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eisn\Desktop\NHL Betting\MLB\"/>
    </mc:Choice>
  </mc:AlternateContent>
  <xr:revisionPtr revIDLastSave="0" documentId="13_ncr:1_{A7F9E195-EEF3-41BF-B3A9-F1F8BB6D8813}" xr6:coauthVersionLast="47" xr6:coauthVersionMax="47" xr10:uidLastSave="{00000000-0000-0000-0000-000000000000}"/>
  <bookViews>
    <workbookView xWindow="28680" yWindow="-120" windowWidth="29040" windowHeight="15720" tabRatio="829" xr2:uid="{F4371B28-B0A6-476C-81C1-BB99AAB25DFC}"/>
  </bookViews>
  <sheets>
    <sheet name="Sheet1" sheetId="1" r:id="rId1"/>
    <sheet name="Sheet2" sheetId="20" r:id="rId2"/>
    <sheet name="Props" sheetId="17" r:id="rId3"/>
    <sheet name="Batting_Test_1" sheetId="18" r:id="rId4"/>
    <sheet name="Batting_Test_2" sheetId="19" r:id="rId5"/>
    <sheet name="RF" sheetId="2" r:id="rId6"/>
    <sheet name="Neural" sheetId="3" r:id="rId7"/>
    <sheet name="LR" sheetId="4" r:id="rId8"/>
    <sheet name="Adaboost" sheetId="6" r:id="rId9"/>
    <sheet name="XGBR" sheetId="7" r:id="rId10"/>
    <sheet name="Huber" sheetId="12" r:id="rId11"/>
    <sheet name="BayesRidge" sheetId="16" r:id="rId12"/>
    <sheet name="Elastic" sheetId="15" r:id="rId13"/>
    <sheet name="GBR" sheetId="13" r:id="rId14"/>
  </sheets>
  <definedNames>
    <definedName name="_xlnm._FilterDatabase" localSheetId="0" hidden="1">Sheet1!$D$36:$X$74</definedName>
    <definedName name="_xlnm._FilterDatabase" localSheetId="1" hidden="1">Sheet2!$A$1:$U$31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9" i="20" l="1"/>
  <c r="K19" i="20"/>
  <c r="P19" i="20" s="1"/>
  <c r="M18" i="20"/>
  <c r="K18" i="20"/>
  <c r="L18" i="20" s="1"/>
  <c r="M17" i="20"/>
  <c r="K17" i="20"/>
  <c r="P17" i="20" s="1"/>
  <c r="M16" i="20"/>
  <c r="K16" i="20"/>
  <c r="P16" i="20" s="1"/>
  <c r="M15" i="20"/>
  <c r="K15" i="20"/>
  <c r="L15" i="20" s="1"/>
  <c r="M14" i="20"/>
  <c r="K14" i="20"/>
  <c r="P14" i="20" s="1"/>
  <c r="M13" i="20"/>
  <c r="K13" i="20"/>
  <c r="P13" i="20" s="1"/>
  <c r="M12" i="20"/>
  <c r="K12" i="20"/>
  <c r="L12" i="20" s="1"/>
  <c r="M11" i="20"/>
  <c r="K11" i="20"/>
  <c r="P11" i="20" s="1"/>
  <c r="M10" i="20"/>
  <c r="K10" i="20"/>
  <c r="L10" i="20" s="1"/>
  <c r="M9" i="20"/>
  <c r="K9" i="20"/>
  <c r="L9" i="20" s="1"/>
  <c r="M8" i="20"/>
  <c r="K8" i="20"/>
  <c r="P8" i="20" s="1"/>
  <c r="M7" i="20"/>
  <c r="K7" i="20"/>
  <c r="P7" i="20" s="1"/>
  <c r="M6" i="20"/>
  <c r="K6" i="20"/>
  <c r="L6" i="20" s="1"/>
  <c r="M5" i="20"/>
  <c r="K5" i="20"/>
  <c r="L5" i="20" s="1"/>
  <c r="S5" i="20" s="1"/>
  <c r="M4" i="20"/>
  <c r="K4" i="20"/>
  <c r="L4" i="20" s="1"/>
  <c r="M3" i="20"/>
  <c r="K3" i="20"/>
  <c r="L3" i="20" s="1"/>
  <c r="M2" i="20"/>
  <c r="K2" i="20"/>
  <c r="P2" i="20" s="1"/>
  <c r="L11" i="20" l="1"/>
  <c r="S11" i="20" s="1"/>
  <c r="P6" i="20"/>
  <c r="P18" i="20"/>
  <c r="U18" i="20" s="1"/>
  <c r="P12" i="20"/>
  <c r="L8" i="20"/>
  <c r="O8" i="20" s="1"/>
  <c r="Q8" i="20" s="1"/>
  <c r="L2" i="20"/>
  <c r="P5" i="20"/>
  <c r="L17" i="20"/>
  <c r="O17" i="20" s="1"/>
  <c r="Q17" i="20" s="1"/>
  <c r="P9" i="20"/>
  <c r="L14" i="20"/>
  <c r="O14" i="20" s="1"/>
  <c r="Q14" i="20" s="1"/>
  <c r="S18" i="20"/>
  <c r="R18" i="20"/>
  <c r="O18" i="20"/>
  <c r="Q18" i="20" s="1"/>
  <c r="T18" i="20"/>
  <c r="T15" i="20"/>
  <c r="O15" i="20"/>
  <c r="Q15" i="20" s="1"/>
  <c r="S15" i="20"/>
  <c r="R15" i="20"/>
  <c r="S12" i="20"/>
  <c r="O12" i="20"/>
  <c r="Q12" i="20" s="1"/>
  <c r="T12" i="20"/>
  <c r="R12" i="20"/>
  <c r="T9" i="20"/>
  <c r="S9" i="20"/>
  <c r="R9" i="20"/>
  <c r="O9" i="20"/>
  <c r="Q9" i="20" s="1"/>
  <c r="S6" i="20"/>
  <c r="O6" i="20"/>
  <c r="Q6" i="20" s="1"/>
  <c r="T6" i="20"/>
  <c r="R6" i="20"/>
  <c r="O10" i="20"/>
  <c r="Q10" i="20" s="1"/>
  <c r="T10" i="20"/>
  <c r="S10" i="20"/>
  <c r="R10" i="20"/>
  <c r="T3" i="20"/>
  <c r="S3" i="20"/>
  <c r="R3" i="20"/>
  <c r="O3" i="20"/>
  <c r="Q3" i="20" s="1"/>
  <c r="O4" i="20"/>
  <c r="Q4" i="20" s="1"/>
  <c r="T4" i="20"/>
  <c r="S4" i="20"/>
  <c r="R4" i="20"/>
  <c r="O5" i="20"/>
  <c r="Q5" i="20" s="1"/>
  <c r="O11" i="20"/>
  <c r="Q11" i="20" s="1"/>
  <c r="L16" i="20"/>
  <c r="P4" i="20"/>
  <c r="R5" i="20"/>
  <c r="P10" i="20"/>
  <c r="R11" i="20"/>
  <c r="P3" i="20"/>
  <c r="T5" i="20"/>
  <c r="T11" i="20"/>
  <c r="P15" i="20"/>
  <c r="O2" i="20"/>
  <c r="Q2" i="20" s="1"/>
  <c r="L7" i="20"/>
  <c r="L13" i="20"/>
  <c r="L19" i="20"/>
  <c r="S17" i="20"/>
  <c r="U6" i="20" l="1"/>
  <c r="R17" i="20"/>
  <c r="U9" i="20"/>
  <c r="U10" i="20"/>
  <c r="U5" i="20"/>
  <c r="U12" i="20"/>
  <c r="R8" i="20"/>
  <c r="S8" i="20"/>
  <c r="T8" i="20"/>
  <c r="R14" i="20"/>
  <c r="T14" i="20"/>
  <c r="S14" i="20"/>
  <c r="U11" i="20"/>
  <c r="T17" i="20"/>
  <c r="R2" i="20"/>
  <c r="T2" i="20"/>
  <c r="S2" i="20"/>
  <c r="T19" i="20"/>
  <c r="R19" i="20"/>
  <c r="O19" i="20"/>
  <c r="Q19" i="20" s="1"/>
  <c r="S19" i="20"/>
  <c r="S13" i="20"/>
  <c r="R13" i="20"/>
  <c r="O13" i="20"/>
  <c r="Q13" i="20" s="1"/>
  <c r="T13" i="20"/>
  <c r="U4" i="20"/>
  <c r="O16" i="20"/>
  <c r="Q16" i="20" s="1"/>
  <c r="T16" i="20"/>
  <c r="S16" i="20"/>
  <c r="R16" i="20"/>
  <c r="S7" i="20"/>
  <c r="O7" i="20"/>
  <c r="Q7" i="20" s="1"/>
  <c r="R7" i="20"/>
  <c r="T7" i="20"/>
  <c r="U15" i="20"/>
  <c r="U3" i="20"/>
  <c r="U17" i="20" l="1"/>
  <c r="U8" i="20"/>
  <c r="U14" i="20"/>
  <c r="U2" i="20"/>
  <c r="U16" i="20"/>
  <c r="U13" i="20"/>
  <c r="U7" i="20"/>
  <c r="U19" i="20"/>
  <c r="R33" i="17" l="1"/>
  <c r="R32" i="17"/>
  <c r="R31" i="17"/>
  <c r="R30" i="17"/>
  <c r="R29" i="17"/>
  <c r="R28" i="17"/>
  <c r="R27" i="17"/>
  <c r="R26" i="17"/>
  <c r="R25" i="17"/>
  <c r="R24" i="17"/>
  <c r="R23" i="17"/>
  <c r="R22" i="17"/>
  <c r="R21" i="17"/>
  <c r="R20" i="17"/>
  <c r="R19" i="17"/>
  <c r="R18" i="17"/>
  <c r="R17" i="17"/>
  <c r="R16" i="17"/>
  <c r="R15" i="17"/>
  <c r="R14" i="17"/>
  <c r="R13" i="17"/>
  <c r="R12" i="17"/>
  <c r="R11" i="17"/>
  <c r="R10" i="17"/>
  <c r="R9" i="17"/>
  <c r="R8" i="17"/>
  <c r="R7" i="17"/>
  <c r="R6" i="17"/>
  <c r="R5" i="17"/>
  <c r="R4" i="17"/>
  <c r="R3" i="17"/>
  <c r="R2" i="17"/>
  <c r="Z37" i="1"/>
  <c r="N51" i="1" l="1"/>
  <c r="S51" i="1" s="1"/>
  <c r="P51" i="1"/>
  <c r="N52" i="1"/>
  <c r="S52" i="1" s="1"/>
  <c r="P52" i="1"/>
  <c r="N53" i="1"/>
  <c r="S53" i="1" s="1"/>
  <c r="P53" i="1"/>
  <c r="N54" i="1"/>
  <c r="O54" i="1" s="1"/>
  <c r="P54" i="1"/>
  <c r="N55" i="1"/>
  <c r="S55" i="1" s="1"/>
  <c r="P55" i="1"/>
  <c r="N56" i="1"/>
  <c r="S56" i="1" s="1"/>
  <c r="P56" i="1"/>
  <c r="N57" i="1"/>
  <c r="S57" i="1" s="1"/>
  <c r="P57" i="1"/>
  <c r="N58" i="1"/>
  <c r="O58" i="1" s="1"/>
  <c r="P58" i="1"/>
  <c r="N59" i="1"/>
  <c r="O59" i="1" s="1"/>
  <c r="P59" i="1"/>
  <c r="N60" i="1"/>
  <c r="S60" i="1" s="1"/>
  <c r="P60" i="1"/>
  <c r="N61" i="1"/>
  <c r="S61" i="1" s="1"/>
  <c r="P61" i="1"/>
  <c r="N62" i="1"/>
  <c r="S62" i="1" s="1"/>
  <c r="P62" i="1"/>
  <c r="N63" i="1"/>
  <c r="S63" i="1" s="1"/>
  <c r="P63" i="1"/>
  <c r="N64" i="1"/>
  <c r="O64" i="1" s="1"/>
  <c r="P64" i="1"/>
  <c r="N65" i="1"/>
  <c r="O65" i="1" s="1"/>
  <c r="P65" i="1"/>
  <c r="N66" i="1"/>
  <c r="O66" i="1" s="1"/>
  <c r="P66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59" i="1" l="1"/>
  <c r="T59" i="1" s="1"/>
  <c r="W59" i="1"/>
  <c r="R65" i="1"/>
  <c r="T65" i="1" s="1"/>
  <c r="W65" i="1"/>
  <c r="R54" i="1"/>
  <c r="T54" i="1" s="1"/>
  <c r="W54" i="1"/>
  <c r="R58" i="1"/>
  <c r="T58" i="1" s="1"/>
  <c r="W58" i="1"/>
  <c r="R66" i="1"/>
  <c r="T66" i="1" s="1"/>
  <c r="W66" i="1"/>
  <c r="R64" i="1"/>
  <c r="T64" i="1" s="1"/>
  <c r="W64" i="1"/>
  <c r="O61" i="1"/>
  <c r="W61" i="1" s="1"/>
  <c r="O63" i="1"/>
  <c r="W63" i="1" s="1"/>
  <c r="O51" i="1"/>
  <c r="W51" i="1" s="1"/>
  <c r="O55" i="1"/>
  <c r="W55" i="1" s="1"/>
  <c r="S66" i="1"/>
  <c r="S64" i="1"/>
  <c r="O53" i="1"/>
  <c r="W53" i="1" s="1"/>
  <c r="S54" i="1"/>
  <c r="O57" i="1"/>
  <c r="W57" i="1" s="1"/>
  <c r="U66" i="1"/>
  <c r="V66" i="1"/>
  <c r="U65" i="1"/>
  <c r="V65" i="1"/>
  <c r="U64" i="1"/>
  <c r="V64" i="1"/>
  <c r="V59" i="1"/>
  <c r="U59" i="1"/>
  <c r="U54" i="1"/>
  <c r="V54" i="1"/>
  <c r="U58" i="1"/>
  <c r="V58" i="1"/>
  <c r="S59" i="1"/>
  <c r="O60" i="1"/>
  <c r="W60" i="1" s="1"/>
  <c r="O56" i="1"/>
  <c r="O52" i="1"/>
  <c r="S58" i="1"/>
  <c r="S65" i="1"/>
  <c r="O62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N38" i="1"/>
  <c r="S38" i="1" s="1"/>
  <c r="N39" i="1"/>
  <c r="S39" i="1" s="1"/>
  <c r="N40" i="1"/>
  <c r="S40" i="1" s="1"/>
  <c r="N41" i="1"/>
  <c r="S41" i="1" s="1"/>
  <c r="N42" i="1"/>
  <c r="S42" i="1" s="1"/>
  <c r="N43" i="1"/>
  <c r="S43" i="1" s="1"/>
  <c r="N44" i="1"/>
  <c r="S44" i="1" s="1"/>
  <c r="N45" i="1"/>
  <c r="S45" i="1" s="1"/>
  <c r="N46" i="1"/>
  <c r="S46" i="1" s="1"/>
  <c r="N47" i="1"/>
  <c r="S47" i="1" s="1"/>
  <c r="N48" i="1"/>
  <c r="S48" i="1" s="1"/>
  <c r="N49" i="1"/>
  <c r="S49" i="1" s="1"/>
  <c r="N50" i="1"/>
  <c r="S50" i="1" s="1"/>
  <c r="N37" i="1"/>
  <c r="S37" i="1" s="1"/>
  <c r="R62" i="1" l="1"/>
  <c r="T62" i="1" s="1"/>
  <c r="W62" i="1"/>
  <c r="R56" i="1"/>
  <c r="T56" i="1" s="1"/>
  <c r="W56" i="1"/>
  <c r="R52" i="1"/>
  <c r="T52" i="1" s="1"/>
  <c r="W52" i="1"/>
  <c r="V57" i="1"/>
  <c r="R57" i="1"/>
  <c r="T57" i="1" s="1"/>
  <c r="U53" i="1"/>
  <c r="R53" i="1"/>
  <c r="T53" i="1" s="1"/>
  <c r="R55" i="1"/>
  <c r="T55" i="1" s="1"/>
  <c r="R51" i="1"/>
  <c r="T51" i="1" s="1"/>
  <c r="R63" i="1"/>
  <c r="T63" i="1" s="1"/>
  <c r="R61" i="1"/>
  <c r="T61" i="1" s="1"/>
  <c r="V63" i="1"/>
  <c r="X59" i="1"/>
  <c r="U57" i="1"/>
  <c r="V53" i="1"/>
  <c r="U61" i="1"/>
  <c r="V61" i="1"/>
  <c r="X66" i="1"/>
  <c r="U63" i="1"/>
  <c r="U51" i="1"/>
  <c r="V51" i="1"/>
  <c r="X64" i="1"/>
  <c r="V55" i="1"/>
  <c r="U55" i="1"/>
  <c r="U62" i="1"/>
  <c r="V62" i="1"/>
  <c r="V56" i="1"/>
  <c r="U56" i="1"/>
  <c r="X58" i="1"/>
  <c r="R60" i="1"/>
  <c r="T60" i="1" s="1"/>
  <c r="U60" i="1"/>
  <c r="V60" i="1"/>
  <c r="X65" i="1"/>
  <c r="X54" i="1"/>
  <c r="U52" i="1"/>
  <c r="V52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X57" i="1" l="1"/>
  <c r="X56" i="1"/>
  <c r="X61" i="1"/>
  <c r="X53" i="1"/>
  <c r="X55" i="1"/>
  <c r="X62" i="1"/>
  <c r="X63" i="1"/>
  <c r="X51" i="1"/>
  <c r="X60" i="1"/>
  <c r="X52" i="1"/>
  <c r="CW148" i="18"/>
  <c r="CX148" i="18" s="1"/>
  <c r="CE148" i="18"/>
  <c r="CF148" i="18" s="1"/>
  <c r="CG148" i="18" s="1"/>
  <c r="BO148" i="18"/>
  <c r="BM148" i="18"/>
  <c r="BN148" i="18" s="1"/>
  <c r="BS148" i="18" s="1"/>
  <c r="AU148" i="18"/>
  <c r="AV148" i="18" s="1"/>
  <c r="AC148" i="18"/>
  <c r="AD148" i="18" s="1"/>
  <c r="M148" i="18"/>
  <c r="K148" i="18"/>
  <c r="L148" i="18" s="1"/>
  <c r="Q148" i="18" s="1"/>
  <c r="CW147" i="18"/>
  <c r="CX147" i="18" s="1"/>
  <c r="CG147" i="18"/>
  <c r="CL147" i="18" s="1"/>
  <c r="CE147" i="18"/>
  <c r="CF147" i="18" s="1"/>
  <c r="CK147" i="18" s="1"/>
  <c r="BN147" i="18"/>
  <c r="BM147" i="18"/>
  <c r="AU147" i="18"/>
  <c r="AV147" i="18" s="1"/>
  <c r="AE147" i="18"/>
  <c r="AC147" i="18"/>
  <c r="AD147" i="18" s="1"/>
  <c r="AI147" i="18" s="1"/>
  <c r="L147" i="18"/>
  <c r="K147" i="18"/>
  <c r="CW146" i="18"/>
  <c r="CX146" i="18" s="1"/>
  <c r="CF146" i="18"/>
  <c r="CE146" i="18"/>
  <c r="BM146" i="18"/>
  <c r="BN146" i="18" s="1"/>
  <c r="AU146" i="18"/>
  <c r="AV146" i="18" s="1"/>
  <c r="AI146" i="18"/>
  <c r="AD146" i="18"/>
  <c r="AE146" i="18" s="1"/>
  <c r="AC146" i="18"/>
  <c r="K146" i="18"/>
  <c r="L146" i="18" s="1"/>
  <c r="CW145" i="18"/>
  <c r="CX145" i="18" s="1"/>
  <c r="CK145" i="18"/>
  <c r="CE145" i="18"/>
  <c r="CF145" i="18" s="1"/>
  <c r="CG145" i="18" s="1"/>
  <c r="BN145" i="18"/>
  <c r="BS145" i="18" s="1"/>
  <c r="BM145" i="18"/>
  <c r="AU145" i="18"/>
  <c r="AV145" i="18" s="1"/>
  <c r="AW145" i="18" s="1"/>
  <c r="AC145" i="18"/>
  <c r="AD145" i="18" s="1"/>
  <c r="L145" i="18"/>
  <c r="Q145" i="18" s="1"/>
  <c r="K145" i="18"/>
  <c r="DC144" i="18"/>
  <c r="CW144" i="18"/>
  <c r="CX144" i="18" s="1"/>
  <c r="CY144" i="18" s="1"/>
  <c r="CE144" i="18"/>
  <c r="CF144" i="18" s="1"/>
  <c r="CK144" i="18" s="1"/>
  <c r="BM144" i="18"/>
  <c r="BN144" i="18" s="1"/>
  <c r="AU144" i="18"/>
  <c r="AV144" i="18" s="1"/>
  <c r="AC144" i="18"/>
  <c r="AD144" i="18" s="1"/>
  <c r="AI144" i="18" s="1"/>
  <c r="K144" i="18"/>
  <c r="L144" i="18" s="1"/>
  <c r="CW143" i="18"/>
  <c r="CX143" i="18" s="1"/>
  <c r="CF143" i="18"/>
  <c r="CE143" i="18"/>
  <c r="BM143" i="18"/>
  <c r="BN143" i="18" s="1"/>
  <c r="AU143" i="18"/>
  <c r="AV143" i="18" s="1"/>
  <c r="BA143" i="18" s="1"/>
  <c r="AD143" i="18"/>
  <c r="AC143" i="18"/>
  <c r="K143" i="18"/>
  <c r="L143" i="18" s="1"/>
  <c r="CW142" i="18"/>
  <c r="CX142" i="18" s="1"/>
  <c r="CE142" i="18"/>
  <c r="CF142" i="18" s="1"/>
  <c r="BM142" i="18"/>
  <c r="BN142" i="18" s="1"/>
  <c r="AV142" i="18"/>
  <c r="AW142" i="18" s="1"/>
  <c r="AU142" i="18"/>
  <c r="AC142" i="18"/>
  <c r="AD142" i="18" s="1"/>
  <c r="K142" i="18"/>
  <c r="L142" i="18" s="1"/>
  <c r="DC141" i="18"/>
  <c r="CX141" i="18"/>
  <c r="CY141" i="18" s="1"/>
  <c r="CW141" i="18"/>
  <c r="CF141" i="18"/>
  <c r="CK141" i="18" s="1"/>
  <c r="CE141" i="18"/>
  <c r="BM141" i="18"/>
  <c r="BN141" i="18" s="1"/>
  <c r="BO141" i="18" s="1"/>
  <c r="AU141" i="18"/>
  <c r="AV141" i="18" s="1"/>
  <c r="AD141" i="18"/>
  <c r="AI141" i="18" s="1"/>
  <c r="AC141" i="18"/>
  <c r="K141" i="18"/>
  <c r="L141" i="18" s="1"/>
  <c r="CW140" i="18"/>
  <c r="CX140" i="18" s="1"/>
  <c r="CF140" i="18"/>
  <c r="CE140" i="18"/>
  <c r="BS140" i="18"/>
  <c r="BM140" i="18"/>
  <c r="BN140" i="18" s="1"/>
  <c r="BO140" i="18" s="1"/>
  <c r="AU140" i="18"/>
  <c r="AV140" i="18" s="1"/>
  <c r="AD140" i="18"/>
  <c r="AC140" i="18"/>
  <c r="Q140" i="18"/>
  <c r="K140" i="18"/>
  <c r="L140" i="18" s="1"/>
  <c r="M140" i="18" s="1"/>
  <c r="CW139" i="18"/>
  <c r="CX139" i="18" s="1"/>
  <c r="CF139" i="18"/>
  <c r="CE139" i="18"/>
  <c r="BM139" i="18"/>
  <c r="BN139" i="18" s="1"/>
  <c r="AU139" i="18"/>
  <c r="AV139" i="18" s="1"/>
  <c r="AD139" i="18"/>
  <c r="AC139" i="18"/>
  <c r="Q139" i="18"/>
  <c r="K139" i="18"/>
  <c r="L139" i="18" s="1"/>
  <c r="M139" i="18" s="1"/>
  <c r="CW138" i="18"/>
  <c r="CX138" i="18" s="1"/>
  <c r="CF138" i="18"/>
  <c r="CE138" i="18"/>
  <c r="BM138" i="18"/>
  <c r="BN138" i="18" s="1"/>
  <c r="BO138" i="18" s="1"/>
  <c r="AU138" i="18"/>
  <c r="AV138" i="18" s="1"/>
  <c r="AD138" i="18"/>
  <c r="AC138" i="18"/>
  <c r="K138" i="18"/>
  <c r="L138" i="18" s="1"/>
  <c r="CW137" i="18"/>
  <c r="CX137" i="18" s="1"/>
  <c r="CF137" i="18"/>
  <c r="CE137" i="18"/>
  <c r="BM137" i="18"/>
  <c r="BN137" i="18" s="1"/>
  <c r="BO137" i="18" s="1"/>
  <c r="AU137" i="18"/>
  <c r="AV137" i="18" s="1"/>
  <c r="AD137" i="18"/>
  <c r="AC137" i="18"/>
  <c r="K137" i="18"/>
  <c r="L137" i="18" s="1"/>
  <c r="M137" i="18" s="1"/>
  <c r="CW136" i="18"/>
  <c r="CX136" i="18" s="1"/>
  <c r="CF136" i="18"/>
  <c r="CE136" i="18"/>
  <c r="BM136" i="18"/>
  <c r="BN136" i="18" s="1"/>
  <c r="AU136" i="18"/>
  <c r="AV136" i="18" s="1"/>
  <c r="AD136" i="18"/>
  <c r="AC136" i="18"/>
  <c r="Q136" i="18"/>
  <c r="K136" i="18"/>
  <c r="L136" i="18" s="1"/>
  <c r="M136" i="18" s="1"/>
  <c r="CW135" i="18"/>
  <c r="CX135" i="18" s="1"/>
  <c r="CF135" i="18"/>
  <c r="CE135" i="18"/>
  <c r="BM135" i="18"/>
  <c r="BN135" i="18" s="1"/>
  <c r="BO135" i="18" s="1"/>
  <c r="AU135" i="18"/>
  <c r="AV135" i="18" s="1"/>
  <c r="AD135" i="18"/>
  <c r="AC135" i="18"/>
  <c r="K135" i="18"/>
  <c r="L135" i="18" s="1"/>
  <c r="CW134" i="18"/>
  <c r="CX134" i="18" s="1"/>
  <c r="CF134" i="18"/>
  <c r="CE134" i="18"/>
  <c r="BM134" i="18"/>
  <c r="BN134" i="18" s="1"/>
  <c r="BO134" i="18" s="1"/>
  <c r="AU134" i="18"/>
  <c r="AV134" i="18" s="1"/>
  <c r="AD134" i="18"/>
  <c r="AC134" i="18"/>
  <c r="K134" i="18"/>
  <c r="L134" i="18" s="1"/>
  <c r="M134" i="18" s="1"/>
  <c r="CW133" i="18"/>
  <c r="CX133" i="18" s="1"/>
  <c r="CF133" i="18"/>
  <c r="CE133" i="18"/>
  <c r="BM133" i="18"/>
  <c r="BN133" i="18" s="1"/>
  <c r="AU133" i="18"/>
  <c r="AV133" i="18" s="1"/>
  <c r="AD133" i="18"/>
  <c r="AC133" i="18"/>
  <c r="K133" i="18"/>
  <c r="L133" i="18" s="1"/>
  <c r="M133" i="18" s="1"/>
  <c r="CW132" i="18"/>
  <c r="CX132" i="18" s="1"/>
  <c r="CF132" i="18"/>
  <c r="CE132" i="18"/>
  <c r="BM132" i="18"/>
  <c r="BN132" i="18" s="1"/>
  <c r="BO132" i="18" s="1"/>
  <c r="AU132" i="18"/>
  <c r="AV132" i="18" s="1"/>
  <c r="AD132" i="18"/>
  <c r="AI132" i="18" s="1"/>
  <c r="AC132" i="18"/>
  <c r="Q132" i="18"/>
  <c r="K132" i="18"/>
  <c r="L132" i="18" s="1"/>
  <c r="M132" i="18" s="1"/>
  <c r="CW131" i="18"/>
  <c r="CX131" i="18" s="1"/>
  <c r="CF131" i="18"/>
  <c r="CE131" i="18"/>
  <c r="BM131" i="18"/>
  <c r="BN131" i="18" s="1"/>
  <c r="BB131" i="18"/>
  <c r="BA131" i="18"/>
  <c r="AW131" i="18"/>
  <c r="AU131" i="18"/>
  <c r="AV131" i="18" s="1"/>
  <c r="AC131" i="18"/>
  <c r="AD131" i="18" s="1"/>
  <c r="K131" i="18"/>
  <c r="L131" i="18" s="1"/>
  <c r="CY130" i="18"/>
  <c r="CW130" i="18"/>
  <c r="CX130" i="18" s="1"/>
  <c r="DC130" i="18" s="1"/>
  <c r="CE130" i="18"/>
  <c r="CF130" i="18" s="1"/>
  <c r="CK130" i="18" s="1"/>
  <c r="BT130" i="18"/>
  <c r="BS130" i="18"/>
  <c r="BR130" i="18"/>
  <c r="BV130" i="18" s="1"/>
  <c r="BO130" i="18"/>
  <c r="BU130" i="18" s="1"/>
  <c r="BN130" i="18"/>
  <c r="BM130" i="18"/>
  <c r="BC130" i="18"/>
  <c r="BA130" i="18"/>
  <c r="AU130" i="18"/>
  <c r="AV130" i="18" s="1"/>
  <c r="AW130" i="18" s="1"/>
  <c r="AC130" i="18"/>
  <c r="AD130" i="18" s="1"/>
  <c r="AI130" i="18" s="1"/>
  <c r="Q130" i="18"/>
  <c r="M130" i="18"/>
  <c r="L130" i="18"/>
  <c r="K130" i="18"/>
  <c r="CX129" i="18"/>
  <c r="CW129" i="18"/>
  <c r="CF129" i="18"/>
  <c r="CE129" i="18"/>
  <c r="BN129" i="18"/>
  <c r="BS129" i="18" s="1"/>
  <c r="BM129" i="18"/>
  <c r="AU129" i="18"/>
  <c r="AV129" i="18" s="1"/>
  <c r="BA129" i="18" s="1"/>
  <c r="AD129" i="18"/>
  <c r="AC129" i="18"/>
  <c r="Q129" i="18"/>
  <c r="L129" i="18"/>
  <c r="M129" i="18" s="1"/>
  <c r="K129" i="18"/>
  <c r="DD128" i="18"/>
  <c r="DB128" i="18"/>
  <c r="DF128" i="18" s="1"/>
  <c r="CY128" i="18"/>
  <c r="DE128" i="18" s="1"/>
  <c r="CW128" i="18"/>
  <c r="CX128" i="18" s="1"/>
  <c r="DC128" i="18" s="1"/>
  <c r="CE128" i="18"/>
  <c r="CF128" i="18" s="1"/>
  <c r="BN128" i="18"/>
  <c r="BM128" i="18"/>
  <c r="BA128" i="18"/>
  <c r="AW128" i="18"/>
  <c r="AV128" i="18"/>
  <c r="AU128" i="18"/>
  <c r="AK128" i="18"/>
  <c r="AC128" i="18"/>
  <c r="AD128" i="18" s="1"/>
  <c r="AE128" i="18" s="1"/>
  <c r="AH128" i="18" s="1"/>
  <c r="K128" i="18"/>
  <c r="L128" i="18" s="1"/>
  <c r="DC127" i="18"/>
  <c r="DB127" i="18"/>
  <c r="CX127" i="18"/>
  <c r="CY127" i="18" s="1"/>
  <c r="CW127" i="18"/>
  <c r="CM127" i="18"/>
  <c r="CL127" i="18"/>
  <c r="CE127" i="18"/>
  <c r="CF127" i="18" s="1"/>
  <c r="CG127" i="18" s="1"/>
  <c r="BN127" i="18"/>
  <c r="BM127" i="18"/>
  <c r="AV127" i="18"/>
  <c r="BA127" i="18" s="1"/>
  <c r="AU127" i="18"/>
  <c r="AC127" i="18"/>
  <c r="AD127" i="18" s="1"/>
  <c r="L127" i="18"/>
  <c r="K127" i="18"/>
  <c r="CW126" i="18"/>
  <c r="CX126" i="18" s="1"/>
  <c r="CN126" i="18"/>
  <c r="CM126" i="18"/>
  <c r="CL126" i="18"/>
  <c r="CK126" i="18"/>
  <c r="CG126" i="18"/>
  <c r="CF126" i="18"/>
  <c r="CE126" i="18"/>
  <c r="BM126" i="18"/>
  <c r="BN126" i="18" s="1"/>
  <c r="AU126" i="18"/>
  <c r="AV126" i="18" s="1"/>
  <c r="AI126" i="18"/>
  <c r="AH126" i="18"/>
  <c r="AE126" i="18"/>
  <c r="AD126" i="18"/>
  <c r="AC126" i="18"/>
  <c r="R126" i="18"/>
  <c r="Q126" i="18"/>
  <c r="L126" i="18"/>
  <c r="M126" i="18" s="1"/>
  <c r="P126" i="18" s="1"/>
  <c r="K126" i="18"/>
  <c r="CX125" i="18"/>
  <c r="CW125" i="18"/>
  <c r="CE125" i="18"/>
  <c r="CF125" i="18" s="1"/>
  <c r="BN125" i="18"/>
  <c r="BS125" i="18" s="1"/>
  <c r="BM125" i="18"/>
  <c r="BC125" i="18"/>
  <c r="BB125" i="18"/>
  <c r="BA125" i="18"/>
  <c r="AZ125" i="18"/>
  <c r="AV125" i="18"/>
  <c r="AW125" i="18" s="1"/>
  <c r="AU125" i="18"/>
  <c r="AC125" i="18"/>
  <c r="AD125" i="18" s="1"/>
  <c r="R125" i="18"/>
  <c r="M125" i="18"/>
  <c r="S125" i="18" s="1"/>
  <c r="L125" i="18"/>
  <c r="Q125" i="18" s="1"/>
  <c r="K125" i="18"/>
  <c r="DE124" i="18"/>
  <c r="DD124" i="18"/>
  <c r="CX124" i="18"/>
  <c r="CY124" i="18" s="1"/>
  <c r="DB124" i="18" s="1"/>
  <c r="CW124" i="18"/>
  <c r="CF124" i="18"/>
  <c r="CE124" i="18"/>
  <c r="BM124" i="18"/>
  <c r="BN124" i="18" s="1"/>
  <c r="BB124" i="18"/>
  <c r="BA124" i="18"/>
  <c r="AZ124" i="18"/>
  <c r="AU124" i="18"/>
  <c r="AV124" i="18" s="1"/>
  <c r="AW124" i="18" s="1"/>
  <c r="BC124" i="18" s="1"/>
  <c r="AJ124" i="18"/>
  <c r="AI124" i="18"/>
  <c r="AD124" i="18"/>
  <c r="AE124" i="18" s="1"/>
  <c r="AH124" i="18" s="1"/>
  <c r="AC124" i="18"/>
  <c r="L124" i="18"/>
  <c r="Q124" i="18" s="1"/>
  <c r="K124" i="18"/>
  <c r="DD123" i="18"/>
  <c r="CY123" i="18"/>
  <c r="CW123" i="18"/>
  <c r="CX123" i="18" s="1"/>
  <c r="DC123" i="18" s="1"/>
  <c r="CE123" i="18"/>
  <c r="CF123" i="18" s="1"/>
  <c r="BM123" i="18"/>
  <c r="BN123" i="18" s="1"/>
  <c r="BA123" i="18"/>
  <c r="AV123" i="18"/>
  <c r="AW123" i="18" s="1"/>
  <c r="AU123" i="18"/>
  <c r="AL123" i="18"/>
  <c r="AJ123" i="18"/>
  <c r="AI123" i="18"/>
  <c r="AH123" i="18"/>
  <c r="AC123" i="18"/>
  <c r="AD123" i="18" s="1"/>
  <c r="AE123" i="18" s="1"/>
  <c r="AK123" i="18" s="1"/>
  <c r="K123" i="18"/>
  <c r="L123" i="18" s="1"/>
  <c r="CX122" i="18"/>
  <c r="CW122" i="18"/>
  <c r="CK122" i="18"/>
  <c r="CE122" i="18"/>
  <c r="CF122" i="18" s="1"/>
  <c r="CG122" i="18" s="1"/>
  <c r="BU122" i="18"/>
  <c r="BT122" i="18"/>
  <c r="BM122" i="18"/>
  <c r="BN122" i="18" s="1"/>
  <c r="BO122" i="18" s="1"/>
  <c r="BR122" i="18" s="1"/>
  <c r="AU122" i="18"/>
  <c r="AV122" i="18" s="1"/>
  <c r="AI122" i="18"/>
  <c r="AH122" i="18"/>
  <c r="AE122" i="18"/>
  <c r="AC122" i="18"/>
  <c r="AD122" i="18" s="1"/>
  <c r="Q122" i="18"/>
  <c r="K122" i="18"/>
  <c r="L122" i="18" s="1"/>
  <c r="M122" i="18" s="1"/>
  <c r="DE121" i="18"/>
  <c r="CY121" i="18"/>
  <c r="DD121" i="18" s="1"/>
  <c r="CW121" i="18"/>
  <c r="CX121" i="18" s="1"/>
  <c r="DC121" i="18" s="1"/>
  <c r="CK121" i="18"/>
  <c r="CG121" i="18"/>
  <c r="CL121" i="18" s="1"/>
  <c r="CF121" i="18"/>
  <c r="CE121" i="18"/>
  <c r="BT121" i="18"/>
  <c r="BR121" i="18"/>
  <c r="BN121" i="18"/>
  <c r="BO121" i="18" s="1"/>
  <c r="BU121" i="18" s="1"/>
  <c r="BM121" i="18"/>
  <c r="AU121" i="18"/>
  <c r="AV121" i="18" s="1"/>
  <c r="AD121" i="18"/>
  <c r="AI121" i="18" s="1"/>
  <c r="AC121" i="18"/>
  <c r="L121" i="18"/>
  <c r="Q121" i="18" s="1"/>
  <c r="K121" i="18"/>
  <c r="CW120" i="18"/>
  <c r="CX120" i="18" s="1"/>
  <c r="CM120" i="18"/>
  <c r="CG120" i="18"/>
  <c r="CL120" i="18" s="1"/>
  <c r="CE120" i="18"/>
  <c r="CF120" i="18" s="1"/>
  <c r="CK120" i="18" s="1"/>
  <c r="BS120" i="18"/>
  <c r="BM120" i="18"/>
  <c r="BN120" i="18" s="1"/>
  <c r="BO120" i="18" s="1"/>
  <c r="AV120" i="18"/>
  <c r="AW120" i="18" s="1"/>
  <c r="AZ120" i="18" s="1"/>
  <c r="AU120" i="18"/>
  <c r="AC120" i="18"/>
  <c r="AD120" i="18" s="1"/>
  <c r="K120" i="18"/>
  <c r="L120" i="18" s="1"/>
  <c r="CX119" i="18"/>
  <c r="CW119" i="18"/>
  <c r="CE119" i="18"/>
  <c r="CF119" i="18" s="1"/>
  <c r="BM119" i="18"/>
  <c r="BN119" i="18" s="1"/>
  <c r="AV119" i="18"/>
  <c r="AU119" i="18"/>
  <c r="AD119" i="18"/>
  <c r="AE119" i="18" s="1"/>
  <c r="AC119" i="18"/>
  <c r="M119" i="18"/>
  <c r="K119" i="18"/>
  <c r="L119" i="18" s="1"/>
  <c r="Q119" i="18" s="1"/>
  <c r="DD118" i="18"/>
  <c r="DC118" i="18"/>
  <c r="DB118" i="18"/>
  <c r="CW118" i="18"/>
  <c r="CX118" i="18" s="1"/>
  <c r="CY118" i="18" s="1"/>
  <c r="DE118" i="18" s="1"/>
  <c r="CK118" i="18"/>
  <c r="CE118" i="18"/>
  <c r="CF118" i="18" s="1"/>
  <c r="CG118" i="18" s="1"/>
  <c r="CM118" i="18" s="1"/>
  <c r="BU118" i="18"/>
  <c r="BN118" i="18"/>
  <c r="BO118" i="18" s="1"/>
  <c r="BM118" i="18"/>
  <c r="BA118" i="18"/>
  <c r="AU118" i="18"/>
  <c r="AV118" i="18" s="1"/>
  <c r="AW118" i="18" s="1"/>
  <c r="AC118" i="18"/>
  <c r="AD118" i="18" s="1"/>
  <c r="AI118" i="18" s="1"/>
  <c r="L118" i="18"/>
  <c r="K118" i="18"/>
  <c r="DC117" i="18"/>
  <c r="CY117" i="18"/>
  <c r="CW117" i="18"/>
  <c r="CX117" i="18" s="1"/>
  <c r="CF117" i="18"/>
  <c r="CK117" i="18" s="1"/>
  <c r="CE117" i="18"/>
  <c r="BO117" i="18"/>
  <c r="BN117" i="18"/>
  <c r="BS117" i="18" s="1"/>
  <c r="BM117" i="18"/>
  <c r="BB117" i="18"/>
  <c r="AZ117" i="18"/>
  <c r="BD117" i="18" s="1"/>
  <c r="AW117" i="18"/>
  <c r="BC117" i="18" s="1"/>
  <c r="AV117" i="18"/>
  <c r="BA117" i="18" s="1"/>
  <c r="AU117" i="18"/>
  <c r="AK117" i="18"/>
  <c r="AJ117" i="18"/>
  <c r="AI117" i="18"/>
  <c r="AD117" i="18"/>
  <c r="AE117" i="18" s="1"/>
  <c r="AH117" i="18" s="1"/>
  <c r="AC117" i="18"/>
  <c r="L117" i="18"/>
  <c r="K117" i="18"/>
  <c r="CX116" i="18"/>
  <c r="DC116" i="18" s="1"/>
  <c r="CW116" i="18"/>
  <c r="CM116" i="18"/>
  <c r="CG116" i="18"/>
  <c r="CL116" i="18" s="1"/>
  <c r="CF116" i="18"/>
  <c r="CK116" i="18" s="1"/>
  <c r="CE116" i="18"/>
  <c r="BS116" i="18"/>
  <c r="BO116" i="18"/>
  <c r="BN116" i="18"/>
  <c r="BM116" i="18"/>
  <c r="BA116" i="18"/>
  <c r="AW116" i="18"/>
  <c r="AU116" i="18"/>
  <c r="AV116" i="18" s="1"/>
  <c r="AJ116" i="18"/>
  <c r="AH116" i="18"/>
  <c r="AD116" i="18"/>
  <c r="AE116" i="18" s="1"/>
  <c r="AK116" i="18" s="1"/>
  <c r="AC116" i="18"/>
  <c r="K116" i="18"/>
  <c r="L116" i="18" s="1"/>
  <c r="DE115" i="18"/>
  <c r="CY115" i="18"/>
  <c r="CW115" i="18"/>
  <c r="CX115" i="18" s="1"/>
  <c r="DC115" i="18" s="1"/>
  <c r="CE115" i="18"/>
  <c r="CF115" i="18" s="1"/>
  <c r="BM115" i="18"/>
  <c r="BN115" i="18" s="1"/>
  <c r="AV115" i="18"/>
  <c r="AU115" i="18"/>
  <c r="AI115" i="18"/>
  <c r="AD115" i="18"/>
  <c r="AE115" i="18" s="1"/>
  <c r="AC115" i="18"/>
  <c r="K115" i="18"/>
  <c r="L115" i="18" s="1"/>
  <c r="CW114" i="18"/>
  <c r="CX114" i="18" s="1"/>
  <c r="CF114" i="18"/>
  <c r="CE114" i="18"/>
  <c r="BU114" i="18"/>
  <c r="BS114" i="18"/>
  <c r="BM114" i="18"/>
  <c r="BN114" i="18" s="1"/>
  <c r="BO114" i="18" s="1"/>
  <c r="BR114" i="18" s="1"/>
  <c r="AU114" i="18"/>
  <c r="AV114" i="18" s="1"/>
  <c r="AE114" i="18"/>
  <c r="AC114" i="18"/>
  <c r="AD114" i="18" s="1"/>
  <c r="AI114" i="18" s="1"/>
  <c r="S114" i="18"/>
  <c r="Q114" i="18"/>
  <c r="P114" i="18"/>
  <c r="T114" i="18" s="1"/>
  <c r="M114" i="18"/>
  <c r="R114" i="18" s="1"/>
  <c r="K114" i="18"/>
  <c r="L114" i="18" s="1"/>
  <c r="DC113" i="18"/>
  <c r="CY113" i="18"/>
  <c r="CX113" i="18"/>
  <c r="CW113" i="18"/>
  <c r="CE113" i="18"/>
  <c r="CF113" i="18" s="1"/>
  <c r="BR113" i="18"/>
  <c r="BN113" i="18"/>
  <c r="BO113" i="18" s="1"/>
  <c r="BM113" i="18"/>
  <c r="AW113" i="18"/>
  <c r="AU113" i="18"/>
  <c r="AV113" i="18" s="1"/>
  <c r="BA113" i="18" s="1"/>
  <c r="AC113" i="18"/>
  <c r="AD113" i="18" s="1"/>
  <c r="AI113" i="18" s="1"/>
  <c r="S113" i="18"/>
  <c r="Q113" i="18"/>
  <c r="M113" i="18"/>
  <c r="L113" i="18"/>
  <c r="K113" i="18"/>
  <c r="CW112" i="18"/>
  <c r="CX112" i="18" s="1"/>
  <c r="CG112" i="18"/>
  <c r="CE112" i="18"/>
  <c r="CF112" i="18" s="1"/>
  <c r="CK112" i="18" s="1"/>
  <c r="BS112" i="18"/>
  <c r="BN112" i="18"/>
  <c r="BO112" i="18" s="1"/>
  <c r="BM112" i="18"/>
  <c r="BB112" i="18"/>
  <c r="BA112" i="18"/>
  <c r="AZ112" i="18"/>
  <c r="AU112" i="18"/>
  <c r="AV112" i="18" s="1"/>
  <c r="AW112" i="18" s="1"/>
  <c r="BC112" i="18" s="1"/>
  <c r="AJ112" i="18"/>
  <c r="AI112" i="18"/>
  <c r="AE112" i="18"/>
  <c r="AC112" i="18"/>
  <c r="AD112" i="18" s="1"/>
  <c r="K112" i="18"/>
  <c r="L112" i="18" s="1"/>
  <c r="CX111" i="18"/>
  <c r="DC111" i="18" s="1"/>
  <c r="CW111" i="18"/>
  <c r="CE111" i="18"/>
  <c r="CF111" i="18" s="1"/>
  <c r="BT111" i="18"/>
  <c r="BR111" i="18"/>
  <c r="BM111" i="18"/>
  <c r="BN111" i="18" s="1"/>
  <c r="BO111" i="18" s="1"/>
  <c r="BU111" i="18" s="1"/>
  <c r="BB111" i="18"/>
  <c r="BA111" i="18"/>
  <c r="AW111" i="18"/>
  <c r="BC111" i="18" s="1"/>
  <c r="AU111" i="18"/>
  <c r="AV111" i="18" s="1"/>
  <c r="AD111" i="18"/>
  <c r="AC111" i="18"/>
  <c r="M111" i="18"/>
  <c r="S111" i="18" s="1"/>
  <c r="L111" i="18"/>
  <c r="Q111" i="18" s="1"/>
  <c r="K111" i="18"/>
  <c r="CX110" i="18"/>
  <c r="DC110" i="18" s="1"/>
  <c r="CW110" i="18"/>
  <c r="CK110" i="18"/>
  <c r="CE110" i="18"/>
  <c r="CF110" i="18" s="1"/>
  <c r="CG110" i="18" s="1"/>
  <c r="BM110" i="18"/>
  <c r="BN110" i="18" s="1"/>
  <c r="BS110" i="18" s="1"/>
  <c r="AV110" i="18"/>
  <c r="AU110" i="18"/>
  <c r="AK110" i="18"/>
  <c r="AJ110" i="18"/>
  <c r="AE110" i="18"/>
  <c r="AH110" i="18" s="1"/>
  <c r="AL110" i="18" s="1"/>
  <c r="AC110" i="18"/>
  <c r="AD110" i="18" s="1"/>
  <c r="AI110" i="18" s="1"/>
  <c r="Q110" i="18"/>
  <c r="K110" i="18"/>
  <c r="L110" i="18" s="1"/>
  <c r="M110" i="18" s="1"/>
  <c r="DC109" i="18"/>
  <c r="DB109" i="18"/>
  <c r="CW109" i="18"/>
  <c r="CX109" i="18" s="1"/>
  <c r="CY109" i="18" s="1"/>
  <c r="CK109" i="18"/>
  <c r="CG109" i="18"/>
  <c r="CF109" i="18"/>
  <c r="CE109" i="18"/>
  <c r="BO109" i="18"/>
  <c r="BN109" i="18"/>
  <c r="BS109" i="18" s="1"/>
  <c r="BM109" i="18"/>
  <c r="AV109" i="18"/>
  <c r="AU109" i="18"/>
  <c r="AD109" i="18"/>
  <c r="AI109" i="18" s="1"/>
  <c r="AC109" i="18"/>
  <c r="L109" i="18"/>
  <c r="K109" i="18"/>
  <c r="CW108" i="18"/>
  <c r="CX108" i="18" s="1"/>
  <c r="CK108" i="18"/>
  <c r="CF108" i="18"/>
  <c r="CG108" i="18" s="1"/>
  <c r="CE108" i="18"/>
  <c r="BM108" i="18"/>
  <c r="BN108" i="18" s="1"/>
  <c r="BO108" i="18" s="1"/>
  <c r="BT108" i="18" s="1"/>
  <c r="BB108" i="18"/>
  <c r="BA108" i="18"/>
  <c r="AW108" i="18"/>
  <c r="AV108" i="18"/>
  <c r="AU108" i="18"/>
  <c r="AD108" i="18"/>
  <c r="AC108" i="18"/>
  <c r="M108" i="18"/>
  <c r="L108" i="18"/>
  <c r="Q108" i="18" s="1"/>
  <c r="K108" i="18"/>
  <c r="CX107" i="18"/>
  <c r="CW107" i="18"/>
  <c r="CK107" i="18"/>
  <c r="CE107" i="18"/>
  <c r="CF107" i="18" s="1"/>
  <c r="CG107" i="18" s="1"/>
  <c r="BM107" i="18"/>
  <c r="BN107" i="18" s="1"/>
  <c r="AV107" i="18"/>
  <c r="AU107" i="18"/>
  <c r="AK107" i="18"/>
  <c r="AI107" i="18"/>
  <c r="AE107" i="18"/>
  <c r="AJ107" i="18" s="1"/>
  <c r="AC107" i="18"/>
  <c r="AD107" i="18" s="1"/>
  <c r="Q107" i="18"/>
  <c r="K107" i="18"/>
  <c r="L107" i="18" s="1"/>
  <c r="M107" i="18" s="1"/>
  <c r="DE106" i="18"/>
  <c r="CY106" i="18"/>
  <c r="CW106" i="18"/>
  <c r="CX106" i="18" s="1"/>
  <c r="DC106" i="18" s="1"/>
  <c r="CK106" i="18"/>
  <c r="CG106" i="18"/>
  <c r="CF106" i="18"/>
  <c r="CE106" i="18"/>
  <c r="BT106" i="18"/>
  <c r="BS106" i="18"/>
  <c r="BR106" i="18"/>
  <c r="BV106" i="18" s="1"/>
  <c r="BO106" i="18"/>
  <c r="BU106" i="18" s="1"/>
  <c r="BN106" i="18"/>
  <c r="BM106" i="18"/>
  <c r="AV106" i="18"/>
  <c r="AU106" i="18"/>
  <c r="AE106" i="18"/>
  <c r="AD106" i="18"/>
  <c r="AI106" i="18" s="1"/>
  <c r="AC106" i="18"/>
  <c r="Q106" i="18"/>
  <c r="M106" i="18"/>
  <c r="L106" i="18"/>
  <c r="K106" i="18"/>
  <c r="CW105" i="18"/>
  <c r="CX105" i="18" s="1"/>
  <c r="CG105" i="18"/>
  <c r="CF105" i="18"/>
  <c r="CK105" i="18" s="1"/>
  <c r="CE105" i="18"/>
  <c r="BO105" i="18"/>
  <c r="BN105" i="18"/>
  <c r="BS105" i="18" s="1"/>
  <c r="BM105" i="18"/>
  <c r="AU105" i="18"/>
  <c r="AV105" i="18" s="1"/>
  <c r="AC105" i="18"/>
  <c r="AD105" i="18" s="1"/>
  <c r="Q105" i="18"/>
  <c r="K105" i="18"/>
  <c r="L105" i="18" s="1"/>
  <c r="M105" i="18" s="1"/>
  <c r="CW104" i="18"/>
  <c r="CX104" i="18" s="1"/>
  <c r="CF104" i="18"/>
  <c r="CE104" i="18"/>
  <c r="BN104" i="18"/>
  <c r="BM104" i="18"/>
  <c r="BD104" i="18"/>
  <c r="BB104" i="18"/>
  <c r="BA104" i="18"/>
  <c r="AZ104" i="18"/>
  <c r="AU104" i="18"/>
  <c r="AV104" i="18" s="1"/>
  <c r="AW104" i="18" s="1"/>
  <c r="BC104" i="18" s="1"/>
  <c r="AK104" i="18"/>
  <c r="AI104" i="18"/>
  <c r="AH104" i="18"/>
  <c r="AL104" i="18" s="1"/>
  <c r="AD104" i="18"/>
  <c r="AE104" i="18" s="1"/>
  <c r="AJ104" i="18" s="1"/>
  <c r="AC104" i="18"/>
  <c r="L104" i="18"/>
  <c r="Q104" i="18" s="1"/>
  <c r="K104" i="18"/>
  <c r="CW103" i="18"/>
  <c r="CX103" i="18" s="1"/>
  <c r="CK103" i="18"/>
  <c r="CE103" i="18"/>
  <c r="CF103" i="18" s="1"/>
  <c r="CG103" i="18" s="1"/>
  <c r="BU103" i="18"/>
  <c r="BO103" i="18"/>
  <c r="BM103" i="18"/>
  <c r="BN103" i="18" s="1"/>
  <c r="BS103" i="18" s="1"/>
  <c r="BC103" i="18"/>
  <c r="AZ103" i="18"/>
  <c r="AW103" i="18"/>
  <c r="BB103" i="18" s="1"/>
  <c r="AU103" i="18"/>
  <c r="AV103" i="18" s="1"/>
  <c r="BA103" i="18" s="1"/>
  <c r="AK103" i="18"/>
  <c r="AI103" i="18"/>
  <c r="AH103" i="18"/>
  <c r="AC103" i="18"/>
  <c r="AD103" i="18" s="1"/>
  <c r="AE103" i="18" s="1"/>
  <c r="AJ103" i="18" s="1"/>
  <c r="K103" i="18"/>
  <c r="L103" i="18" s="1"/>
  <c r="DF102" i="18"/>
  <c r="DE102" i="18"/>
  <c r="DC102" i="18"/>
  <c r="DB102" i="18"/>
  <c r="CY102" i="18"/>
  <c r="DD102" i="18" s="1"/>
  <c r="CW102" i="18"/>
  <c r="CX102" i="18" s="1"/>
  <c r="CM102" i="18"/>
  <c r="CL102" i="18"/>
  <c r="CK102" i="18"/>
  <c r="CF102" i="18"/>
  <c r="CG102" i="18" s="1"/>
  <c r="CE102" i="18"/>
  <c r="BM102" i="18"/>
  <c r="BN102" i="18" s="1"/>
  <c r="AV102" i="18"/>
  <c r="AU102" i="18"/>
  <c r="AH102" i="18"/>
  <c r="AE102" i="18"/>
  <c r="AD102" i="18"/>
  <c r="AI102" i="18" s="1"/>
  <c r="AC102" i="18"/>
  <c r="K102" i="18"/>
  <c r="L102" i="18" s="1"/>
  <c r="DB101" i="18"/>
  <c r="CY101" i="18"/>
  <c r="CX101" i="18"/>
  <c r="DC101" i="18" s="1"/>
  <c r="CW101" i="18"/>
  <c r="CF101" i="18"/>
  <c r="CE101" i="18"/>
  <c r="BM101" i="18"/>
  <c r="BN101" i="18" s="1"/>
  <c r="AU101" i="18"/>
  <c r="AV101" i="18" s="1"/>
  <c r="AC101" i="18"/>
  <c r="AD101" i="18" s="1"/>
  <c r="L101" i="18"/>
  <c r="K101" i="18"/>
  <c r="CW100" i="18"/>
  <c r="CX100" i="18" s="1"/>
  <c r="CL100" i="18"/>
  <c r="CK100" i="18"/>
  <c r="CE100" i="18"/>
  <c r="CF100" i="18" s="1"/>
  <c r="CG100" i="18" s="1"/>
  <c r="CM100" i="18" s="1"/>
  <c r="BT100" i="18"/>
  <c r="BS100" i="18"/>
  <c r="BR100" i="18"/>
  <c r="BM100" i="18"/>
  <c r="BN100" i="18" s="1"/>
  <c r="BO100" i="18" s="1"/>
  <c r="BU100" i="18" s="1"/>
  <c r="AV100" i="18"/>
  <c r="AU100" i="18"/>
  <c r="AC100" i="18"/>
  <c r="AD100" i="18" s="1"/>
  <c r="Q100" i="18"/>
  <c r="M100" i="18"/>
  <c r="K100" i="18"/>
  <c r="L100" i="18" s="1"/>
  <c r="CW99" i="18"/>
  <c r="CX99" i="18" s="1"/>
  <c r="CG99" i="18"/>
  <c r="CF99" i="18"/>
  <c r="CK99" i="18" s="1"/>
  <c r="CE99" i="18"/>
  <c r="BM99" i="18"/>
  <c r="BN99" i="18" s="1"/>
  <c r="AU99" i="18"/>
  <c r="AV99" i="18" s="1"/>
  <c r="AC99" i="18"/>
  <c r="AD99" i="18" s="1"/>
  <c r="L99" i="18"/>
  <c r="K99" i="18"/>
  <c r="CW98" i="18"/>
  <c r="CX98" i="18" s="1"/>
  <c r="CK98" i="18"/>
  <c r="CE98" i="18"/>
  <c r="CF98" i="18" s="1"/>
  <c r="CG98" i="18" s="1"/>
  <c r="BS98" i="18"/>
  <c r="BO98" i="18"/>
  <c r="BM98" i="18"/>
  <c r="BN98" i="18" s="1"/>
  <c r="AW98" i="18"/>
  <c r="AU98" i="18"/>
  <c r="AV98" i="18" s="1"/>
  <c r="BA98" i="18" s="1"/>
  <c r="AC98" i="18"/>
  <c r="AD98" i="18" s="1"/>
  <c r="K98" i="18"/>
  <c r="L98" i="18" s="1"/>
  <c r="CW97" i="18"/>
  <c r="CX97" i="18" s="1"/>
  <c r="CL97" i="18"/>
  <c r="CK97" i="18"/>
  <c r="CG97" i="18"/>
  <c r="CM97" i="18" s="1"/>
  <c r="CF97" i="18"/>
  <c r="CE97" i="18"/>
  <c r="BU97" i="18"/>
  <c r="BT97" i="18"/>
  <c r="BS97" i="18"/>
  <c r="BM97" i="18"/>
  <c r="BN97" i="18" s="1"/>
  <c r="BO97" i="18" s="1"/>
  <c r="BR97" i="18" s="1"/>
  <c r="AV97" i="18"/>
  <c r="AU97" i="18"/>
  <c r="AD97" i="18"/>
  <c r="AC97" i="18"/>
  <c r="Q97" i="18"/>
  <c r="P97" i="18"/>
  <c r="M97" i="18"/>
  <c r="K97" i="18"/>
  <c r="L97" i="18" s="1"/>
  <c r="CW96" i="18"/>
  <c r="CX96" i="18" s="1"/>
  <c r="DC96" i="18" s="1"/>
  <c r="CF96" i="18"/>
  <c r="CE96" i="18"/>
  <c r="BS96" i="18"/>
  <c r="BM96" i="18"/>
  <c r="BN96" i="18" s="1"/>
  <c r="BO96" i="18" s="1"/>
  <c r="BA96" i="18"/>
  <c r="AV96" i="18"/>
  <c r="AW96" i="18" s="1"/>
  <c r="AU96" i="18"/>
  <c r="AJ96" i="18"/>
  <c r="AI96" i="18"/>
  <c r="AH96" i="18"/>
  <c r="AE96" i="18"/>
  <c r="AK96" i="18" s="1"/>
  <c r="AC96" i="18"/>
  <c r="AD96" i="18" s="1"/>
  <c r="K96" i="18"/>
  <c r="L96" i="18" s="1"/>
  <c r="CW95" i="18"/>
  <c r="CX95" i="18" s="1"/>
  <c r="CF95" i="18"/>
  <c r="CK95" i="18" s="1"/>
  <c r="CE95" i="18"/>
  <c r="BN95" i="18"/>
  <c r="BM95" i="18"/>
  <c r="AV95" i="18"/>
  <c r="AU95" i="18"/>
  <c r="AI95" i="18"/>
  <c r="AC95" i="18"/>
  <c r="AD95" i="18" s="1"/>
  <c r="AE95" i="18" s="1"/>
  <c r="R95" i="18"/>
  <c r="Q95" i="18"/>
  <c r="L95" i="18"/>
  <c r="M95" i="18" s="1"/>
  <c r="K95" i="18"/>
  <c r="CW94" i="18"/>
  <c r="CX94" i="18" s="1"/>
  <c r="CE94" i="18"/>
  <c r="CF94" i="18" s="1"/>
  <c r="CK94" i="18" s="1"/>
  <c r="BM94" i="18"/>
  <c r="BN94" i="18" s="1"/>
  <c r="AU94" i="18"/>
  <c r="AV94" i="18" s="1"/>
  <c r="AC94" i="18"/>
  <c r="AD94" i="18" s="1"/>
  <c r="M94" i="18"/>
  <c r="K94" i="18"/>
  <c r="L94" i="18" s="1"/>
  <c r="Q94" i="18" s="1"/>
  <c r="DE93" i="18"/>
  <c r="DD93" i="18"/>
  <c r="DC93" i="18"/>
  <c r="DB93" i="18"/>
  <c r="CW93" i="18"/>
  <c r="CX93" i="18" s="1"/>
  <c r="CY93" i="18" s="1"/>
  <c r="CF93" i="18"/>
  <c r="CE93" i="18"/>
  <c r="BN93" i="18"/>
  <c r="BM93" i="18"/>
  <c r="BC93" i="18"/>
  <c r="BA93" i="18"/>
  <c r="AU93" i="18"/>
  <c r="AV93" i="18" s="1"/>
  <c r="AW93" i="18" s="1"/>
  <c r="BB93" i="18" s="1"/>
  <c r="AH93" i="18"/>
  <c r="AE93" i="18"/>
  <c r="AD93" i="18"/>
  <c r="AI93" i="18" s="1"/>
  <c r="AC93" i="18"/>
  <c r="R93" i="18"/>
  <c r="Q93" i="18"/>
  <c r="P93" i="18"/>
  <c r="L93" i="18"/>
  <c r="M93" i="18" s="1"/>
  <c r="S93" i="18" s="1"/>
  <c r="K93" i="18"/>
  <c r="CX92" i="18"/>
  <c r="CW92" i="18"/>
  <c r="CE92" i="18"/>
  <c r="CF92" i="18" s="1"/>
  <c r="BS92" i="18"/>
  <c r="BO92" i="18"/>
  <c r="BN92" i="18"/>
  <c r="BM92" i="18"/>
  <c r="BB92" i="18"/>
  <c r="BA92" i="18"/>
  <c r="AZ92" i="18"/>
  <c r="BD92" i="18" s="1"/>
  <c r="AV92" i="18"/>
  <c r="AW92" i="18" s="1"/>
  <c r="BC92" i="18" s="1"/>
  <c r="AU92" i="18"/>
  <c r="AJ92" i="18"/>
  <c r="AI92" i="18"/>
  <c r="AE92" i="18"/>
  <c r="AH92" i="18" s="1"/>
  <c r="AC92" i="18"/>
  <c r="AD92" i="18" s="1"/>
  <c r="K92" i="18"/>
  <c r="L92" i="18" s="1"/>
  <c r="CW91" i="18"/>
  <c r="CX91" i="18" s="1"/>
  <c r="CK91" i="18"/>
  <c r="CG91" i="18"/>
  <c r="CE91" i="18"/>
  <c r="CF91" i="18" s="1"/>
  <c r="BM91" i="18"/>
  <c r="BN91" i="18" s="1"/>
  <c r="AU91" i="18"/>
  <c r="AV91" i="18" s="1"/>
  <c r="AC91" i="18"/>
  <c r="AD91" i="18" s="1"/>
  <c r="L91" i="18"/>
  <c r="K91" i="18"/>
  <c r="DE90" i="18"/>
  <c r="CW90" i="18"/>
  <c r="CX90" i="18" s="1"/>
  <c r="CY90" i="18" s="1"/>
  <c r="CK90" i="18"/>
  <c r="CE90" i="18"/>
  <c r="CF90" i="18" s="1"/>
  <c r="CG90" i="18" s="1"/>
  <c r="CJ90" i="18" s="1"/>
  <c r="BN90" i="18"/>
  <c r="BM90" i="18"/>
  <c r="BC90" i="18"/>
  <c r="BA90" i="18"/>
  <c r="AZ90" i="18"/>
  <c r="AV90" i="18"/>
  <c r="AW90" i="18" s="1"/>
  <c r="BB90" i="18" s="1"/>
  <c r="AU90" i="18"/>
  <c r="AD90" i="18"/>
  <c r="AC90" i="18"/>
  <c r="R90" i="18"/>
  <c r="Q90" i="18"/>
  <c r="P90" i="18"/>
  <c r="T90" i="18" s="1"/>
  <c r="L90" i="18"/>
  <c r="M90" i="18" s="1"/>
  <c r="S90" i="18" s="1"/>
  <c r="K90" i="18"/>
  <c r="CX89" i="18"/>
  <c r="CW89" i="18"/>
  <c r="CK89" i="18"/>
  <c r="CG89" i="18"/>
  <c r="CF89" i="18"/>
  <c r="CE89" i="18"/>
  <c r="BN89" i="18"/>
  <c r="BO89" i="18" s="1"/>
  <c r="BM89" i="18"/>
  <c r="BD89" i="18"/>
  <c r="BB89" i="18"/>
  <c r="BA89" i="18"/>
  <c r="AZ89" i="18"/>
  <c r="AV89" i="18"/>
  <c r="AW89" i="18" s="1"/>
  <c r="BC89" i="18" s="1"/>
  <c r="AU89" i="18"/>
  <c r="AE89" i="18"/>
  <c r="AC89" i="18"/>
  <c r="AD89" i="18" s="1"/>
  <c r="AI89" i="18" s="1"/>
  <c r="R89" i="18"/>
  <c r="Q89" i="18"/>
  <c r="M89" i="18"/>
  <c r="L89" i="18"/>
  <c r="K89" i="18"/>
  <c r="CW88" i="18"/>
  <c r="CX88" i="18" s="1"/>
  <c r="CL88" i="18"/>
  <c r="CK88" i="18"/>
  <c r="CG88" i="18"/>
  <c r="CM88" i="18" s="1"/>
  <c r="CE88" i="18"/>
  <c r="CF88" i="18" s="1"/>
  <c r="BS88" i="18"/>
  <c r="BR88" i="18"/>
  <c r="BO88" i="18"/>
  <c r="BM88" i="18"/>
  <c r="BN88" i="18" s="1"/>
  <c r="AU88" i="18"/>
  <c r="AV88" i="18" s="1"/>
  <c r="AC88" i="18"/>
  <c r="AD88" i="18" s="1"/>
  <c r="L88" i="18"/>
  <c r="K88" i="18"/>
  <c r="CW87" i="18"/>
  <c r="CX87" i="18" s="1"/>
  <c r="DC87" i="18" s="1"/>
  <c r="CK87" i="18"/>
  <c r="CG87" i="18"/>
  <c r="CF87" i="18"/>
  <c r="CE87" i="18"/>
  <c r="BN87" i="18"/>
  <c r="BS87" i="18" s="1"/>
  <c r="BM87" i="18"/>
  <c r="BA87" i="18"/>
  <c r="AW87" i="18"/>
  <c r="AZ87" i="18" s="1"/>
  <c r="AU87" i="18"/>
  <c r="AV87" i="18" s="1"/>
  <c r="AJ87" i="18"/>
  <c r="AC87" i="18"/>
  <c r="AD87" i="18" s="1"/>
  <c r="AE87" i="18" s="1"/>
  <c r="AK87" i="18" s="1"/>
  <c r="S87" i="18"/>
  <c r="Q87" i="18"/>
  <c r="P87" i="18"/>
  <c r="K87" i="18"/>
  <c r="L87" i="18" s="1"/>
  <c r="M87" i="18" s="1"/>
  <c r="R87" i="18" s="1"/>
  <c r="DC86" i="18"/>
  <c r="CW86" i="18"/>
  <c r="CX86" i="18" s="1"/>
  <c r="CY86" i="18" s="1"/>
  <c r="DB86" i="18" s="1"/>
  <c r="CF86" i="18"/>
  <c r="CK86" i="18" s="1"/>
  <c r="CE86" i="18"/>
  <c r="BU86" i="18"/>
  <c r="BR86" i="18"/>
  <c r="BM86" i="18"/>
  <c r="BN86" i="18" s="1"/>
  <c r="BO86" i="18" s="1"/>
  <c r="BT86" i="18" s="1"/>
  <c r="BB86" i="18"/>
  <c r="BA86" i="18"/>
  <c r="AU86" i="18"/>
  <c r="AV86" i="18" s="1"/>
  <c r="AW86" i="18" s="1"/>
  <c r="AD86" i="18"/>
  <c r="AE86" i="18" s="1"/>
  <c r="AC86" i="18"/>
  <c r="K86" i="18"/>
  <c r="L86" i="18" s="1"/>
  <c r="Q86" i="18" s="1"/>
  <c r="DE85" i="18"/>
  <c r="DC85" i="18"/>
  <c r="CY85" i="18"/>
  <c r="CW85" i="18"/>
  <c r="CX85" i="18" s="1"/>
  <c r="CM85" i="18"/>
  <c r="CK85" i="18"/>
  <c r="CF85" i="18"/>
  <c r="CG85" i="18" s="1"/>
  <c r="CE85" i="18"/>
  <c r="BM85" i="18"/>
  <c r="BN85" i="18" s="1"/>
  <c r="AU85" i="18"/>
  <c r="AV85" i="18" s="1"/>
  <c r="AD85" i="18"/>
  <c r="AI85" i="18" s="1"/>
  <c r="AC85" i="18"/>
  <c r="Q85" i="18"/>
  <c r="L85" i="18"/>
  <c r="M85" i="18" s="1"/>
  <c r="K85" i="18"/>
  <c r="CW84" i="18"/>
  <c r="CX84" i="18" s="1"/>
  <c r="CL84" i="18"/>
  <c r="CG84" i="18"/>
  <c r="CM84" i="18" s="1"/>
  <c r="CF84" i="18"/>
  <c r="CK84" i="18" s="1"/>
  <c r="CE84" i="18"/>
  <c r="BS84" i="18"/>
  <c r="BN84" i="18"/>
  <c r="BO84" i="18" s="1"/>
  <c r="BM84" i="18"/>
  <c r="BB84" i="18"/>
  <c r="BA84" i="18"/>
  <c r="AW84" i="18"/>
  <c r="AU84" i="18"/>
  <c r="AV84" i="18" s="1"/>
  <c r="AK84" i="18"/>
  <c r="AJ84" i="18"/>
  <c r="AI84" i="18"/>
  <c r="AH84" i="18"/>
  <c r="AD84" i="18"/>
  <c r="AE84" i="18" s="1"/>
  <c r="AC84" i="18"/>
  <c r="S84" i="18"/>
  <c r="Q84" i="18"/>
  <c r="K84" i="18"/>
  <c r="L84" i="18" s="1"/>
  <c r="M84" i="18" s="1"/>
  <c r="CW83" i="18"/>
  <c r="CX83" i="18" s="1"/>
  <c r="CE83" i="18"/>
  <c r="CF83" i="18" s="1"/>
  <c r="BS83" i="18"/>
  <c r="BM83" i="18"/>
  <c r="BN83" i="18" s="1"/>
  <c r="BO83" i="18" s="1"/>
  <c r="BA83" i="18"/>
  <c r="AW83" i="18"/>
  <c r="AU83" i="18"/>
  <c r="AV83" i="18" s="1"/>
  <c r="AD83" i="18"/>
  <c r="AI83" i="18" s="1"/>
  <c r="AC83" i="18"/>
  <c r="M83" i="18"/>
  <c r="K83" i="18"/>
  <c r="L83" i="18" s="1"/>
  <c r="Q83" i="18" s="1"/>
  <c r="DD82" i="18"/>
  <c r="CW82" i="18"/>
  <c r="CX82" i="18" s="1"/>
  <c r="CY82" i="18" s="1"/>
  <c r="DE82" i="18" s="1"/>
  <c r="CE82" i="18"/>
  <c r="CF82" i="18" s="1"/>
  <c r="CK82" i="18" s="1"/>
  <c r="BU82" i="18"/>
  <c r="BO82" i="18"/>
  <c r="BT82" i="18" s="1"/>
  <c r="BN82" i="18"/>
  <c r="BS82" i="18" s="1"/>
  <c r="BM82" i="18"/>
  <c r="AW82" i="18"/>
  <c r="AV82" i="18"/>
  <c r="BA82" i="18" s="1"/>
  <c r="AU82" i="18"/>
  <c r="AI82" i="18"/>
  <c r="AC82" i="18"/>
  <c r="AD82" i="18" s="1"/>
  <c r="AE82" i="18" s="1"/>
  <c r="L82" i="18"/>
  <c r="K82" i="18"/>
  <c r="CW81" i="18"/>
  <c r="CX81" i="18" s="1"/>
  <c r="CE81" i="18"/>
  <c r="CF81" i="18" s="1"/>
  <c r="CG81" i="18" s="1"/>
  <c r="BU81" i="18"/>
  <c r="BS81" i="18"/>
  <c r="BR81" i="18"/>
  <c r="BM81" i="18"/>
  <c r="BN81" i="18" s="1"/>
  <c r="BO81" i="18" s="1"/>
  <c r="BT81" i="18" s="1"/>
  <c r="BB81" i="18"/>
  <c r="BA81" i="18"/>
  <c r="AZ81" i="18"/>
  <c r="BD81" i="18" s="1"/>
  <c r="AV81" i="18"/>
  <c r="AW81" i="18" s="1"/>
  <c r="BC81" i="18" s="1"/>
  <c r="AU81" i="18"/>
  <c r="AD81" i="18"/>
  <c r="AC81" i="18"/>
  <c r="Q81" i="18"/>
  <c r="L81" i="18"/>
  <c r="M81" i="18" s="1"/>
  <c r="K81" i="18"/>
  <c r="CX80" i="18"/>
  <c r="DC80" i="18" s="1"/>
  <c r="CW80" i="18"/>
  <c r="CG80" i="18"/>
  <c r="CE80" i="18"/>
  <c r="CF80" i="18" s="1"/>
  <c r="CK80" i="18" s="1"/>
  <c r="BM80" i="18"/>
  <c r="BN80" i="18" s="1"/>
  <c r="BS80" i="18" s="1"/>
  <c r="AU80" i="18"/>
  <c r="AV80" i="18" s="1"/>
  <c r="AC80" i="18"/>
  <c r="AD80" i="18" s="1"/>
  <c r="Q80" i="18"/>
  <c r="P80" i="18"/>
  <c r="K80" i="18"/>
  <c r="L80" i="18" s="1"/>
  <c r="M80" i="18" s="1"/>
  <c r="S80" i="18" s="1"/>
  <c r="DC79" i="18"/>
  <c r="CW79" i="18"/>
  <c r="CX79" i="18" s="1"/>
  <c r="CY79" i="18" s="1"/>
  <c r="CE79" i="18"/>
  <c r="CF79" i="18" s="1"/>
  <c r="CK79" i="18" s="1"/>
  <c r="BN79" i="18"/>
  <c r="BM79" i="18"/>
  <c r="AV79" i="18"/>
  <c r="BA79" i="18" s="1"/>
  <c r="AU79" i="18"/>
  <c r="AK79" i="18"/>
  <c r="AJ79" i="18"/>
  <c r="AE79" i="18"/>
  <c r="AH79" i="18" s="1"/>
  <c r="AC79" i="18"/>
  <c r="AD79" i="18" s="1"/>
  <c r="AI79" i="18" s="1"/>
  <c r="S79" i="18"/>
  <c r="R79" i="18"/>
  <c r="Q79" i="18"/>
  <c r="L79" i="18"/>
  <c r="M79" i="18" s="1"/>
  <c r="P79" i="18" s="1"/>
  <c r="K79" i="18"/>
  <c r="CW78" i="18"/>
  <c r="CX78" i="18" s="1"/>
  <c r="DC78" i="18" s="1"/>
  <c r="CF78" i="18"/>
  <c r="CG78" i="18" s="1"/>
  <c r="CE78" i="18"/>
  <c r="BS78" i="18"/>
  <c r="BO78" i="18"/>
  <c r="BM78" i="18"/>
  <c r="BN78" i="18" s="1"/>
  <c r="BA78" i="18"/>
  <c r="AV78" i="18"/>
  <c r="AW78" i="18" s="1"/>
  <c r="AU78" i="18"/>
  <c r="AD78" i="18"/>
  <c r="AC78" i="18"/>
  <c r="L78" i="18"/>
  <c r="K78" i="18"/>
  <c r="CX77" i="18"/>
  <c r="CW77" i="18"/>
  <c r="CK77" i="18"/>
  <c r="CE77" i="18"/>
  <c r="CF77" i="18" s="1"/>
  <c r="CG77" i="18" s="1"/>
  <c r="BN77" i="18"/>
  <c r="BS77" i="18" s="1"/>
  <c r="BM77" i="18"/>
  <c r="AW77" i="18"/>
  <c r="AU77" i="18"/>
  <c r="AV77" i="18" s="1"/>
  <c r="BA77" i="18" s="1"/>
  <c r="AC77" i="18"/>
  <c r="AD77" i="18" s="1"/>
  <c r="M77" i="18"/>
  <c r="K77" i="18"/>
  <c r="L77" i="18" s="1"/>
  <c r="Q77" i="18" s="1"/>
  <c r="CW76" i="18"/>
  <c r="CX76" i="18" s="1"/>
  <c r="CE76" i="18"/>
  <c r="CF76" i="18" s="1"/>
  <c r="BM76" i="18"/>
  <c r="BN76" i="18" s="1"/>
  <c r="BB76" i="18"/>
  <c r="BA76" i="18"/>
  <c r="AW76" i="18"/>
  <c r="BC76" i="18" s="1"/>
  <c r="AV76" i="18"/>
  <c r="AU76" i="18"/>
  <c r="AI76" i="18"/>
  <c r="AC76" i="18"/>
  <c r="AD76" i="18" s="1"/>
  <c r="AE76" i="18" s="1"/>
  <c r="S76" i="18"/>
  <c r="R76" i="18"/>
  <c r="L76" i="18"/>
  <c r="M76" i="18" s="1"/>
  <c r="P76" i="18" s="1"/>
  <c r="K76" i="18"/>
  <c r="CW75" i="18"/>
  <c r="CX75" i="18" s="1"/>
  <c r="CE75" i="18"/>
  <c r="CF75" i="18" s="1"/>
  <c r="CK75" i="18" s="1"/>
  <c r="BT75" i="18"/>
  <c r="BS75" i="18"/>
  <c r="BR75" i="18"/>
  <c r="BO75" i="18"/>
  <c r="BU75" i="18" s="1"/>
  <c r="BM75" i="18"/>
  <c r="BN75" i="18" s="1"/>
  <c r="BA75" i="18"/>
  <c r="AZ75" i="18"/>
  <c r="AU75" i="18"/>
  <c r="AV75" i="18" s="1"/>
  <c r="AW75" i="18" s="1"/>
  <c r="BC75" i="18" s="1"/>
  <c r="AD75" i="18"/>
  <c r="AC75" i="18"/>
  <c r="Q75" i="18"/>
  <c r="P75" i="18"/>
  <c r="M75" i="18"/>
  <c r="K75" i="18"/>
  <c r="L75" i="18" s="1"/>
  <c r="CX74" i="18"/>
  <c r="CW74" i="18"/>
  <c r="CK74" i="18"/>
  <c r="CG74" i="18"/>
  <c r="CE74" i="18"/>
  <c r="CF74" i="18" s="1"/>
  <c r="BT74" i="18"/>
  <c r="BS74" i="18"/>
  <c r="BO74" i="18"/>
  <c r="BN74" i="18"/>
  <c r="BM74" i="18"/>
  <c r="BB74" i="18"/>
  <c r="AW74" i="18"/>
  <c r="AV74" i="18"/>
  <c r="BA74" i="18" s="1"/>
  <c r="AU74" i="18"/>
  <c r="AI74" i="18"/>
  <c r="AD74" i="18"/>
  <c r="AE74" i="18" s="1"/>
  <c r="AC74" i="18"/>
  <c r="K74" i="18"/>
  <c r="L74" i="18" s="1"/>
  <c r="CW73" i="18"/>
  <c r="CX73" i="18" s="1"/>
  <c r="CE73" i="18"/>
  <c r="CF73" i="18" s="1"/>
  <c r="BN73" i="18"/>
  <c r="BM73" i="18"/>
  <c r="AV73" i="18"/>
  <c r="AU73" i="18"/>
  <c r="AK73" i="18"/>
  <c r="AC73" i="18"/>
  <c r="AD73" i="18" s="1"/>
  <c r="AE73" i="18" s="1"/>
  <c r="K73" i="18"/>
  <c r="L73" i="18" s="1"/>
  <c r="CW72" i="18"/>
  <c r="CX72" i="18" s="1"/>
  <c r="DC72" i="18" s="1"/>
  <c r="CK72" i="18"/>
  <c r="CE72" i="18"/>
  <c r="CF72" i="18" s="1"/>
  <c r="CG72" i="18" s="1"/>
  <c r="BS72" i="18"/>
  <c r="BO72" i="18"/>
  <c r="BR72" i="18" s="1"/>
  <c r="BM72" i="18"/>
  <c r="BN72" i="18" s="1"/>
  <c r="BC72" i="18"/>
  <c r="AU72" i="18"/>
  <c r="AV72" i="18" s="1"/>
  <c r="AW72" i="18" s="1"/>
  <c r="AZ72" i="18" s="1"/>
  <c r="AC72" i="18"/>
  <c r="AD72" i="18" s="1"/>
  <c r="P72" i="18"/>
  <c r="K72" i="18"/>
  <c r="L72" i="18" s="1"/>
  <c r="M72" i="18" s="1"/>
  <c r="R72" i="18" s="1"/>
  <c r="DC71" i="18"/>
  <c r="DB71" i="18"/>
  <c r="CY71" i="18"/>
  <c r="CX71" i="18"/>
  <c r="CW71" i="18"/>
  <c r="CM71" i="18"/>
  <c r="CL71" i="18"/>
  <c r="CK71" i="18"/>
  <c r="CG71" i="18"/>
  <c r="CJ71" i="18" s="1"/>
  <c r="CE71" i="18"/>
  <c r="CF71" i="18" s="1"/>
  <c r="BU71" i="18"/>
  <c r="BT71" i="18"/>
  <c r="BS71" i="18"/>
  <c r="BN71" i="18"/>
  <c r="BO71" i="18" s="1"/>
  <c r="BR71" i="18" s="1"/>
  <c r="BM71" i="18"/>
  <c r="AU71" i="18"/>
  <c r="AV71" i="18" s="1"/>
  <c r="AI71" i="18"/>
  <c r="AE71" i="18"/>
  <c r="AC71" i="18"/>
  <c r="AD71" i="18" s="1"/>
  <c r="K71" i="18"/>
  <c r="L71" i="18" s="1"/>
  <c r="DE70" i="18"/>
  <c r="CY70" i="18"/>
  <c r="CW70" i="18"/>
  <c r="CX70" i="18" s="1"/>
  <c r="DC70" i="18" s="1"/>
  <c r="CE70" i="18"/>
  <c r="CF70" i="18" s="1"/>
  <c r="BM70" i="18"/>
  <c r="BN70" i="18" s="1"/>
  <c r="AV70" i="18"/>
  <c r="AU70" i="18"/>
  <c r="AC70" i="18"/>
  <c r="AD70" i="18" s="1"/>
  <c r="M70" i="18"/>
  <c r="L70" i="18"/>
  <c r="Q70" i="18" s="1"/>
  <c r="K70" i="18"/>
  <c r="CY69" i="18"/>
  <c r="CX69" i="18"/>
  <c r="DC69" i="18" s="1"/>
  <c r="CW69" i="18"/>
  <c r="CE69" i="18"/>
  <c r="CF69" i="18" s="1"/>
  <c r="CK69" i="18" s="1"/>
  <c r="BU69" i="18"/>
  <c r="BO69" i="18"/>
  <c r="BN69" i="18"/>
  <c r="BS69" i="18" s="1"/>
  <c r="BM69" i="18"/>
  <c r="AW69" i="18"/>
  <c r="AV69" i="18"/>
  <c r="BA69" i="18" s="1"/>
  <c r="AU69" i="18"/>
  <c r="AI69" i="18"/>
  <c r="AE69" i="18"/>
  <c r="AC69" i="18"/>
  <c r="AD69" i="18" s="1"/>
  <c r="K69" i="18"/>
  <c r="L69" i="18" s="1"/>
  <c r="Q69" i="18" s="1"/>
  <c r="DE68" i="18"/>
  <c r="DB68" i="18"/>
  <c r="CY68" i="18"/>
  <c r="DD68" i="18" s="1"/>
  <c r="CX68" i="18"/>
  <c r="DC68" i="18" s="1"/>
  <c r="CW68" i="18"/>
  <c r="CK68" i="18"/>
  <c r="CG68" i="18"/>
  <c r="CM68" i="18" s="1"/>
  <c r="CF68" i="18"/>
  <c r="CE68" i="18"/>
  <c r="BN68" i="18"/>
  <c r="BM68" i="18"/>
  <c r="AU68" i="18"/>
  <c r="AV68" i="18" s="1"/>
  <c r="AJ68" i="18"/>
  <c r="AI68" i="18"/>
  <c r="AH68" i="18"/>
  <c r="AE68" i="18"/>
  <c r="AK68" i="18" s="1"/>
  <c r="AD68" i="18"/>
  <c r="AC68" i="18"/>
  <c r="S68" i="18"/>
  <c r="R68" i="18"/>
  <c r="Q68" i="18"/>
  <c r="L68" i="18"/>
  <c r="M68" i="18" s="1"/>
  <c r="P68" i="18" s="1"/>
  <c r="K68" i="18"/>
  <c r="DD67" i="18"/>
  <c r="CY67" i="18"/>
  <c r="DB67" i="18" s="1"/>
  <c r="CW67" i="18"/>
  <c r="CX67" i="18" s="1"/>
  <c r="DC67" i="18" s="1"/>
  <c r="CL67" i="18"/>
  <c r="CK67" i="18"/>
  <c r="CN67" i="18" s="1"/>
  <c r="CF67" i="18"/>
  <c r="CG67" i="18" s="1"/>
  <c r="CM67" i="18" s="1"/>
  <c r="CE67" i="18"/>
  <c r="BS67" i="18"/>
  <c r="BR67" i="18"/>
  <c r="BO67" i="18"/>
  <c r="BU67" i="18" s="1"/>
  <c r="BM67" i="18"/>
  <c r="BN67" i="18" s="1"/>
  <c r="AU67" i="18"/>
  <c r="AV67" i="18" s="1"/>
  <c r="AK67" i="18"/>
  <c r="AJ67" i="18"/>
  <c r="AC67" i="18"/>
  <c r="AD67" i="18" s="1"/>
  <c r="AE67" i="18" s="1"/>
  <c r="AH67" i="18" s="1"/>
  <c r="R67" i="18"/>
  <c r="M67" i="18"/>
  <c r="K67" i="18"/>
  <c r="L67" i="18" s="1"/>
  <c r="Q67" i="18" s="1"/>
  <c r="CX66" i="18"/>
  <c r="CW66" i="18"/>
  <c r="CF66" i="18"/>
  <c r="CE66" i="18"/>
  <c r="BN66" i="18"/>
  <c r="BS66" i="18" s="1"/>
  <c r="BM66" i="18"/>
  <c r="BB66" i="18"/>
  <c r="AV66" i="18"/>
  <c r="AW66" i="18" s="1"/>
  <c r="BC66" i="18" s="1"/>
  <c r="AU66" i="18"/>
  <c r="AC66" i="18"/>
  <c r="AD66" i="18" s="1"/>
  <c r="AI66" i="18" s="1"/>
  <c r="R66" i="18"/>
  <c r="Q66" i="18"/>
  <c r="L66" i="18"/>
  <c r="M66" i="18" s="1"/>
  <c r="K66" i="18"/>
  <c r="CX65" i="18"/>
  <c r="CW65" i="18"/>
  <c r="CF65" i="18"/>
  <c r="CK65" i="18" s="1"/>
  <c r="CE65" i="18"/>
  <c r="BO65" i="18"/>
  <c r="BN65" i="18"/>
  <c r="BS65" i="18" s="1"/>
  <c r="BM65" i="18"/>
  <c r="BA65" i="18"/>
  <c r="AW65" i="18"/>
  <c r="AU65" i="18"/>
  <c r="AV65" i="18" s="1"/>
  <c r="AD65" i="18"/>
  <c r="AC65" i="18"/>
  <c r="K65" i="18"/>
  <c r="L65" i="18" s="1"/>
  <c r="DC64" i="18"/>
  <c r="DB64" i="18"/>
  <c r="CY64" i="18"/>
  <c r="CW64" i="18"/>
  <c r="CX64" i="18" s="1"/>
  <c r="CK64" i="18"/>
  <c r="CG64" i="18"/>
  <c r="CM64" i="18" s="1"/>
  <c r="CF64" i="18"/>
  <c r="CE64" i="18"/>
  <c r="BN64" i="18"/>
  <c r="BM64" i="18"/>
  <c r="BC64" i="18"/>
  <c r="BA64" i="18"/>
  <c r="AV64" i="18"/>
  <c r="AW64" i="18" s="1"/>
  <c r="AZ64" i="18" s="1"/>
  <c r="AU64" i="18"/>
  <c r="AJ64" i="18"/>
  <c r="AE64" i="18"/>
  <c r="AK64" i="18" s="1"/>
  <c r="AD64" i="18"/>
  <c r="AI64" i="18" s="1"/>
  <c r="AC64" i="18"/>
  <c r="K64" i="18"/>
  <c r="L64" i="18" s="1"/>
  <c r="DC63" i="18"/>
  <c r="CX63" i="18"/>
  <c r="CY63" i="18" s="1"/>
  <c r="CW63" i="18"/>
  <c r="CF63" i="18"/>
  <c r="CE63" i="18"/>
  <c r="BM63" i="18"/>
  <c r="BN63" i="18" s="1"/>
  <c r="BA63" i="18"/>
  <c r="AV63" i="18"/>
  <c r="AW63" i="18" s="1"/>
  <c r="AU63" i="18"/>
  <c r="AJ63" i="18"/>
  <c r="AI63" i="18"/>
  <c r="AH63" i="18"/>
  <c r="AD63" i="18"/>
  <c r="AE63" i="18" s="1"/>
  <c r="AK63" i="18" s="1"/>
  <c r="AC63" i="18"/>
  <c r="K63" i="18"/>
  <c r="L63" i="18" s="1"/>
  <c r="CW62" i="18"/>
  <c r="CX62" i="18" s="1"/>
  <c r="CK62" i="18"/>
  <c r="CG62" i="18"/>
  <c r="CM62" i="18" s="1"/>
  <c r="CE62" i="18"/>
  <c r="CF62" i="18" s="1"/>
  <c r="BM62" i="18"/>
  <c r="BN62" i="18" s="1"/>
  <c r="BO62" i="18" s="1"/>
  <c r="AU62" i="18"/>
  <c r="AV62" i="18" s="1"/>
  <c r="AE62" i="18"/>
  <c r="AC62" i="18"/>
  <c r="AD62" i="18" s="1"/>
  <c r="AI62" i="18" s="1"/>
  <c r="K62" i="18"/>
  <c r="L62" i="18" s="1"/>
  <c r="CW61" i="18"/>
  <c r="CX61" i="18" s="1"/>
  <c r="CK61" i="18"/>
  <c r="CG61" i="18"/>
  <c r="CF61" i="18"/>
  <c r="CE61" i="18"/>
  <c r="BT61" i="18"/>
  <c r="BS61" i="18"/>
  <c r="BM61" i="18"/>
  <c r="BN61" i="18" s="1"/>
  <c r="BO61" i="18" s="1"/>
  <c r="AU61" i="18"/>
  <c r="AV61" i="18" s="1"/>
  <c r="AK61" i="18"/>
  <c r="AH61" i="18"/>
  <c r="AL61" i="18" s="1"/>
  <c r="AE61" i="18"/>
  <c r="AJ61" i="18" s="1"/>
  <c r="AD61" i="18"/>
  <c r="AI61" i="18" s="1"/>
  <c r="AC61" i="18"/>
  <c r="Q61" i="18"/>
  <c r="P61" i="18"/>
  <c r="K61" i="18"/>
  <c r="L61" i="18" s="1"/>
  <c r="M61" i="18" s="1"/>
  <c r="CW60" i="18"/>
  <c r="CX60" i="18" s="1"/>
  <c r="CF60" i="18"/>
  <c r="CK60" i="18" s="1"/>
  <c r="CE60" i="18"/>
  <c r="BS60" i="18"/>
  <c r="BO60" i="18"/>
  <c r="BN60" i="18"/>
  <c r="BM60" i="18"/>
  <c r="AU60" i="18"/>
  <c r="AV60" i="18" s="1"/>
  <c r="BA60" i="18" s="1"/>
  <c r="AD60" i="18"/>
  <c r="AI60" i="18" s="1"/>
  <c r="AC60" i="18"/>
  <c r="L60" i="18"/>
  <c r="K60" i="18"/>
  <c r="CW59" i="18"/>
  <c r="CX59" i="18" s="1"/>
  <c r="DC59" i="18" s="1"/>
  <c r="CF59" i="18"/>
  <c r="CE59" i="18"/>
  <c r="BN59" i="18"/>
  <c r="BM59" i="18"/>
  <c r="BB59" i="18"/>
  <c r="BA59" i="18"/>
  <c r="AV59" i="18"/>
  <c r="AW59" i="18" s="1"/>
  <c r="BC59" i="18" s="1"/>
  <c r="AU59" i="18"/>
  <c r="AC59" i="18"/>
  <c r="AD59" i="18" s="1"/>
  <c r="K59" i="18"/>
  <c r="L59" i="18" s="1"/>
  <c r="DD58" i="18"/>
  <c r="DC58" i="18"/>
  <c r="DB58" i="18"/>
  <c r="CX58" i="18"/>
  <c r="CY58" i="18" s="1"/>
  <c r="DE58" i="18" s="1"/>
  <c r="CW58" i="18"/>
  <c r="CM58" i="18"/>
  <c r="CL58" i="18"/>
  <c r="CN58" i="18" s="1"/>
  <c r="CK58" i="18"/>
  <c r="CE58" i="18"/>
  <c r="CF58" i="18" s="1"/>
  <c r="CG58" i="18" s="1"/>
  <c r="BN58" i="18"/>
  <c r="BS58" i="18" s="1"/>
  <c r="BM58" i="18"/>
  <c r="BA58" i="18"/>
  <c r="AW58" i="18"/>
  <c r="AU58" i="18"/>
  <c r="AV58" i="18" s="1"/>
  <c r="AC58" i="18"/>
  <c r="AD58" i="18" s="1"/>
  <c r="AE58" i="18" s="1"/>
  <c r="K58" i="18"/>
  <c r="L58" i="18" s="1"/>
  <c r="CY57" i="18"/>
  <c r="CW57" i="18"/>
  <c r="CX57" i="18" s="1"/>
  <c r="DC57" i="18" s="1"/>
  <c r="CE57" i="18"/>
  <c r="CF57" i="18" s="1"/>
  <c r="BM57" i="18"/>
  <c r="BN57" i="18" s="1"/>
  <c r="AV57" i="18"/>
  <c r="BA57" i="18" s="1"/>
  <c r="AU57" i="18"/>
  <c r="AC57" i="18"/>
  <c r="AD57" i="18" s="1"/>
  <c r="K57" i="18"/>
  <c r="L57" i="18" s="1"/>
  <c r="CX56" i="18"/>
  <c r="DC56" i="18" s="1"/>
  <c r="CW56" i="18"/>
  <c r="CL56" i="18"/>
  <c r="CK56" i="18"/>
  <c r="CN56" i="18" s="1"/>
  <c r="CF56" i="18"/>
  <c r="CG56" i="18" s="1"/>
  <c r="CM56" i="18" s="1"/>
  <c r="CE56" i="18"/>
  <c r="BU56" i="18"/>
  <c r="BT56" i="18"/>
  <c r="BS56" i="18"/>
  <c r="BM56" i="18"/>
  <c r="BN56" i="18" s="1"/>
  <c r="BO56" i="18" s="1"/>
  <c r="BR56" i="18" s="1"/>
  <c r="AU56" i="18"/>
  <c r="AV56" i="18" s="1"/>
  <c r="BA56" i="18" s="1"/>
  <c r="AK56" i="18"/>
  <c r="AI56" i="18"/>
  <c r="AH56" i="18"/>
  <c r="AE56" i="18"/>
  <c r="AJ56" i="18" s="1"/>
  <c r="AD56" i="18"/>
  <c r="AC56" i="18"/>
  <c r="Q56" i="18"/>
  <c r="M56" i="18"/>
  <c r="K56" i="18"/>
  <c r="L56" i="18" s="1"/>
  <c r="CY55" i="18"/>
  <c r="DD55" i="18" s="1"/>
  <c r="CX55" i="18"/>
  <c r="DC55" i="18" s="1"/>
  <c r="CW55" i="18"/>
  <c r="CF55" i="18"/>
  <c r="CG55" i="18" s="1"/>
  <c r="CE55" i="18"/>
  <c r="BT55" i="18"/>
  <c r="BS55" i="18"/>
  <c r="BN55" i="18"/>
  <c r="BO55" i="18" s="1"/>
  <c r="BU55" i="18" s="1"/>
  <c r="BM55" i="18"/>
  <c r="BB55" i="18"/>
  <c r="AW55" i="18"/>
  <c r="AV55" i="18"/>
  <c r="BA55" i="18" s="1"/>
  <c r="AU55" i="18"/>
  <c r="AJ55" i="18"/>
  <c r="AE55" i="18"/>
  <c r="AK55" i="18" s="1"/>
  <c r="AD55" i="18"/>
  <c r="AI55" i="18" s="1"/>
  <c r="AC55" i="18"/>
  <c r="L55" i="18"/>
  <c r="K55" i="18"/>
  <c r="DC54" i="18"/>
  <c r="CW54" i="18"/>
  <c r="CX54" i="18" s="1"/>
  <c r="CY54" i="18" s="1"/>
  <c r="CF54" i="18"/>
  <c r="CK54" i="18" s="1"/>
  <c r="CE54" i="18"/>
  <c r="BT54" i="18"/>
  <c r="BS54" i="18"/>
  <c r="BO54" i="18"/>
  <c r="BU54" i="18" s="1"/>
  <c r="BM54" i="18"/>
  <c r="BN54" i="18" s="1"/>
  <c r="AV54" i="18"/>
  <c r="AU54" i="18"/>
  <c r="AI54" i="18"/>
  <c r="AE54" i="18"/>
  <c r="AD54" i="18"/>
  <c r="AC54" i="18"/>
  <c r="Q54" i="18"/>
  <c r="M54" i="18"/>
  <c r="S54" i="18" s="1"/>
  <c r="K54" i="18"/>
  <c r="L54" i="18" s="1"/>
  <c r="CX53" i="18"/>
  <c r="CW53" i="18"/>
  <c r="CE53" i="18"/>
  <c r="CF53" i="18" s="1"/>
  <c r="BS53" i="18"/>
  <c r="BN53" i="18"/>
  <c r="BO53" i="18" s="1"/>
  <c r="BM53" i="18"/>
  <c r="BC53" i="18"/>
  <c r="BA53" i="18"/>
  <c r="AZ53" i="18"/>
  <c r="AU53" i="18"/>
  <c r="AV53" i="18" s="1"/>
  <c r="AW53" i="18" s="1"/>
  <c r="BB53" i="18" s="1"/>
  <c r="AC53" i="18"/>
  <c r="AD53" i="18" s="1"/>
  <c r="L53" i="18"/>
  <c r="K53" i="18"/>
  <c r="CW52" i="18"/>
  <c r="CX52" i="18" s="1"/>
  <c r="CE52" i="18"/>
  <c r="CF52" i="18" s="1"/>
  <c r="BN52" i="18"/>
  <c r="BM52" i="18"/>
  <c r="AV52" i="18"/>
  <c r="BA52" i="18" s="1"/>
  <c r="AU52" i="18"/>
  <c r="AC52" i="18"/>
  <c r="AD52" i="18" s="1"/>
  <c r="K52" i="18"/>
  <c r="L52" i="18" s="1"/>
  <c r="DC51" i="18"/>
  <c r="CY51" i="18"/>
  <c r="CX51" i="18"/>
  <c r="CW51" i="18"/>
  <c r="CF51" i="18"/>
  <c r="CE51" i="18"/>
  <c r="BM51" i="18"/>
  <c r="BN51" i="18" s="1"/>
  <c r="BO51" i="18" s="1"/>
  <c r="AU51" i="18"/>
  <c r="AV51" i="18" s="1"/>
  <c r="AC51" i="18"/>
  <c r="AD51" i="18" s="1"/>
  <c r="L51" i="18"/>
  <c r="Q51" i="18" s="1"/>
  <c r="K51" i="18"/>
  <c r="DC50" i="18"/>
  <c r="DB50" i="18"/>
  <c r="CY50" i="18"/>
  <c r="DE50" i="18" s="1"/>
  <c r="CW50" i="18"/>
  <c r="CX50" i="18" s="1"/>
  <c r="CM50" i="18"/>
  <c r="CK50" i="18"/>
  <c r="CN50" i="18" s="1"/>
  <c r="CG50" i="18"/>
  <c r="CL50" i="18" s="1"/>
  <c r="CE50" i="18"/>
  <c r="CF50" i="18" s="1"/>
  <c r="BM50" i="18"/>
  <c r="BN50" i="18" s="1"/>
  <c r="AV50" i="18"/>
  <c r="AU50" i="18"/>
  <c r="AC50" i="18"/>
  <c r="AD50" i="18" s="1"/>
  <c r="R50" i="18"/>
  <c r="Q50" i="18"/>
  <c r="L50" i="18"/>
  <c r="M50" i="18" s="1"/>
  <c r="K50" i="18"/>
  <c r="CY49" i="18"/>
  <c r="CW49" i="18"/>
  <c r="CX49" i="18" s="1"/>
  <c r="DC49" i="18" s="1"/>
  <c r="CL49" i="18"/>
  <c r="CK49" i="18"/>
  <c r="CN49" i="18" s="1"/>
  <c r="CF49" i="18"/>
  <c r="CG49" i="18" s="1"/>
  <c r="CM49" i="18" s="1"/>
  <c r="CE49" i="18"/>
  <c r="BN49" i="18"/>
  <c r="BM49" i="18"/>
  <c r="AV49" i="18"/>
  <c r="AU49" i="18"/>
  <c r="AK49" i="18"/>
  <c r="AJ49" i="18"/>
  <c r="AI49" i="18"/>
  <c r="AH49" i="18"/>
  <c r="AL49" i="18" s="1"/>
  <c r="AE49" i="18"/>
  <c r="AD49" i="18"/>
  <c r="AC49" i="18"/>
  <c r="K49" i="18"/>
  <c r="L49" i="18" s="1"/>
  <c r="CY48" i="18"/>
  <c r="CW48" i="18"/>
  <c r="CX48" i="18" s="1"/>
  <c r="DC48" i="18" s="1"/>
  <c r="CF48" i="18"/>
  <c r="CE48" i="18"/>
  <c r="BN48" i="18"/>
  <c r="BM48" i="18"/>
  <c r="BC48" i="18"/>
  <c r="AW48" i="18"/>
  <c r="AZ48" i="18" s="1"/>
  <c r="AU48" i="18"/>
  <c r="AV48" i="18" s="1"/>
  <c r="BA48" i="18" s="1"/>
  <c r="AJ48" i="18"/>
  <c r="AD48" i="18"/>
  <c r="AE48" i="18" s="1"/>
  <c r="AC48" i="18"/>
  <c r="S48" i="18"/>
  <c r="Q48" i="18"/>
  <c r="L48" i="18"/>
  <c r="M48" i="18" s="1"/>
  <c r="R48" i="18" s="1"/>
  <c r="K48" i="18"/>
  <c r="CW47" i="18"/>
  <c r="CX47" i="18" s="1"/>
  <c r="DC47" i="18" s="1"/>
  <c r="CK47" i="18"/>
  <c r="CJ47" i="18"/>
  <c r="CF47" i="18"/>
  <c r="CG47" i="18" s="1"/>
  <c r="CE47" i="18"/>
  <c r="BU47" i="18"/>
  <c r="BS47" i="18"/>
  <c r="BR47" i="18"/>
  <c r="BM47" i="18"/>
  <c r="BN47" i="18" s="1"/>
  <c r="BO47" i="18" s="1"/>
  <c r="BT47" i="18" s="1"/>
  <c r="AW47" i="18"/>
  <c r="AU47" i="18"/>
  <c r="AV47" i="18" s="1"/>
  <c r="BA47" i="18" s="1"/>
  <c r="AI47" i="18"/>
  <c r="AE47" i="18"/>
  <c r="AD47" i="18"/>
  <c r="AC47" i="18"/>
  <c r="L47" i="18"/>
  <c r="K47" i="18"/>
  <c r="CW46" i="18"/>
  <c r="CX46" i="18" s="1"/>
  <c r="DC46" i="18" s="1"/>
  <c r="CF46" i="18"/>
  <c r="CG46" i="18" s="1"/>
  <c r="CE46" i="18"/>
  <c r="BM46" i="18"/>
  <c r="BN46" i="18" s="1"/>
  <c r="AU46" i="18"/>
  <c r="AV46" i="18" s="1"/>
  <c r="BA46" i="18" s="1"/>
  <c r="AD46" i="18"/>
  <c r="AI46" i="18" s="1"/>
  <c r="AC46" i="18"/>
  <c r="K46" i="18"/>
  <c r="L46" i="18" s="1"/>
  <c r="CW45" i="18"/>
  <c r="CX45" i="18" s="1"/>
  <c r="CK45" i="18"/>
  <c r="CG45" i="18"/>
  <c r="CF45" i="18"/>
  <c r="CE45" i="18"/>
  <c r="BM45" i="18"/>
  <c r="BN45" i="18" s="1"/>
  <c r="AU45" i="18"/>
  <c r="AV45" i="18" s="1"/>
  <c r="AJ45" i="18"/>
  <c r="AI45" i="18"/>
  <c r="AE45" i="18"/>
  <c r="AK45" i="18" s="1"/>
  <c r="AD45" i="18"/>
  <c r="AC45" i="18"/>
  <c r="S45" i="18"/>
  <c r="K45" i="18"/>
  <c r="L45" i="18" s="1"/>
  <c r="M45" i="18" s="1"/>
  <c r="CW44" i="18"/>
  <c r="CX44" i="18" s="1"/>
  <c r="DC44" i="18" s="1"/>
  <c r="CL44" i="18"/>
  <c r="CK44" i="18"/>
  <c r="CJ44" i="18"/>
  <c r="CF44" i="18"/>
  <c r="CG44" i="18" s="1"/>
  <c r="CM44" i="18" s="1"/>
  <c r="CE44" i="18"/>
  <c r="BU44" i="18"/>
  <c r="BS44" i="18"/>
  <c r="BN44" i="18"/>
  <c r="BO44" i="18" s="1"/>
  <c r="BT44" i="18" s="1"/>
  <c r="BM44" i="18"/>
  <c r="AU44" i="18"/>
  <c r="AV44" i="18" s="1"/>
  <c r="AJ44" i="18"/>
  <c r="AI44" i="18"/>
  <c r="AE44" i="18"/>
  <c r="AK44" i="18" s="1"/>
  <c r="AD44" i="18"/>
  <c r="AC44" i="18"/>
  <c r="L44" i="18"/>
  <c r="K44" i="18"/>
  <c r="CW43" i="18"/>
  <c r="CX43" i="18" s="1"/>
  <c r="CK43" i="18"/>
  <c r="CG43" i="18"/>
  <c r="CL43" i="18" s="1"/>
  <c r="CF43" i="18"/>
  <c r="CE43" i="18"/>
  <c r="BM43" i="18"/>
  <c r="BN43" i="18" s="1"/>
  <c r="AU43" i="18"/>
  <c r="AV43" i="18" s="1"/>
  <c r="AI43" i="18"/>
  <c r="AE43" i="18"/>
  <c r="AD43" i="18"/>
  <c r="AC43" i="18"/>
  <c r="K43" i="18"/>
  <c r="L43" i="18" s="1"/>
  <c r="DE42" i="18"/>
  <c r="CY42" i="18"/>
  <c r="DD42" i="18" s="1"/>
  <c r="CW42" i="18"/>
  <c r="CX42" i="18" s="1"/>
  <c r="DC42" i="18" s="1"/>
  <c r="CF42" i="18"/>
  <c r="CG42" i="18" s="1"/>
  <c r="CE42" i="18"/>
  <c r="BN42" i="18"/>
  <c r="BO42" i="18" s="1"/>
  <c r="BM42" i="18"/>
  <c r="AZ42" i="18"/>
  <c r="AW42" i="18"/>
  <c r="BB42" i="18" s="1"/>
  <c r="AU42" i="18"/>
  <c r="AV42" i="18" s="1"/>
  <c r="BA42" i="18" s="1"/>
  <c r="AI42" i="18"/>
  <c r="AH42" i="18"/>
  <c r="AE42" i="18"/>
  <c r="AD42" i="18"/>
  <c r="AC42" i="18"/>
  <c r="Q42" i="18"/>
  <c r="K42" i="18"/>
  <c r="L42" i="18" s="1"/>
  <c r="M42" i="18" s="1"/>
  <c r="CW41" i="18"/>
  <c r="CX41" i="18" s="1"/>
  <c r="DC41" i="18" s="1"/>
  <c r="CF41" i="18"/>
  <c r="CG41" i="18" s="1"/>
  <c r="CE41" i="18"/>
  <c r="BS41" i="18"/>
  <c r="BM41" i="18"/>
  <c r="BN41" i="18" s="1"/>
  <c r="BO41" i="18" s="1"/>
  <c r="AW41" i="18"/>
  <c r="AZ41" i="18" s="1"/>
  <c r="AU41" i="18"/>
  <c r="AV41" i="18" s="1"/>
  <c r="BA41" i="18" s="1"/>
  <c r="AI41" i="18"/>
  <c r="AE41" i="18"/>
  <c r="AD41" i="18"/>
  <c r="AC41" i="18"/>
  <c r="K41" i="18"/>
  <c r="L41" i="18" s="1"/>
  <c r="CX40" i="18"/>
  <c r="DC40" i="18" s="1"/>
  <c r="CW40" i="18"/>
  <c r="CK40" i="18"/>
  <c r="CG40" i="18"/>
  <c r="CF40" i="18"/>
  <c r="CE40" i="18"/>
  <c r="BT40" i="18"/>
  <c r="BS40" i="18"/>
  <c r="BN40" i="18"/>
  <c r="BO40" i="18" s="1"/>
  <c r="BM40" i="18"/>
  <c r="AV40" i="18"/>
  <c r="AU40" i="18"/>
  <c r="AD40" i="18"/>
  <c r="AC40" i="18"/>
  <c r="K40" i="18"/>
  <c r="L40" i="18" s="1"/>
  <c r="DE39" i="18"/>
  <c r="CY39" i="18"/>
  <c r="DD39" i="18" s="1"/>
  <c r="CX39" i="18"/>
  <c r="DC39" i="18" s="1"/>
  <c r="CW39" i="18"/>
  <c r="CG39" i="18"/>
  <c r="CM39" i="18" s="1"/>
  <c r="CF39" i="18"/>
  <c r="CK39" i="18" s="1"/>
  <c r="CE39" i="18"/>
  <c r="BS39" i="18"/>
  <c r="BO39" i="18"/>
  <c r="BT39" i="18" s="1"/>
  <c r="BM39" i="18"/>
  <c r="BN39" i="18" s="1"/>
  <c r="AU39" i="18"/>
  <c r="AV39" i="18" s="1"/>
  <c r="BA39" i="18" s="1"/>
  <c r="AK39" i="18"/>
  <c r="AI39" i="18"/>
  <c r="AC39" i="18"/>
  <c r="AD39" i="18" s="1"/>
  <c r="AE39" i="18" s="1"/>
  <c r="AJ39" i="18" s="1"/>
  <c r="Q39" i="18"/>
  <c r="M39" i="18"/>
  <c r="K39" i="18"/>
  <c r="L39" i="18" s="1"/>
  <c r="CX38" i="18"/>
  <c r="CW38" i="18"/>
  <c r="CG38" i="18"/>
  <c r="CL38" i="18" s="1"/>
  <c r="CE38" i="18"/>
  <c r="CF38" i="18" s="1"/>
  <c r="CK38" i="18" s="1"/>
  <c r="BT38" i="18"/>
  <c r="BS38" i="18"/>
  <c r="BO38" i="18"/>
  <c r="BN38" i="18"/>
  <c r="BM38" i="18"/>
  <c r="AU38" i="18"/>
  <c r="AV38" i="18" s="1"/>
  <c r="AD38" i="18"/>
  <c r="AI38" i="18" s="1"/>
  <c r="AC38" i="18"/>
  <c r="Q38" i="18"/>
  <c r="M38" i="18"/>
  <c r="P38" i="18" s="1"/>
  <c r="L38" i="18"/>
  <c r="K38" i="18"/>
  <c r="CX37" i="18"/>
  <c r="CY37" i="18" s="1"/>
  <c r="CW37" i="18"/>
  <c r="CE37" i="18"/>
  <c r="CF37" i="18" s="1"/>
  <c r="BU37" i="18"/>
  <c r="BS37" i="18"/>
  <c r="BO37" i="18"/>
  <c r="BM37" i="18"/>
  <c r="BN37" i="18" s="1"/>
  <c r="BA37" i="18"/>
  <c r="AW37" i="18"/>
  <c r="AZ37" i="18" s="1"/>
  <c r="AU37" i="18"/>
  <c r="AV37" i="18" s="1"/>
  <c r="AC37" i="18"/>
  <c r="AD37" i="18" s="1"/>
  <c r="L37" i="18"/>
  <c r="K37" i="18"/>
  <c r="CW36" i="18"/>
  <c r="CX36" i="18" s="1"/>
  <c r="DC36" i="18" s="1"/>
  <c r="CE36" i="18"/>
  <c r="CF36" i="18" s="1"/>
  <c r="BN36" i="18"/>
  <c r="BS36" i="18" s="1"/>
  <c r="BM36" i="18"/>
  <c r="BB36" i="18"/>
  <c r="AZ36" i="18"/>
  <c r="BD36" i="18" s="1"/>
  <c r="AW36" i="18"/>
  <c r="BC36" i="18" s="1"/>
  <c r="AV36" i="18"/>
  <c r="BA36" i="18" s="1"/>
  <c r="AU36" i="18"/>
  <c r="AJ36" i="18"/>
  <c r="AI36" i="18"/>
  <c r="AH36" i="18"/>
  <c r="AC36" i="18"/>
  <c r="AD36" i="18" s="1"/>
  <c r="AE36" i="18" s="1"/>
  <c r="AK36" i="18" s="1"/>
  <c r="K36" i="18"/>
  <c r="L36" i="18" s="1"/>
  <c r="Q36" i="18" s="1"/>
  <c r="DD35" i="18"/>
  <c r="DC35" i="18"/>
  <c r="CY35" i="18"/>
  <c r="CX35" i="18"/>
  <c r="CW35" i="18"/>
  <c r="CG35" i="18"/>
  <c r="CM35" i="18" s="1"/>
  <c r="CE35" i="18"/>
  <c r="CF35" i="18" s="1"/>
  <c r="CK35" i="18" s="1"/>
  <c r="BU35" i="18"/>
  <c r="BN35" i="18"/>
  <c r="BO35" i="18" s="1"/>
  <c r="BM35" i="18"/>
  <c r="AW35" i="18"/>
  <c r="BB35" i="18" s="1"/>
  <c r="AV35" i="18"/>
  <c r="BA35" i="18" s="1"/>
  <c r="AU35" i="18"/>
  <c r="AE35" i="18"/>
  <c r="AK35" i="18" s="1"/>
  <c r="AC35" i="18"/>
  <c r="AD35" i="18" s="1"/>
  <c r="AI35" i="18" s="1"/>
  <c r="L35" i="18"/>
  <c r="Q35" i="18" s="1"/>
  <c r="K35" i="18"/>
  <c r="DB34" i="18"/>
  <c r="CX34" i="18"/>
  <c r="CY34" i="18" s="1"/>
  <c r="CW34" i="18"/>
  <c r="CM34" i="18"/>
  <c r="CK34" i="18"/>
  <c r="CG34" i="18"/>
  <c r="CL34" i="18" s="1"/>
  <c r="CF34" i="18"/>
  <c r="CE34" i="18"/>
  <c r="BM34" i="18"/>
  <c r="BN34" i="18" s="1"/>
  <c r="AU34" i="18"/>
  <c r="AV34" i="18" s="1"/>
  <c r="BA34" i="18" s="1"/>
  <c r="AD34" i="18"/>
  <c r="AI34" i="18" s="1"/>
  <c r="AC34" i="18"/>
  <c r="L34" i="18"/>
  <c r="K34" i="18"/>
  <c r="CX33" i="18"/>
  <c r="DC33" i="18" s="1"/>
  <c r="CW33" i="18"/>
  <c r="CG33" i="18"/>
  <c r="CE33" i="18"/>
  <c r="CF33" i="18" s="1"/>
  <c r="CK33" i="18" s="1"/>
  <c r="BS33" i="18"/>
  <c r="BO33" i="18"/>
  <c r="BU33" i="18" s="1"/>
  <c r="BM33" i="18"/>
  <c r="BN33" i="18" s="1"/>
  <c r="BB33" i="18"/>
  <c r="BA33" i="18"/>
  <c r="AV33" i="18"/>
  <c r="AW33" i="18" s="1"/>
  <c r="AU33" i="18"/>
  <c r="AD33" i="18"/>
  <c r="AI33" i="18" s="1"/>
  <c r="AC33" i="18"/>
  <c r="K33" i="18"/>
  <c r="L33" i="18" s="1"/>
  <c r="DC32" i="18"/>
  <c r="CY32" i="18"/>
  <c r="DB32" i="18" s="1"/>
  <c r="CW32" i="18"/>
  <c r="CX32" i="18" s="1"/>
  <c r="CE32" i="18"/>
  <c r="CF32" i="18" s="1"/>
  <c r="BT32" i="18"/>
  <c r="BR32" i="18"/>
  <c r="BN32" i="18"/>
  <c r="BO32" i="18" s="1"/>
  <c r="BU32" i="18" s="1"/>
  <c r="BM32" i="18"/>
  <c r="BC32" i="18"/>
  <c r="AZ32" i="18"/>
  <c r="AV32" i="18"/>
  <c r="AW32" i="18" s="1"/>
  <c r="BB32" i="18" s="1"/>
  <c r="AU32" i="18"/>
  <c r="AC32" i="18"/>
  <c r="AD32" i="18" s="1"/>
  <c r="AI32" i="18" s="1"/>
  <c r="L32" i="18"/>
  <c r="Q32" i="18" s="1"/>
  <c r="K32" i="18"/>
  <c r="CW31" i="18"/>
  <c r="CX31" i="18" s="1"/>
  <c r="CF31" i="18"/>
  <c r="CK31" i="18" s="1"/>
  <c r="CE31" i="18"/>
  <c r="BM31" i="18"/>
  <c r="BN31" i="18" s="1"/>
  <c r="BC31" i="18"/>
  <c r="AU31" i="18"/>
  <c r="AV31" i="18" s="1"/>
  <c r="AW31" i="18" s="1"/>
  <c r="BB31" i="18" s="1"/>
  <c r="AC31" i="18"/>
  <c r="AD31" i="18" s="1"/>
  <c r="S31" i="18"/>
  <c r="M31" i="18"/>
  <c r="L31" i="18"/>
  <c r="Q31" i="18" s="1"/>
  <c r="K31" i="18"/>
  <c r="CW30" i="18"/>
  <c r="CX30" i="18" s="1"/>
  <c r="DC30" i="18" s="1"/>
  <c r="CM30" i="18"/>
  <c r="CF30" i="18"/>
  <c r="CG30" i="18" s="1"/>
  <c r="CL30" i="18" s="1"/>
  <c r="CE30" i="18"/>
  <c r="BM30" i="18"/>
  <c r="BN30" i="18" s="1"/>
  <c r="BA30" i="18"/>
  <c r="AV30" i="18"/>
  <c r="AW30" i="18" s="1"/>
  <c r="AU30" i="18"/>
  <c r="AC30" i="18"/>
  <c r="AD30" i="18" s="1"/>
  <c r="AI30" i="18" s="1"/>
  <c r="L30" i="18"/>
  <c r="Q30" i="18" s="1"/>
  <c r="K30" i="18"/>
  <c r="CY29" i="18"/>
  <c r="DD29" i="18" s="1"/>
  <c r="CX29" i="18"/>
  <c r="DC29" i="18" s="1"/>
  <c r="CW29" i="18"/>
  <c r="CK29" i="18"/>
  <c r="CG29" i="18"/>
  <c r="CM29" i="18" s="1"/>
  <c r="CE29" i="18"/>
  <c r="CF29" i="18" s="1"/>
  <c r="BM29" i="18"/>
  <c r="BN29" i="18" s="1"/>
  <c r="AU29" i="18"/>
  <c r="AV29" i="18" s="1"/>
  <c r="AI29" i="18"/>
  <c r="AE29" i="18"/>
  <c r="AK29" i="18" s="1"/>
  <c r="AC29" i="18"/>
  <c r="AD29" i="18" s="1"/>
  <c r="K29" i="18"/>
  <c r="L29" i="18" s="1"/>
  <c r="DC28" i="18"/>
  <c r="CY28" i="18"/>
  <c r="DD28" i="18" s="1"/>
  <c r="CX28" i="18"/>
  <c r="CW28" i="18"/>
  <c r="CE28" i="18"/>
  <c r="CF28" i="18" s="1"/>
  <c r="CK28" i="18" s="1"/>
  <c r="BN28" i="18"/>
  <c r="BS28" i="18" s="1"/>
  <c r="BM28" i="18"/>
  <c r="AU28" i="18"/>
  <c r="AV28" i="18" s="1"/>
  <c r="AI28" i="18"/>
  <c r="AC28" i="18"/>
  <c r="AD28" i="18" s="1"/>
  <c r="AE28" i="18" s="1"/>
  <c r="K28" i="18"/>
  <c r="L28" i="18" s="1"/>
  <c r="CW27" i="18"/>
  <c r="CX27" i="18" s="1"/>
  <c r="CG27" i="18"/>
  <c r="CJ27" i="18" s="1"/>
  <c r="CE27" i="18"/>
  <c r="CF27" i="18" s="1"/>
  <c r="CK27" i="18" s="1"/>
  <c r="BN27" i="18"/>
  <c r="BS27" i="18" s="1"/>
  <c r="BM27" i="18"/>
  <c r="BA27" i="18"/>
  <c r="AV27" i="18"/>
  <c r="AW27" i="18" s="1"/>
  <c r="AU27" i="18"/>
  <c r="AC27" i="18"/>
  <c r="AD27" i="18" s="1"/>
  <c r="AI27" i="18" s="1"/>
  <c r="L27" i="18"/>
  <c r="Q27" i="18" s="1"/>
  <c r="K27" i="18"/>
  <c r="CW26" i="18"/>
  <c r="CX26" i="18" s="1"/>
  <c r="CE26" i="18"/>
  <c r="CF26" i="18" s="1"/>
  <c r="BN26" i="18"/>
  <c r="BS26" i="18" s="1"/>
  <c r="BM26" i="18"/>
  <c r="AU26" i="18"/>
  <c r="AV26" i="18" s="1"/>
  <c r="AC26" i="18"/>
  <c r="AD26" i="18" s="1"/>
  <c r="L26" i="18"/>
  <c r="Q26" i="18" s="1"/>
  <c r="K26" i="18"/>
  <c r="CW25" i="18"/>
  <c r="CX25" i="18" s="1"/>
  <c r="CE25" i="18"/>
  <c r="CF25" i="18" s="1"/>
  <c r="BN25" i="18"/>
  <c r="BS25" i="18" s="1"/>
  <c r="BM25" i="18"/>
  <c r="AU25" i="18"/>
  <c r="AV25" i="18" s="1"/>
  <c r="AC25" i="18"/>
  <c r="AD25" i="18" s="1"/>
  <c r="L25" i="18"/>
  <c r="Q25" i="18" s="1"/>
  <c r="K25" i="18"/>
  <c r="CW24" i="18"/>
  <c r="CX24" i="18" s="1"/>
  <c r="CE24" i="18"/>
  <c r="CF24" i="18" s="1"/>
  <c r="BN24" i="18"/>
  <c r="BS24" i="18" s="1"/>
  <c r="BM24" i="18"/>
  <c r="AU24" i="18"/>
  <c r="AV24" i="18" s="1"/>
  <c r="AC24" i="18"/>
  <c r="AD24" i="18" s="1"/>
  <c r="L24" i="18"/>
  <c r="Q24" i="18" s="1"/>
  <c r="K24" i="18"/>
  <c r="CW23" i="18"/>
  <c r="CX23" i="18" s="1"/>
  <c r="CE23" i="18"/>
  <c r="CF23" i="18" s="1"/>
  <c r="BN23" i="18"/>
  <c r="BS23" i="18" s="1"/>
  <c r="BM23" i="18"/>
  <c r="AU23" i="18"/>
  <c r="AV23" i="18" s="1"/>
  <c r="AC23" i="18"/>
  <c r="AD23" i="18" s="1"/>
  <c r="L23" i="18"/>
  <c r="Q23" i="18" s="1"/>
  <c r="K23" i="18"/>
  <c r="CW22" i="18"/>
  <c r="CX22" i="18" s="1"/>
  <c r="CE22" i="18"/>
  <c r="CF22" i="18" s="1"/>
  <c r="BN22" i="18"/>
  <c r="BS22" i="18" s="1"/>
  <c r="BM22" i="18"/>
  <c r="AU22" i="18"/>
  <c r="AV22" i="18" s="1"/>
  <c r="AC22" i="18"/>
  <c r="AD22" i="18" s="1"/>
  <c r="L22" i="18"/>
  <c r="Q22" i="18" s="1"/>
  <c r="K22" i="18"/>
  <c r="CW21" i="18"/>
  <c r="CX21" i="18" s="1"/>
  <c r="CE21" i="18"/>
  <c r="CF21" i="18" s="1"/>
  <c r="BN21" i="18"/>
  <c r="BS21" i="18" s="1"/>
  <c r="BM21" i="18"/>
  <c r="AU21" i="18"/>
  <c r="AV21" i="18" s="1"/>
  <c r="AC21" i="18"/>
  <c r="AD21" i="18" s="1"/>
  <c r="L21" i="18"/>
  <c r="Q21" i="18" s="1"/>
  <c r="K21" i="18"/>
  <c r="CW20" i="18"/>
  <c r="CX20" i="18" s="1"/>
  <c r="CE20" i="18"/>
  <c r="CF20" i="18" s="1"/>
  <c r="BN20" i="18"/>
  <c r="BS20" i="18" s="1"/>
  <c r="BM20" i="18"/>
  <c r="AU20" i="18"/>
  <c r="AV20" i="18" s="1"/>
  <c r="AC20" i="18"/>
  <c r="AD20" i="18" s="1"/>
  <c r="L20" i="18"/>
  <c r="Q20" i="18" s="1"/>
  <c r="K20" i="18"/>
  <c r="CW19" i="18"/>
  <c r="CX19" i="18" s="1"/>
  <c r="CE19" i="18"/>
  <c r="CF19" i="18" s="1"/>
  <c r="BN19" i="18"/>
  <c r="BS19" i="18" s="1"/>
  <c r="BM19" i="18"/>
  <c r="AU19" i="18"/>
  <c r="AV19" i="18" s="1"/>
  <c r="AC19" i="18"/>
  <c r="AD19" i="18" s="1"/>
  <c r="L19" i="18"/>
  <c r="Q19" i="18" s="1"/>
  <c r="K19" i="18"/>
  <c r="CW18" i="18"/>
  <c r="CX18" i="18" s="1"/>
  <c r="CE18" i="18"/>
  <c r="CF18" i="18" s="1"/>
  <c r="BN18" i="18"/>
  <c r="BS18" i="18" s="1"/>
  <c r="BM18" i="18"/>
  <c r="AU18" i="18"/>
  <c r="AV18" i="18" s="1"/>
  <c r="AC18" i="18"/>
  <c r="AD18" i="18" s="1"/>
  <c r="L18" i="18"/>
  <c r="Q18" i="18" s="1"/>
  <c r="K18" i="18"/>
  <c r="CW17" i="18"/>
  <c r="CX17" i="18" s="1"/>
  <c r="CE17" i="18"/>
  <c r="CF17" i="18" s="1"/>
  <c r="BN17" i="18"/>
  <c r="BS17" i="18" s="1"/>
  <c r="BM17" i="18"/>
  <c r="AU17" i="18"/>
  <c r="AV17" i="18" s="1"/>
  <c r="AC17" i="18"/>
  <c r="AD17" i="18" s="1"/>
  <c r="L17" i="18"/>
  <c r="Q17" i="18" s="1"/>
  <c r="K17" i="18"/>
  <c r="CW16" i="18"/>
  <c r="CX16" i="18" s="1"/>
  <c r="CE16" i="18"/>
  <c r="CF16" i="18" s="1"/>
  <c r="BN16" i="18"/>
  <c r="BS16" i="18" s="1"/>
  <c r="BM16" i="18"/>
  <c r="AU16" i="18"/>
  <c r="AV16" i="18" s="1"/>
  <c r="AC16" i="18"/>
  <c r="AD16" i="18" s="1"/>
  <c r="L16" i="18"/>
  <c r="Q16" i="18" s="1"/>
  <c r="K16" i="18"/>
  <c r="CW15" i="18"/>
  <c r="CX15" i="18" s="1"/>
  <c r="CE15" i="18"/>
  <c r="CF15" i="18" s="1"/>
  <c r="BN15" i="18"/>
  <c r="BS15" i="18" s="1"/>
  <c r="BM15" i="18"/>
  <c r="AU15" i="18"/>
  <c r="AV15" i="18" s="1"/>
  <c r="AC15" i="18"/>
  <c r="AD15" i="18" s="1"/>
  <c r="L15" i="18"/>
  <c r="Q15" i="18" s="1"/>
  <c r="K15" i="18"/>
  <c r="CW14" i="18"/>
  <c r="CX14" i="18" s="1"/>
  <c r="CE14" i="18"/>
  <c r="CF14" i="18" s="1"/>
  <c r="BN14" i="18"/>
  <c r="BS14" i="18" s="1"/>
  <c r="BM14" i="18"/>
  <c r="AU14" i="18"/>
  <c r="AV14" i="18" s="1"/>
  <c r="AC14" i="18"/>
  <c r="AD14" i="18" s="1"/>
  <c r="L14" i="18"/>
  <c r="Q14" i="18" s="1"/>
  <c r="K14" i="18"/>
  <c r="CW13" i="18"/>
  <c r="CX13" i="18" s="1"/>
  <c r="CE13" i="18"/>
  <c r="CF13" i="18" s="1"/>
  <c r="BN13" i="18"/>
  <c r="BS13" i="18" s="1"/>
  <c r="BM13" i="18"/>
  <c r="AU13" i="18"/>
  <c r="AV13" i="18" s="1"/>
  <c r="AC13" i="18"/>
  <c r="AD13" i="18" s="1"/>
  <c r="L13" i="18"/>
  <c r="Q13" i="18" s="1"/>
  <c r="K13" i="18"/>
  <c r="CW12" i="18"/>
  <c r="CX12" i="18" s="1"/>
  <c r="CE12" i="18"/>
  <c r="CF12" i="18" s="1"/>
  <c r="BN12" i="18"/>
  <c r="BS12" i="18" s="1"/>
  <c r="BM12" i="18"/>
  <c r="AU12" i="18"/>
  <c r="AV12" i="18" s="1"/>
  <c r="AC12" i="18"/>
  <c r="AD12" i="18" s="1"/>
  <c r="L12" i="18"/>
  <c r="Q12" i="18" s="1"/>
  <c r="K12" i="18"/>
  <c r="CW11" i="18"/>
  <c r="CX11" i="18" s="1"/>
  <c r="CE11" i="18"/>
  <c r="CF11" i="18" s="1"/>
  <c r="BN11" i="18"/>
  <c r="BS11" i="18" s="1"/>
  <c r="BM11" i="18"/>
  <c r="AU11" i="18"/>
  <c r="AV11" i="18" s="1"/>
  <c r="AC11" i="18"/>
  <c r="AD11" i="18" s="1"/>
  <c r="L11" i="18"/>
  <c r="Q11" i="18" s="1"/>
  <c r="K11" i="18"/>
  <c r="CW10" i="18"/>
  <c r="CX10" i="18" s="1"/>
  <c r="CL10" i="18"/>
  <c r="CG10" i="18"/>
  <c r="CM10" i="18" s="1"/>
  <c r="CF10" i="18"/>
  <c r="CK10" i="18" s="1"/>
  <c r="CE10" i="18"/>
  <c r="BM10" i="18"/>
  <c r="BN10" i="18" s="1"/>
  <c r="AW10" i="18"/>
  <c r="AV10" i="18"/>
  <c r="BA10" i="18" s="1"/>
  <c r="AU10" i="18"/>
  <c r="AI10" i="18"/>
  <c r="AE10" i="18"/>
  <c r="AK10" i="18" s="1"/>
  <c r="AD10" i="18"/>
  <c r="AC10" i="18"/>
  <c r="K10" i="18"/>
  <c r="L10" i="18" s="1"/>
  <c r="CY9" i="18"/>
  <c r="CX9" i="18"/>
  <c r="DC9" i="18" s="1"/>
  <c r="CW9" i="18"/>
  <c r="CK9" i="18"/>
  <c r="CF9" i="18"/>
  <c r="CG9" i="18" s="1"/>
  <c r="CE9" i="18"/>
  <c r="BM9" i="18"/>
  <c r="BN9" i="18" s="1"/>
  <c r="AV9" i="18"/>
  <c r="AU9" i="18"/>
  <c r="AD9" i="18"/>
  <c r="AI9" i="18" s="1"/>
  <c r="AC9" i="18"/>
  <c r="K9" i="18"/>
  <c r="L9" i="18" s="1"/>
  <c r="CX8" i="18"/>
  <c r="CW8" i="18"/>
  <c r="CE8" i="18"/>
  <c r="CF8" i="18" s="1"/>
  <c r="BS8" i="18"/>
  <c r="BN8" i="18"/>
  <c r="BO8" i="18" s="1"/>
  <c r="BM8" i="18"/>
  <c r="AU8" i="18"/>
  <c r="AV8" i="18" s="1"/>
  <c r="AC8" i="18"/>
  <c r="AD8" i="18" s="1"/>
  <c r="Q8" i="18"/>
  <c r="L8" i="18"/>
  <c r="M8" i="18" s="1"/>
  <c r="K8" i="18"/>
  <c r="CW7" i="18"/>
  <c r="CX7" i="18" s="1"/>
  <c r="CF7" i="18"/>
  <c r="CK7" i="18" s="1"/>
  <c r="CE7" i="18"/>
  <c r="BM7" i="18"/>
  <c r="BN7" i="18" s="1"/>
  <c r="AU7" i="18"/>
  <c r="AV7" i="18" s="1"/>
  <c r="AD7" i="18"/>
  <c r="AI7" i="18" s="1"/>
  <c r="AC7" i="18"/>
  <c r="K7" i="18"/>
  <c r="L7" i="18" s="1"/>
  <c r="CW6" i="18"/>
  <c r="CX6" i="18" s="1"/>
  <c r="CE6" i="18"/>
  <c r="CF6" i="18" s="1"/>
  <c r="BO6" i="18"/>
  <c r="BN6" i="18"/>
  <c r="BS6" i="18" s="1"/>
  <c r="BM6" i="18"/>
  <c r="BA6" i="18"/>
  <c r="AW6" i="18"/>
  <c r="BC6" i="18" s="1"/>
  <c r="AV6" i="18"/>
  <c r="AU6" i="18"/>
  <c r="AC6" i="18"/>
  <c r="AD6" i="18" s="1"/>
  <c r="M6" i="18"/>
  <c r="L6" i="18"/>
  <c r="Q6" i="18" s="1"/>
  <c r="K6" i="18"/>
  <c r="DC5" i="18"/>
  <c r="CY5" i="18"/>
  <c r="DE5" i="18" s="1"/>
  <c r="CX5" i="18"/>
  <c r="CW5" i="18"/>
  <c r="CE5" i="18"/>
  <c r="CF5" i="18" s="1"/>
  <c r="BN5" i="18"/>
  <c r="BM5" i="18"/>
  <c r="AV5" i="18"/>
  <c r="BA5" i="18" s="1"/>
  <c r="AU5" i="18"/>
  <c r="AC5" i="18"/>
  <c r="AD5" i="18" s="1"/>
  <c r="L5" i="18"/>
  <c r="K5" i="18"/>
  <c r="CX4" i="18"/>
  <c r="DC4" i="18" s="1"/>
  <c r="CW4" i="18"/>
  <c r="CK4" i="18"/>
  <c r="CF4" i="18"/>
  <c r="CG4" i="18" s="1"/>
  <c r="CM4" i="18" s="1"/>
  <c r="CE4" i="18"/>
  <c r="BM4" i="18"/>
  <c r="BN4" i="18" s="1"/>
  <c r="AU4" i="18"/>
  <c r="AV4" i="18" s="1"/>
  <c r="AI4" i="18"/>
  <c r="AD4" i="18"/>
  <c r="AE4" i="18" s="1"/>
  <c r="AC4" i="18"/>
  <c r="K4" i="18"/>
  <c r="L4" i="18" s="1"/>
  <c r="CW3" i="18"/>
  <c r="CX3" i="18" s="1"/>
  <c r="CE3" i="18"/>
  <c r="CF3" i="18" s="1"/>
  <c r="CG3" i="18" s="1"/>
  <c r="BM3" i="18"/>
  <c r="BN3" i="18" s="1"/>
  <c r="AV3" i="18"/>
  <c r="BA3" i="18" s="1"/>
  <c r="AU3" i="18"/>
  <c r="AC3" i="18"/>
  <c r="AD3" i="18" s="1"/>
  <c r="K3" i="18"/>
  <c r="L3" i="18" s="1"/>
  <c r="CX2" i="18"/>
  <c r="DC2" i="18" s="1"/>
  <c r="CW2" i="18"/>
  <c r="CK2" i="18"/>
  <c r="CG2" i="18"/>
  <c r="CF2" i="18"/>
  <c r="CE2" i="18"/>
  <c r="BS2" i="18"/>
  <c r="BO2" i="18"/>
  <c r="BU2" i="18" s="1"/>
  <c r="BN2" i="18"/>
  <c r="BM2" i="18"/>
  <c r="AU2" i="18"/>
  <c r="AV2" i="18" s="1"/>
  <c r="AE2" i="18"/>
  <c r="AD2" i="18"/>
  <c r="AI2" i="18" s="1"/>
  <c r="AC2" i="18"/>
  <c r="Q2" i="18"/>
  <c r="M2" i="18"/>
  <c r="S2" i="18" s="1"/>
  <c r="L2" i="18"/>
  <c r="K2" i="18"/>
  <c r="CY22" i="18" l="1"/>
  <c r="DC22" i="18"/>
  <c r="AI8" i="18"/>
  <c r="AE8" i="18"/>
  <c r="CK13" i="18"/>
  <c r="CG13" i="18"/>
  <c r="CK17" i="18"/>
  <c r="CG17" i="18"/>
  <c r="BS30" i="18"/>
  <c r="BO30" i="18"/>
  <c r="BA8" i="18"/>
  <c r="AW8" i="18"/>
  <c r="AW9" i="18"/>
  <c r="BA9" i="18"/>
  <c r="CY10" i="18"/>
  <c r="DC10" i="18"/>
  <c r="CY13" i="18"/>
  <c r="DC13" i="18"/>
  <c r="CY14" i="18"/>
  <c r="DC14" i="18"/>
  <c r="CY15" i="18"/>
  <c r="DC15" i="18"/>
  <c r="CY16" i="18"/>
  <c r="DC16" i="18"/>
  <c r="CY17" i="18"/>
  <c r="DC17" i="18"/>
  <c r="CY18" i="18"/>
  <c r="DC18" i="18"/>
  <c r="AI20" i="18"/>
  <c r="AE20" i="18"/>
  <c r="AW38" i="18"/>
  <c r="BA38" i="18"/>
  <c r="Q49" i="18"/>
  <c r="M49" i="18"/>
  <c r="CY25" i="18"/>
  <c r="DC25" i="18"/>
  <c r="BO5" i="18"/>
  <c r="BS5" i="18"/>
  <c r="CK12" i="18"/>
  <c r="CG12" i="18"/>
  <c r="CK15" i="18"/>
  <c r="CG15" i="18"/>
  <c r="BB27" i="18"/>
  <c r="AZ27" i="18"/>
  <c r="BC27" i="18"/>
  <c r="BS31" i="18"/>
  <c r="BO31" i="18"/>
  <c r="BS3" i="18"/>
  <c r="BO3" i="18"/>
  <c r="CY12" i="18"/>
  <c r="DC12" i="18"/>
  <c r="CM2" i="18"/>
  <c r="CL2" i="18"/>
  <c r="CL3" i="18"/>
  <c r="CM3" i="18"/>
  <c r="CL4" i="18"/>
  <c r="CN4" i="18" s="1"/>
  <c r="BS9" i="18"/>
  <c r="BO9" i="18"/>
  <c r="AW20" i="18"/>
  <c r="BA20" i="18"/>
  <c r="CK21" i="18"/>
  <c r="CG21" i="18"/>
  <c r="AI23" i="18"/>
  <c r="AE23" i="18"/>
  <c r="CK24" i="18"/>
  <c r="CG24" i="18"/>
  <c r="AI26" i="18"/>
  <c r="AE26" i="18"/>
  <c r="CK11" i="18"/>
  <c r="CG11" i="18"/>
  <c r="CK14" i="18"/>
  <c r="CG14" i="18"/>
  <c r="CK16" i="18"/>
  <c r="CG16" i="18"/>
  <c r="CK18" i="18"/>
  <c r="CG18" i="18"/>
  <c r="M43" i="18"/>
  <c r="Q43" i="18"/>
  <c r="BO46" i="18"/>
  <c r="BS46" i="18"/>
  <c r="CK5" i="18"/>
  <c r="CG5" i="18"/>
  <c r="CY11" i="18"/>
  <c r="DC11" i="18"/>
  <c r="CN2" i="18"/>
  <c r="CK3" i="18"/>
  <c r="BA7" i="18"/>
  <c r="AW7" i="18"/>
  <c r="BR8" i="18"/>
  <c r="BT8" i="18"/>
  <c r="BU8" i="18"/>
  <c r="CY21" i="18"/>
  <c r="DC21" i="18"/>
  <c r="AW23" i="18"/>
  <c r="BA23" i="18"/>
  <c r="CY24" i="18"/>
  <c r="DC24" i="18"/>
  <c r="AW26" i="18"/>
  <c r="BA26" i="18"/>
  <c r="CG32" i="18"/>
  <c r="CK32" i="18"/>
  <c r="BO7" i="18"/>
  <c r="BS7" i="18"/>
  <c r="CG36" i="18"/>
  <c r="CK36" i="18"/>
  <c r="M40" i="18"/>
  <c r="Q40" i="18"/>
  <c r="AH2" i="18"/>
  <c r="AK2" i="18"/>
  <c r="AJ2" i="18"/>
  <c r="Q4" i="18"/>
  <c r="M4" i="18"/>
  <c r="CK8" i="18"/>
  <c r="CG8" i="18"/>
  <c r="CM9" i="18"/>
  <c r="CL9" i="18"/>
  <c r="CN9" i="18" s="1"/>
  <c r="AI19" i="18"/>
  <c r="AE19" i="18"/>
  <c r="CK20" i="18"/>
  <c r="CG20" i="18"/>
  <c r="DC3" i="18"/>
  <c r="CY3" i="18"/>
  <c r="BA2" i="18"/>
  <c r="AW2" i="18"/>
  <c r="M5" i="18"/>
  <c r="Q5" i="18"/>
  <c r="BU6" i="18"/>
  <c r="BT6" i="18"/>
  <c r="BR6" i="18"/>
  <c r="AZ10" i="18"/>
  <c r="BC10" i="18"/>
  <c r="BB10" i="18"/>
  <c r="AI11" i="18"/>
  <c r="AE11" i="18"/>
  <c r="AI12" i="18"/>
  <c r="AE12" i="18"/>
  <c r="AI13" i="18"/>
  <c r="AE13" i="18"/>
  <c r="AI14" i="18"/>
  <c r="AE14" i="18"/>
  <c r="AI15" i="18"/>
  <c r="AE15" i="18"/>
  <c r="AI16" i="18"/>
  <c r="AE16" i="18"/>
  <c r="AI17" i="18"/>
  <c r="AE17" i="18"/>
  <c r="AI18" i="18"/>
  <c r="AE18" i="18"/>
  <c r="AW19" i="18"/>
  <c r="BA19" i="18"/>
  <c r="CY20" i="18"/>
  <c r="DC20" i="18"/>
  <c r="AI22" i="18"/>
  <c r="AE22" i="18"/>
  <c r="CK23" i="18"/>
  <c r="CG23" i="18"/>
  <c r="AI25" i="18"/>
  <c r="AE25" i="18"/>
  <c r="CK26" i="18"/>
  <c r="CG26" i="18"/>
  <c r="DC27" i="18"/>
  <c r="CY27" i="18"/>
  <c r="M29" i="18"/>
  <c r="Q29" i="18"/>
  <c r="BO43" i="18"/>
  <c r="BS43" i="18"/>
  <c r="Q3" i="18"/>
  <c r="M3" i="18"/>
  <c r="CK6" i="18"/>
  <c r="CG6" i="18"/>
  <c r="BS10" i="18"/>
  <c r="BO10" i="18"/>
  <c r="AW13" i="18"/>
  <c r="BA13" i="18"/>
  <c r="AW16" i="18"/>
  <c r="BA16" i="18"/>
  <c r="AW18" i="18"/>
  <c r="BA18" i="18"/>
  <c r="CY23" i="18"/>
  <c r="DC23" i="18"/>
  <c r="CY26" i="18"/>
  <c r="DC26" i="18"/>
  <c r="M41" i="18"/>
  <c r="Q41" i="18"/>
  <c r="BS29" i="18"/>
  <c r="BO29" i="18"/>
  <c r="AH4" i="18"/>
  <c r="AL4" i="18" s="1"/>
  <c r="AJ4" i="18"/>
  <c r="AK4" i="18"/>
  <c r="AW11" i="18"/>
  <c r="BA11" i="18"/>
  <c r="AW15" i="18"/>
  <c r="BA15" i="18"/>
  <c r="Q28" i="18"/>
  <c r="M28" i="18"/>
  <c r="AE3" i="18"/>
  <c r="AI3" i="18"/>
  <c r="DC7" i="18"/>
  <c r="CY7" i="18"/>
  <c r="Q9" i="18"/>
  <c r="M9" i="18"/>
  <c r="AH28" i="18"/>
  <c r="AK28" i="18"/>
  <c r="AJ28" i="18"/>
  <c r="AE37" i="18"/>
  <c r="AI37" i="18"/>
  <c r="CM42" i="18"/>
  <c r="CL42" i="18"/>
  <c r="CJ42" i="18"/>
  <c r="AW24" i="18"/>
  <c r="BA24" i="18"/>
  <c r="AI5" i="18"/>
  <c r="AE5" i="18"/>
  <c r="DC8" i="18"/>
  <c r="CY8" i="18"/>
  <c r="AW12" i="18"/>
  <c r="BA12" i="18"/>
  <c r="AW14" i="18"/>
  <c r="BA14" i="18"/>
  <c r="AW17" i="18"/>
  <c r="BA17" i="18"/>
  <c r="AW22" i="18"/>
  <c r="BA22" i="18"/>
  <c r="AW25" i="18"/>
  <c r="BA25" i="18"/>
  <c r="AW4" i="18"/>
  <c r="BA4" i="18"/>
  <c r="S6" i="18"/>
  <c r="P6" i="18"/>
  <c r="T6" i="18" s="1"/>
  <c r="R6" i="18"/>
  <c r="DC6" i="18"/>
  <c r="CY6" i="18"/>
  <c r="DB9" i="18"/>
  <c r="DE9" i="18"/>
  <c r="DD9" i="18"/>
  <c r="CK19" i="18"/>
  <c r="CG19" i="18"/>
  <c r="AI31" i="18"/>
  <c r="AE31" i="18"/>
  <c r="AW21" i="18"/>
  <c r="BA21" i="18"/>
  <c r="BS4" i="18"/>
  <c r="BO4" i="18"/>
  <c r="AI6" i="18"/>
  <c r="AE6" i="18"/>
  <c r="M7" i="18"/>
  <c r="Q7" i="18"/>
  <c r="P8" i="18"/>
  <c r="S8" i="18"/>
  <c r="R8" i="18"/>
  <c r="Q10" i="18"/>
  <c r="M10" i="18"/>
  <c r="CN10" i="18"/>
  <c r="CY19" i="18"/>
  <c r="DC19" i="18"/>
  <c r="AI21" i="18"/>
  <c r="AE21" i="18"/>
  <c r="CK22" i="18"/>
  <c r="CG22" i="18"/>
  <c r="AI24" i="18"/>
  <c r="AE24" i="18"/>
  <c r="CK25" i="18"/>
  <c r="CG25" i="18"/>
  <c r="BA28" i="18"/>
  <c r="AW28" i="18"/>
  <c r="BA29" i="18"/>
  <c r="AW29" i="18"/>
  <c r="CM45" i="18"/>
  <c r="CJ45" i="18"/>
  <c r="BO28" i="18"/>
  <c r="AE34" i="18"/>
  <c r="BB41" i="18"/>
  <c r="BD41" i="18" s="1"/>
  <c r="Q59" i="18"/>
  <c r="M59" i="18"/>
  <c r="CG60" i="18"/>
  <c r="AI70" i="18"/>
  <c r="AE70" i="18"/>
  <c r="AE27" i="18"/>
  <c r="AE30" i="18"/>
  <c r="CY30" i="18"/>
  <c r="CY33" i="18"/>
  <c r="M35" i="18"/>
  <c r="BC35" i="18"/>
  <c r="DE35" i="18"/>
  <c r="DB35" i="18"/>
  <c r="CK37" i="18"/>
  <c r="CG37" i="18"/>
  <c r="AW39" i="18"/>
  <c r="BC41" i="18"/>
  <c r="CK42" i="18"/>
  <c r="CL45" i="18"/>
  <c r="BC82" i="18"/>
  <c r="BB82" i="18"/>
  <c r="CM43" i="18"/>
  <c r="CJ43" i="18"/>
  <c r="S38" i="18"/>
  <c r="R38" i="18"/>
  <c r="T38" i="18" s="1"/>
  <c r="AE51" i="18"/>
  <c r="AI51" i="18"/>
  <c r="DB55" i="18"/>
  <c r="DE55" i="18"/>
  <c r="CN68" i="18"/>
  <c r="BB69" i="18"/>
  <c r="BC69" i="18"/>
  <c r="AZ69" i="18"/>
  <c r="BA146" i="18"/>
  <c r="AW146" i="18"/>
  <c r="CL27" i="18"/>
  <c r="DE29" i="18"/>
  <c r="BT41" i="18"/>
  <c r="BR41" i="18"/>
  <c r="BA43" i="18"/>
  <c r="AW43" i="18"/>
  <c r="CN44" i="18"/>
  <c r="CM47" i="18"/>
  <c r="CL47" i="18"/>
  <c r="CN47" i="18" s="1"/>
  <c r="CK48" i="18"/>
  <c r="CG48" i="18"/>
  <c r="DD49" i="18"/>
  <c r="DE49" i="18"/>
  <c r="DB49" i="18"/>
  <c r="DF49" i="18" s="1"/>
  <c r="BA51" i="18"/>
  <c r="AW51" i="18"/>
  <c r="AI52" i="18"/>
  <c r="AE52" i="18"/>
  <c r="AZ55" i="18"/>
  <c r="BD55" i="18" s="1"/>
  <c r="BC55" i="18"/>
  <c r="BO58" i="18"/>
  <c r="BB63" i="18"/>
  <c r="AZ63" i="18"/>
  <c r="BD63" i="18" s="1"/>
  <c r="BC63" i="18"/>
  <c r="AZ82" i="18"/>
  <c r="DC38" i="18"/>
  <c r="CY38" i="18"/>
  <c r="CL39" i="18"/>
  <c r="CM27" i="18"/>
  <c r="CN27" i="18" s="1"/>
  <c r="BD32" i="18"/>
  <c r="CN34" i="18"/>
  <c r="BR35" i="18"/>
  <c r="BT35" i="18"/>
  <c r="BU38" i="18"/>
  <c r="BR38" i="18"/>
  <c r="BV38" i="18" s="1"/>
  <c r="CM40" i="18"/>
  <c r="CL40" i="18"/>
  <c r="R42" i="18"/>
  <c r="S42" i="18"/>
  <c r="DC43" i="18"/>
  <c r="CY43" i="18"/>
  <c r="DC45" i="18"/>
  <c r="CY45" i="18"/>
  <c r="AK47" i="18"/>
  <c r="AJ47" i="18"/>
  <c r="AK48" i="18"/>
  <c r="AH48" i="18"/>
  <c r="BR51" i="18"/>
  <c r="BT51" i="18"/>
  <c r="BU51" i="18"/>
  <c r="AI77" i="18"/>
  <c r="AE77" i="18"/>
  <c r="DB29" i="18"/>
  <c r="DF29" i="18" s="1"/>
  <c r="P2" i="18"/>
  <c r="T2" i="18" s="1"/>
  <c r="BR2" i="18"/>
  <c r="CY4" i="18"/>
  <c r="AW5" i="18"/>
  <c r="DB5" i="18"/>
  <c r="AZ6" i="18"/>
  <c r="BD6" i="18" s="1"/>
  <c r="AE9" i="18"/>
  <c r="AH10" i="18"/>
  <c r="BO27" i="18"/>
  <c r="DB28" i="18"/>
  <c r="CJ29" i="18"/>
  <c r="CN29" i="18" s="1"/>
  <c r="M32" i="18"/>
  <c r="BA32" i="18"/>
  <c r="AE33" i="18"/>
  <c r="BR33" i="18"/>
  <c r="AW34" i="18"/>
  <c r="BS35" i="18"/>
  <c r="CY36" i="18"/>
  <c r="DB39" i="18"/>
  <c r="DF39" i="18" s="1"/>
  <c r="BA40" i="18"/>
  <c r="AW40" i="18"/>
  <c r="CJ40" i="18"/>
  <c r="CN40" i="18" s="1"/>
  <c r="BU41" i="18"/>
  <c r="P42" i="18"/>
  <c r="T42" i="18" s="1"/>
  <c r="BC42" i="18"/>
  <c r="BD42" i="18" s="1"/>
  <c r="DB42" i="18"/>
  <c r="DF42" i="18" s="1"/>
  <c r="BA44" i="18"/>
  <c r="AW44" i="18"/>
  <c r="BA45" i="18"/>
  <c r="AW45" i="18"/>
  <c r="AH47" i="18"/>
  <c r="AI48" i="18"/>
  <c r="S50" i="18"/>
  <c r="P50" i="18"/>
  <c r="T50" i="18" s="1"/>
  <c r="BS51" i="18"/>
  <c r="DB54" i="18"/>
  <c r="DF54" i="18" s="1"/>
  <c r="DE54" i="18"/>
  <c r="DD54" i="18"/>
  <c r="AE60" i="18"/>
  <c r="BD37" i="18"/>
  <c r="S39" i="18"/>
  <c r="P39" i="18"/>
  <c r="M46" i="18"/>
  <c r="Q46" i="18"/>
  <c r="CM46" i="18"/>
  <c r="CL46" i="18"/>
  <c r="CJ46" i="18"/>
  <c r="CN46" i="18" s="1"/>
  <c r="DD48" i="18"/>
  <c r="DB48" i="18"/>
  <c r="DE48" i="18"/>
  <c r="BA49" i="18"/>
  <c r="AW49" i="18"/>
  <c r="AJ54" i="18"/>
  <c r="AH54" i="18"/>
  <c r="AK54" i="18"/>
  <c r="BO48" i="18"/>
  <c r="BS48" i="18"/>
  <c r="R2" i="18"/>
  <c r="BT2" i="18"/>
  <c r="CY2" i="18"/>
  <c r="AW3" i="18"/>
  <c r="DD5" i="18"/>
  <c r="BB6" i="18"/>
  <c r="AE7" i="18"/>
  <c r="CG7" i="18"/>
  <c r="AJ10" i="18"/>
  <c r="M11" i="18"/>
  <c r="BO11" i="18"/>
  <c r="M12" i="18"/>
  <c r="BO12" i="18"/>
  <c r="M13" i="18"/>
  <c r="BO13" i="18"/>
  <c r="M14" i="18"/>
  <c r="BO14" i="18"/>
  <c r="M15" i="18"/>
  <c r="BO15" i="18"/>
  <c r="M16" i="18"/>
  <c r="BO16" i="18"/>
  <c r="M17" i="18"/>
  <c r="BO17" i="18"/>
  <c r="M18" i="18"/>
  <c r="BO18" i="18"/>
  <c r="M19" i="18"/>
  <c r="BO19" i="18"/>
  <c r="M20" i="18"/>
  <c r="BO20" i="18"/>
  <c r="M21" i="18"/>
  <c r="BO21" i="18"/>
  <c r="M22" i="18"/>
  <c r="BO22" i="18"/>
  <c r="M23" i="18"/>
  <c r="BO23" i="18"/>
  <c r="M24" i="18"/>
  <c r="BO24" i="18"/>
  <c r="M25" i="18"/>
  <c r="BO25" i="18"/>
  <c r="M26" i="18"/>
  <c r="BO26" i="18"/>
  <c r="M27" i="18"/>
  <c r="DE28" i="18"/>
  <c r="AH29" i="18"/>
  <c r="CL29" i="18"/>
  <c r="M30" i="18"/>
  <c r="CG31" i="18"/>
  <c r="BT33" i="18"/>
  <c r="M34" i="18"/>
  <c r="Q34" i="18"/>
  <c r="M36" i="18"/>
  <c r="DE37" i="18"/>
  <c r="DB37" i="18"/>
  <c r="DF37" i="18" s="1"/>
  <c r="AE38" i="18"/>
  <c r="BR39" i="18"/>
  <c r="AK41" i="18"/>
  <c r="AH41" i="18"/>
  <c r="BT42" i="18"/>
  <c r="BU42" i="18"/>
  <c r="CK46" i="18"/>
  <c r="CG51" i="18"/>
  <c r="CK51" i="18"/>
  <c r="BS52" i="18"/>
  <c r="BO52" i="18"/>
  <c r="BT53" i="18"/>
  <c r="BU53" i="18"/>
  <c r="BR53" i="18"/>
  <c r="DE57" i="18"/>
  <c r="DD57" i="18"/>
  <c r="DB57" i="18"/>
  <c r="DF57" i="18" s="1"/>
  <c r="DC74" i="18"/>
  <c r="CY74" i="18"/>
  <c r="M47" i="18"/>
  <c r="Q47" i="18"/>
  <c r="BA62" i="18"/>
  <c r="AW62" i="18"/>
  <c r="AZ35" i="18"/>
  <c r="BD35" i="18" s="1"/>
  <c r="CG28" i="18"/>
  <c r="AZ31" i="18"/>
  <c r="DD32" i="18"/>
  <c r="DF32" i="18" s="1"/>
  <c r="DD34" i="18"/>
  <c r="DE34" i="18"/>
  <c r="AH35" i="18"/>
  <c r="BB37" i="18"/>
  <c r="DC37" i="18"/>
  <c r="R39" i="18"/>
  <c r="CM41" i="18"/>
  <c r="CL41" i="18"/>
  <c r="BR42" i="18"/>
  <c r="BO45" i="18"/>
  <c r="BS45" i="18"/>
  <c r="AZ47" i="18"/>
  <c r="BC47" i="18"/>
  <c r="BB47" i="18"/>
  <c r="BS49" i="18"/>
  <c r="BO49" i="18"/>
  <c r="M55" i="18"/>
  <c r="Q55" i="18"/>
  <c r="Q58" i="18"/>
  <c r="M58" i="18"/>
  <c r="BS59" i="18"/>
  <c r="BO59" i="18"/>
  <c r="BO50" i="18"/>
  <c r="BS50" i="18"/>
  <c r="AJ29" i="18"/>
  <c r="BC30" i="18"/>
  <c r="BB30" i="18"/>
  <c r="R31" i="18"/>
  <c r="P31" i="18"/>
  <c r="T31" i="18" s="1"/>
  <c r="BA31" i="18"/>
  <c r="DE32" i="18"/>
  <c r="CM33" i="18"/>
  <c r="CL33" i="18"/>
  <c r="CN33" i="18" s="1"/>
  <c r="BO34" i="18"/>
  <c r="BS34" i="18"/>
  <c r="AJ35" i="18"/>
  <c r="Q37" i="18"/>
  <c r="M37" i="18"/>
  <c r="BC37" i="18"/>
  <c r="DD37" i="18"/>
  <c r="BU39" i="18"/>
  <c r="AJ41" i="18"/>
  <c r="CJ41" i="18"/>
  <c r="BS42" i="18"/>
  <c r="M44" i="18"/>
  <c r="Q44" i="18"/>
  <c r="R45" i="18"/>
  <c r="P45" i="18"/>
  <c r="CY46" i="18"/>
  <c r="CK52" i="18"/>
  <c r="CG52" i="18"/>
  <c r="CG53" i="18"/>
  <c r="CK53" i="18"/>
  <c r="CG65" i="18"/>
  <c r="AI40" i="18"/>
  <c r="AE40" i="18"/>
  <c r="AK43" i="18"/>
  <c r="AJ43" i="18"/>
  <c r="AH43" i="18"/>
  <c r="Q53" i="18"/>
  <c r="M53" i="18"/>
  <c r="AZ30" i="18"/>
  <c r="BD30" i="18" s="1"/>
  <c r="CK30" i="18"/>
  <c r="CN30" i="18" s="1"/>
  <c r="AE32" i="18"/>
  <c r="BS32" i="18"/>
  <c r="BV32" i="18" s="1"/>
  <c r="DC34" i="18"/>
  <c r="CL35" i="18"/>
  <c r="CN35" i="18" s="1"/>
  <c r="BO36" i="18"/>
  <c r="CM38" i="18"/>
  <c r="CN38" i="18" s="1"/>
  <c r="AH39" i="18"/>
  <c r="AL39" i="18" s="1"/>
  <c r="BU40" i="18"/>
  <c r="BR40" i="18"/>
  <c r="BV40" i="18" s="1"/>
  <c r="CY40" i="18"/>
  <c r="CK41" i="18"/>
  <c r="AK42" i="18"/>
  <c r="AJ42" i="18"/>
  <c r="AL42" i="18" s="1"/>
  <c r="Q45" i="18"/>
  <c r="AE46" i="18"/>
  <c r="Q65" i="18"/>
  <c r="M65" i="18"/>
  <c r="CY31" i="18"/>
  <c r="DC31" i="18"/>
  <c r="Q33" i="18"/>
  <c r="M33" i="18"/>
  <c r="AZ33" i="18"/>
  <c r="BC33" i="18"/>
  <c r="AL36" i="18"/>
  <c r="BT37" i="18"/>
  <c r="BR37" i="18"/>
  <c r="CN39" i="18"/>
  <c r="BV47" i="18"/>
  <c r="BA50" i="18"/>
  <c r="AW50" i="18"/>
  <c r="CY53" i="18"/>
  <c r="DC53" i="18"/>
  <c r="Q57" i="18"/>
  <c r="M57" i="18"/>
  <c r="AK62" i="18"/>
  <c r="AJ62" i="18"/>
  <c r="AH62" i="18"/>
  <c r="AL62" i="18" s="1"/>
  <c r="AH71" i="18"/>
  <c r="AK71" i="18"/>
  <c r="AJ71" i="18"/>
  <c r="DD50" i="18"/>
  <c r="DF50" i="18" s="1"/>
  <c r="M63" i="18"/>
  <c r="Q63" i="18"/>
  <c r="BA70" i="18"/>
  <c r="AW70" i="18"/>
  <c r="BA73" i="18"/>
  <c r="AW73" i="18"/>
  <c r="AI50" i="18"/>
  <c r="AE50" i="18"/>
  <c r="AW56" i="18"/>
  <c r="DC60" i="18"/>
  <c r="CY60" i="18"/>
  <c r="CM61" i="18"/>
  <c r="CL61" i="18"/>
  <c r="BS63" i="18"/>
  <c r="BO63" i="18"/>
  <c r="CY65" i="18"/>
  <c r="DC65" i="18"/>
  <c r="AH44" i="18"/>
  <c r="AL44" i="18" s="1"/>
  <c r="BR44" i="18"/>
  <c r="BV44" i="18" s="1"/>
  <c r="CY44" i="18"/>
  <c r="AH45" i="18"/>
  <c r="AL45" i="18" s="1"/>
  <c r="P48" i="18"/>
  <c r="T48" i="18" s="1"/>
  <c r="BB48" i="18"/>
  <c r="BD48" i="18" s="1"/>
  <c r="CG54" i="18"/>
  <c r="BR55" i="18"/>
  <c r="BV55" i="18" s="1"/>
  <c r="AE59" i="18"/>
  <c r="AI59" i="18"/>
  <c r="CK59" i="18"/>
  <c r="CG59" i="18"/>
  <c r="AW60" i="18"/>
  <c r="CN61" i="18"/>
  <c r="AH64" i="18"/>
  <c r="AL64" i="18" s="1"/>
  <c r="AE65" i="18"/>
  <c r="AI65" i="18"/>
  <c r="DF68" i="18"/>
  <c r="BO70" i="18"/>
  <c r="BS70" i="18"/>
  <c r="BV72" i="18"/>
  <c r="Q88" i="18"/>
  <c r="M88" i="18"/>
  <c r="DE51" i="18"/>
  <c r="DB51" i="18"/>
  <c r="DF51" i="18" s="1"/>
  <c r="AI53" i="18"/>
  <c r="AE53" i="18"/>
  <c r="AW54" i="18"/>
  <c r="BA54" i="18"/>
  <c r="P56" i="18"/>
  <c r="T56" i="18" s="1"/>
  <c r="R56" i="18"/>
  <c r="BS57" i="18"/>
  <c r="BO57" i="18"/>
  <c r="AK58" i="18"/>
  <c r="AJ58" i="18"/>
  <c r="AH58" i="18"/>
  <c r="BA61" i="18"/>
  <c r="AW61" i="18"/>
  <c r="DC61" i="18"/>
  <c r="CY61" i="18"/>
  <c r="BU62" i="18"/>
  <c r="BT62" i="18"/>
  <c r="BR62" i="18"/>
  <c r="AW67" i="18"/>
  <c r="BA67" i="18"/>
  <c r="BA68" i="18"/>
  <c r="AW68" i="18"/>
  <c r="CK70" i="18"/>
  <c r="CG70" i="18"/>
  <c r="CK73" i="18"/>
  <c r="CG73" i="18"/>
  <c r="BU78" i="18"/>
  <c r="BT78" i="18"/>
  <c r="BR78" i="18"/>
  <c r="M51" i="18"/>
  <c r="BV56" i="18"/>
  <c r="AI58" i="18"/>
  <c r="CY59" i="18"/>
  <c r="BS62" i="18"/>
  <c r="CG63" i="18"/>
  <c r="CK63" i="18"/>
  <c r="AZ65" i="18"/>
  <c r="BD65" i="18" s="1"/>
  <c r="BC65" i="18"/>
  <c r="BB65" i="18"/>
  <c r="DC75" i="18"/>
  <c r="CY75" i="18"/>
  <c r="AW46" i="18"/>
  <c r="DD51" i="18"/>
  <c r="AW52" i="18"/>
  <c r="P54" i="18"/>
  <c r="AH55" i="18"/>
  <c r="AL55" i="18" s="1"/>
  <c r="S56" i="18"/>
  <c r="S61" i="18"/>
  <c r="R61" i="18"/>
  <c r="T61" i="18" s="1"/>
  <c r="BD64" i="18"/>
  <c r="CK66" i="18"/>
  <c r="CG66" i="18"/>
  <c r="BO68" i="18"/>
  <c r="BS68" i="18"/>
  <c r="BA80" i="18"/>
  <c r="AW80" i="18"/>
  <c r="R85" i="18"/>
  <c r="S85" i="18"/>
  <c r="P85" i="18"/>
  <c r="T85" i="18" s="1"/>
  <c r="Q52" i="18"/>
  <c r="M52" i="18"/>
  <c r="DC52" i="18"/>
  <c r="CY52" i="18"/>
  <c r="CL55" i="18"/>
  <c r="CM55" i="18"/>
  <c r="CK57" i="18"/>
  <c r="CG57" i="18"/>
  <c r="BC58" i="18"/>
  <c r="BB58" i="18"/>
  <c r="BT60" i="18"/>
  <c r="BU60" i="18"/>
  <c r="M62" i="18"/>
  <c r="Q62" i="18"/>
  <c r="DE63" i="18"/>
  <c r="DD63" i="18"/>
  <c r="AJ69" i="18"/>
  <c r="AK69" i="18"/>
  <c r="AH69" i="18"/>
  <c r="DD69" i="18"/>
  <c r="DB69" i="18"/>
  <c r="DE69" i="18"/>
  <c r="Q74" i="18"/>
  <c r="M74" i="18"/>
  <c r="DC77" i="18"/>
  <c r="CY77" i="18"/>
  <c r="R54" i="18"/>
  <c r="CK55" i="18"/>
  <c r="AZ58" i="18"/>
  <c r="Q60" i="18"/>
  <c r="M60" i="18"/>
  <c r="BR60" i="18"/>
  <c r="BV60" i="18" s="1"/>
  <c r="BU61" i="18"/>
  <c r="BR61" i="18"/>
  <c r="CN62" i="18"/>
  <c r="DB63" i="18"/>
  <c r="DF63" i="18" s="1"/>
  <c r="DC66" i="18"/>
  <c r="CY66" i="18"/>
  <c r="T72" i="18"/>
  <c r="CY41" i="18"/>
  <c r="CY47" i="18"/>
  <c r="BR54" i="18"/>
  <c r="BV54" i="18" s="1"/>
  <c r="AI57" i="18"/>
  <c r="AE57" i="18"/>
  <c r="DF58" i="18"/>
  <c r="CL62" i="18"/>
  <c r="BT65" i="18"/>
  <c r="BU65" i="18"/>
  <c r="BR65" i="18"/>
  <c r="BV65" i="18" s="1"/>
  <c r="AH74" i="18"/>
  <c r="AK74" i="18"/>
  <c r="AJ74" i="18"/>
  <c r="BD75" i="18"/>
  <c r="BS79" i="18"/>
  <c r="BO79" i="18"/>
  <c r="R83" i="18"/>
  <c r="S83" i="18"/>
  <c r="P83" i="18"/>
  <c r="BD53" i="18"/>
  <c r="AL56" i="18"/>
  <c r="DC62" i="18"/>
  <c r="CY62" i="18"/>
  <c r="Q64" i="18"/>
  <c r="M64" i="18"/>
  <c r="S77" i="18"/>
  <c r="R77" i="18"/>
  <c r="P77" i="18"/>
  <c r="T77" i="18" s="1"/>
  <c r="Q71" i="18"/>
  <c r="M71" i="18"/>
  <c r="BB75" i="18"/>
  <c r="AI81" i="18"/>
  <c r="AE81" i="18"/>
  <c r="CJ81" i="18"/>
  <c r="CM81" i="18"/>
  <c r="CL81" i="18"/>
  <c r="CK101" i="18"/>
  <c r="CG101" i="18"/>
  <c r="CL106" i="18"/>
  <c r="CM106" i="18"/>
  <c r="AW57" i="18"/>
  <c r="AE66" i="18"/>
  <c r="BO66" i="18"/>
  <c r="M69" i="18"/>
  <c r="DE71" i="18"/>
  <c r="DD71" i="18"/>
  <c r="DF71" i="18" s="1"/>
  <c r="BA72" i="18"/>
  <c r="BD72" i="18" s="1"/>
  <c r="CY72" i="18"/>
  <c r="BR74" i="18"/>
  <c r="BV74" i="18" s="1"/>
  <c r="BU74" i="18"/>
  <c r="CG79" i="18"/>
  <c r="BO80" i="18"/>
  <c r="CK81" i="18"/>
  <c r="AE83" i="18"/>
  <c r="AI88" i="18"/>
  <c r="AE88" i="18"/>
  <c r="AL63" i="18"/>
  <c r="AL68" i="18"/>
  <c r="BV71" i="18"/>
  <c r="BB72" i="18"/>
  <c r="BS73" i="18"/>
  <c r="BO73" i="18"/>
  <c r="R75" i="18"/>
  <c r="T75" i="18" s="1"/>
  <c r="S75" i="18"/>
  <c r="BS76" i="18"/>
  <c r="BO76" i="18"/>
  <c r="Q78" i="18"/>
  <c r="M78" i="18"/>
  <c r="DE79" i="18"/>
  <c r="DD79" i="18"/>
  <c r="DB79" i="18"/>
  <c r="DC81" i="18"/>
  <c r="CY81" i="18"/>
  <c r="BT84" i="18"/>
  <c r="BU84" i="18"/>
  <c r="BR84" i="18"/>
  <c r="S67" i="18"/>
  <c r="P67" i="18"/>
  <c r="T67" i="18" s="1"/>
  <c r="BR69" i="18"/>
  <c r="BT69" i="18"/>
  <c r="P70" i="18"/>
  <c r="S70" i="18"/>
  <c r="R70" i="18"/>
  <c r="BV75" i="18"/>
  <c r="AZ77" i="18"/>
  <c r="BC77" i="18"/>
  <c r="BB77" i="18"/>
  <c r="CJ78" i="18"/>
  <c r="CM78" i="18"/>
  <c r="CL78" i="18"/>
  <c r="CK92" i="18"/>
  <c r="CG92" i="18"/>
  <c r="BB64" i="18"/>
  <c r="CL64" i="18"/>
  <c r="CN64" i="18" s="1"/>
  <c r="DE67" i="18"/>
  <c r="DF67" i="18" s="1"/>
  <c r="M73" i="18"/>
  <c r="Q73" i="18"/>
  <c r="CK76" i="18"/>
  <c r="CG76" i="18"/>
  <c r="CK78" i="18"/>
  <c r="CJ80" i="18"/>
  <c r="CM80" i="18"/>
  <c r="CL80" i="18"/>
  <c r="BA85" i="18"/>
  <c r="AW85" i="18"/>
  <c r="BO87" i="18"/>
  <c r="CL98" i="18"/>
  <c r="CM98" i="18"/>
  <c r="AI78" i="18"/>
  <c r="AE78" i="18"/>
  <c r="T80" i="18"/>
  <c r="M82" i="18"/>
  <c r="Q82" i="18"/>
  <c r="BT83" i="18"/>
  <c r="BU83" i="18"/>
  <c r="BR83" i="18"/>
  <c r="BO85" i="18"/>
  <c r="BS85" i="18"/>
  <c r="AH86" i="18"/>
  <c r="AK86" i="18"/>
  <c r="AJ86" i="18"/>
  <c r="CL68" i="18"/>
  <c r="Q72" i="18"/>
  <c r="CJ74" i="18"/>
  <c r="CM74" i="18"/>
  <c r="AI75" i="18"/>
  <c r="AE75" i="18"/>
  <c r="AH76" i="18"/>
  <c r="AK76" i="18"/>
  <c r="BO77" i="18"/>
  <c r="CY78" i="18"/>
  <c r="AH82" i="18"/>
  <c r="AL82" i="18" s="1"/>
  <c r="AK82" i="18"/>
  <c r="AJ82" i="18"/>
  <c r="AI86" i="18"/>
  <c r="CY56" i="18"/>
  <c r="AZ59" i="18"/>
  <c r="BD59" i="18" s="1"/>
  <c r="DE64" i="18"/>
  <c r="DD64" i="18"/>
  <c r="DF64" i="18" s="1"/>
  <c r="AZ66" i="18"/>
  <c r="BT67" i="18"/>
  <c r="BV67" i="18" s="1"/>
  <c r="T68" i="18"/>
  <c r="CG69" i="18"/>
  <c r="CN71" i="18"/>
  <c r="S72" i="18"/>
  <c r="BT72" i="18"/>
  <c r="AH73" i="18"/>
  <c r="AJ73" i="18"/>
  <c r="CG75" i="18"/>
  <c r="CY76" i="18"/>
  <c r="DC76" i="18"/>
  <c r="R80" i="18"/>
  <c r="CY80" i="18"/>
  <c r="CL85" i="18"/>
  <c r="CJ85" i="18"/>
  <c r="CN85" i="18" s="1"/>
  <c r="BS64" i="18"/>
  <c r="BO64" i="18"/>
  <c r="S66" i="18"/>
  <c r="P66" i="18"/>
  <c r="T66" i="18" s="1"/>
  <c r="BA66" i="18"/>
  <c r="AI67" i="18"/>
  <c r="AL67" i="18" s="1"/>
  <c r="AI72" i="18"/>
  <c r="AE72" i="18"/>
  <c r="BU72" i="18"/>
  <c r="AI73" i="18"/>
  <c r="CY73" i="18"/>
  <c r="DC73" i="18"/>
  <c r="CL74" i="18"/>
  <c r="AJ76" i="18"/>
  <c r="CJ77" i="18"/>
  <c r="CM77" i="18"/>
  <c r="CL77" i="18"/>
  <c r="BC78" i="18"/>
  <c r="BB78" i="18"/>
  <c r="AZ78" i="18"/>
  <c r="AI80" i="18"/>
  <c r="AE80" i="18"/>
  <c r="CK83" i="18"/>
  <c r="CG83" i="18"/>
  <c r="DD70" i="18"/>
  <c r="DB70" i="18"/>
  <c r="BA71" i="18"/>
  <c r="AW71" i="18"/>
  <c r="CJ72" i="18"/>
  <c r="CM72" i="18"/>
  <c r="CL72" i="18"/>
  <c r="AZ74" i="18"/>
  <c r="BD74" i="18" s="1"/>
  <c r="BC74" i="18"/>
  <c r="R81" i="18"/>
  <c r="P81" i="18"/>
  <c r="S81" i="18"/>
  <c r="BV81" i="18"/>
  <c r="DC84" i="18"/>
  <c r="CY84" i="18"/>
  <c r="BS95" i="18"/>
  <c r="BO95" i="18"/>
  <c r="BU89" i="18"/>
  <c r="BT89" i="18"/>
  <c r="AI97" i="18"/>
  <c r="AE97" i="18"/>
  <c r="CY99" i="18"/>
  <c r="DC99" i="18"/>
  <c r="AK106" i="18"/>
  <c r="AH106" i="18"/>
  <c r="AJ106" i="18"/>
  <c r="AW79" i="18"/>
  <c r="DB82" i="18"/>
  <c r="DF82" i="18" s="1"/>
  <c r="DB85" i="18"/>
  <c r="DF85" i="18" s="1"/>
  <c r="DD85" i="18"/>
  <c r="AH87" i="18"/>
  <c r="AL87" i="18" s="1"/>
  <c r="BR89" i="18"/>
  <c r="BS91" i="18"/>
  <c r="BO91" i="18"/>
  <c r="CY92" i="18"/>
  <c r="DC92" i="18"/>
  <c r="S94" i="18"/>
  <c r="P94" i="18"/>
  <c r="CG95" i="18"/>
  <c r="DC97" i="18"/>
  <c r="CY97" i="18"/>
  <c r="BU105" i="18"/>
  <c r="BT105" i="18"/>
  <c r="BR105" i="18"/>
  <c r="T79" i="18"/>
  <c r="DC82" i="18"/>
  <c r="AZ86" i="18"/>
  <c r="BC86" i="18"/>
  <c r="AI87" i="18"/>
  <c r="R94" i="18"/>
  <c r="DC95" i="18"/>
  <c r="CY95" i="18"/>
  <c r="BA97" i="18"/>
  <c r="AW97" i="18"/>
  <c r="S100" i="18"/>
  <c r="P100" i="18"/>
  <c r="R100" i="18"/>
  <c r="CY100" i="18"/>
  <c r="DC100" i="18"/>
  <c r="BC83" i="18"/>
  <c r="BB83" i="18"/>
  <c r="AL84" i="18"/>
  <c r="CM87" i="18"/>
  <c r="CL87" i="18"/>
  <c r="AH89" i="18"/>
  <c r="AL89" i="18" s="1"/>
  <c r="AK89" i="18"/>
  <c r="AJ89" i="18"/>
  <c r="AE90" i="18"/>
  <c r="AI90" i="18"/>
  <c r="DD90" i="18"/>
  <c r="DB90" i="18"/>
  <c r="BS93" i="18"/>
  <c r="BO93" i="18"/>
  <c r="AI94" i="18"/>
  <c r="AE94" i="18"/>
  <c r="M96" i="18"/>
  <c r="Q96" i="18"/>
  <c r="Q98" i="18"/>
  <c r="M98" i="18"/>
  <c r="BR82" i="18"/>
  <c r="BV82" i="18" s="1"/>
  <c r="AZ83" i="18"/>
  <c r="DC83" i="18"/>
  <c r="CY83" i="18"/>
  <c r="DF86" i="18"/>
  <c r="CJ87" i="18"/>
  <c r="AW88" i="18"/>
  <c r="BA88" i="18"/>
  <c r="CL89" i="18"/>
  <c r="CJ89" i="18"/>
  <c r="CN89" i="18" s="1"/>
  <c r="CM89" i="18"/>
  <c r="DC90" i="18"/>
  <c r="AW94" i="18"/>
  <c r="BA94" i="18"/>
  <c r="AH95" i="18"/>
  <c r="AJ95" i="18"/>
  <c r="AK95" i="18"/>
  <c r="CK96" i="18"/>
  <c r="CG96" i="18"/>
  <c r="AI100" i="18"/>
  <c r="AE100" i="18"/>
  <c r="CG104" i="18"/>
  <c r="CK104" i="18"/>
  <c r="CY88" i="18"/>
  <c r="DC88" i="18"/>
  <c r="CY91" i="18"/>
  <c r="DC91" i="18"/>
  <c r="BS94" i="18"/>
  <c r="BO94" i="18"/>
  <c r="M86" i="18"/>
  <c r="DD86" i="18"/>
  <c r="CG93" i="18"/>
  <c r="CK93" i="18"/>
  <c r="CY96" i="18"/>
  <c r="BB98" i="18"/>
  <c r="BC98" i="18"/>
  <c r="AZ98" i="18"/>
  <c r="BA99" i="18"/>
  <c r="AW99" i="18"/>
  <c r="AE101" i="18"/>
  <c r="AI101" i="18"/>
  <c r="Q112" i="18"/>
  <c r="M112" i="18"/>
  <c r="AL79" i="18"/>
  <c r="BV86" i="18"/>
  <c r="DE86" i="18"/>
  <c r="BB87" i="18"/>
  <c r="BD87" i="18" s="1"/>
  <c r="BD90" i="18"/>
  <c r="CG94" i="18"/>
  <c r="AL96" i="18"/>
  <c r="CL112" i="18"/>
  <c r="CM112" i="18"/>
  <c r="Q76" i="18"/>
  <c r="T76" i="18" s="1"/>
  <c r="AZ76" i="18"/>
  <c r="BD76" i="18" s="1"/>
  <c r="CG82" i="18"/>
  <c r="AZ84" i="18"/>
  <c r="BC84" i="18"/>
  <c r="CJ84" i="18"/>
  <c r="CN84" i="18" s="1"/>
  <c r="AE85" i="18"/>
  <c r="BS86" i="18"/>
  <c r="BC87" i="18"/>
  <c r="CY87" i="18"/>
  <c r="AI91" i="18"/>
  <c r="AE91" i="18"/>
  <c r="Q92" i="18"/>
  <c r="M92" i="18"/>
  <c r="BU92" i="18"/>
  <c r="BT92" i="18"/>
  <c r="BR92" i="18"/>
  <c r="BV92" i="18" s="1"/>
  <c r="BU98" i="18"/>
  <c r="BT98" i="18"/>
  <c r="BR98" i="18"/>
  <c r="BS99" i="18"/>
  <c r="BO99" i="18"/>
  <c r="BO101" i="18"/>
  <c r="BS101" i="18"/>
  <c r="R84" i="18"/>
  <c r="P84" i="18"/>
  <c r="T84" i="18" s="1"/>
  <c r="T87" i="18"/>
  <c r="BU88" i="18"/>
  <c r="BT88" i="18"/>
  <c r="BV88" i="18" s="1"/>
  <c r="AJ93" i="18"/>
  <c r="AK93" i="18"/>
  <c r="AL93" i="18" s="1"/>
  <c r="BA110" i="18"/>
  <c r="AW110" i="18"/>
  <c r="CN98" i="18"/>
  <c r="BS119" i="18"/>
  <c r="BO119" i="18"/>
  <c r="S89" i="18"/>
  <c r="P89" i="18"/>
  <c r="Q91" i="18"/>
  <c r="M91" i="18"/>
  <c r="CY94" i="18"/>
  <c r="DC94" i="18"/>
  <c r="BV97" i="18"/>
  <c r="M101" i="18"/>
  <c r="Q101" i="18"/>
  <c r="Q103" i="18"/>
  <c r="M103" i="18"/>
  <c r="CG86" i="18"/>
  <c r="CJ88" i="18"/>
  <c r="CN88" i="18" s="1"/>
  <c r="BS90" i="18"/>
  <c r="BO90" i="18"/>
  <c r="AZ93" i="18"/>
  <c r="BD93" i="18" s="1"/>
  <c r="AW95" i="18"/>
  <c r="BA95" i="18"/>
  <c r="AZ96" i="18"/>
  <c r="BC96" i="18"/>
  <c r="BB96" i="18"/>
  <c r="S97" i="18"/>
  <c r="T97" i="18" s="1"/>
  <c r="R97" i="18"/>
  <c r="DC98" i="18"/>
  <c r="CY98" i="18"/>
  <c r="AW100" i="18"/>
  <c r="BA100" i="18"/>
  <c r="Q102" i="18"/>
  <c r="M102" i="18"/>
  <c r="M115" i="18"/>
  <c r="Q115" i="18"/>
  <c r="CY89" i="18"/>
  <c r="DC89" i="18"/>
  <c r="CM91" i="18"/>
  <c r="CL91" i="18"/>
  <c r="BV100" i="18"/>
  <c r="BA101" i="18"/>
  <c r="AW101" i="18"/>
  <c r="CJ91" i="18"/>
  <c r="CN91" i="18" s="1"/>
  <c r="T93" i="18"/>
  <c r="BT96" i="18"/>
  <c r="BR96" i="18"/>
  <c r="Q99" i="18"/>
  <c r="M99" i="18"/>
  <c r="DC108" i="18"/>
  <c r="CY108" i="18"/>
  <c r="BS89" i="18"/>
  <c r="CL90" i="18"/>
  <c r="CN90" i="18" s="1"/>
  <c r="AK92" i="18"/>
  <c r="AL92" i="18" s="1"/>
  <c r="BU96" i="18"/>
  <c r="AE99" i="18"/>
  <c r="AI99" i="18"/>
  <c r="CN106" i="18"/>
  <c r="CM90" i="18"/>
  <c r="AW91" i="18"/>
  <c r="BA91" i="18"/>
  <c r="CN97" i="18"/>
  <c r="CM103" i="18"/>
  <c r="CL103" i="18"/>
  <c r="DC112" i="18"/>
  <c r="CY112" i="18"/>
  <c r="AJ114" i="18"/>
  <c r="AK114" i="18"/>
  <c r="AH114" i="18"/>
  <c r="DF93" i="18"/>
  <c r="S95" i="18"/>
  <c r="P95" i="18"/>
  <c r="T95" i="18" s="1"/>
  <c r="CN100" i="18"/>
  <c r="AK102" i="18"/>
  <c r="AJ102" i="18"/>
  <c r="CN102" i="18"/>
  <c r="AL103" i="18"/>
  <c r="CN103" i="18"/>
  <c r="S105" i="18"/>
  <c r="R105" i="18"/>
  <c r="P105" i="18"/>
  <c r="CM105" i="18"/>
  <c r="CL105" i="18"/>
  <c r="CN105" i="18" s="1"/>
  <c r="BA106" i="18"/>
  <c r="AW106" i="18"/>
  <c r="CM107" i="18"/>
  <c r="CL107" i="18"/>
  <c r="CN107" i="18" s="1"/>
  <c r="DF109" i="18"/>
  <c r="CL110" i="18"/>
  <c r="CN110" i="18" s="1"/>
  <c r="CM110" i="18"/>
  <c r="CL99" i="18"/>
  <c r="CN99" i="18" s="1"/>
  <c r="CM99" i="18"/>
  <c r="AL102" i="18"/>
  <c r="CY103" i="18"/>
  <c r="DC103" i="18"/>
  <c r="DC105" i="18"/>
  <c r="CY105" i="18"/>
  <c r="BC123" i="18"/>
  <c r="BB123" i="18"/>
  <c r="AZ123" i="18"/>
  <c r="BD123" i="18" s="1"/>
  <c r="AI105" i="18"/>
  <c r="AE105" i="18"/>
  <c r="P107" i="18"/>
  <c r="S107" i="18"/>
  <c r="R107" i="18"/>
  <c r="S110" i="18"/>
  <c r="R110" i="18"/>
  <c r="P110" i="18"/>
  <c r="CM122" i="18"/>
  <c r="CL122" i="18"/>
  <c r="AI98" i="18"/>
  <c r="AE98" i="18"/>
  <c r="DE101" i="18"/>
  <c r="DD101" i="18"/>
  <c r="DF101" i="18" s="1"/>
  <c r="BA102" i="18"/>
  <c r="AW102" i="18"/>
  <c r="BA109" i="18"/>
  <c r="AW109" i="18"/>
  <c r="AZ116" i="18"/>
  <c r="BD116" i="18" s="1"/>
  <c r="BC116" i="18"/>
  <c r="BB116" i="18"/>
  <c r="AW105" i="18"/>
  <c r="BA105" i="18"/>
  <c r="BD103" i="18"/>
  <c r="M104" i="18"/>
  <c r="CK115" i="18"/>
  <c r="CG115" i="18"/>
  <c r="BS102" i="18"/>
  <c r="BO102" i="18"/>
  <c r="BS104" i="18"/>
  <c r="BO104" i="18"/>
  <c r="P108" i="18"/>
  <c r="T108" i="18" s="1"/>
  <c r="R108" i="18"/>
  <c r="S108" i="18"/>
  <c r="CM108" i="18"/>
  <c r="CL108" i="18"/>
  <c r="CN108" i="18" s="1"/>
  <c r="BT109" i="18"/>
  <c r="BR109" i="18"/>
  <c r="BV109" i="18" s="1"/>
  <c r="BU109" i="18"/>
  <c r="BU112" i="18"/>
  <c r="BT112" i="18"/>
  <c r="BR112" i="18"/>
  <c r="BV112" i="18" s="1"/>
  <c r="S106" i="18"/>
  <c r="R106" i="18"/>
  <c r="AW114" i="18"/>
  <c r="BA114" i="18"/>
  <c r="Q118" i="18"/>
  <c r="M118" i="18"/>
  <c r="BS128" i="18"/>
  <c r="BO128" i="18"/>
  <c r="AI131" i="18"/>
  <c r="AE131" i="18"/>
  <c r="P106" i="18"/>
  <c r="T106" i="18" s="1"/>
  <c r="BO110" i="18"/>
  <c r="P111" i="18"/>
  <c r="AE113" i="18"/>
  <c r="DE113" i="18"/>
  <c r="DD113" i="18"/>
  <c r="Q117" i="18"/>
  <c r="M117" i="18"/>
  <c r="DF118" i="18"/>
  <c r="CG119" i="18"/>
  <c r="CK119" i="18"/>
  <c r="BA132" i="18"/>
  <c r="AW132" i="18"/>
  <c r="BT103" i="18"/>
  <c r="BR103" i="18"/>
  <c r="DD106" i="18"/>
  <c r="DB106" i="18"/>
  <c r="DF106" i="18" s="1"/>
  <c r="DC107" i="18"/>
  <c r="CY107" i="18"/>
  <c r="AZ108" i="18"/>
  <c r="BD108" i="18" s="1"/>
  <c r="BC108" i="18"/>
  <c r="R111" i="18"/>
  <c r="AH112" i="18"/>
  <c r="AK112" i="18"/>
  <c r="DB113" i="18"/>
  <c r="DB115" i="18"/>
  <c r="DF115" i="18" s="1"/>
  <c r="DD115" i="18"/>
  <c r="CY122" i="18"/>
  <c r="DC122" i="18"/>
  <c r="Q127" i="18"/>
  <c r="M127" i="18"/>
  <c r="BC113" i="18"/>
  <c r="BB113" i="18"/>
  <c r="AZ113" i="18"/>
  <c r="AK115" i="18"/>
  <c r="AH115" i="18"/>
  <c r="AJ115" i="18"/>
  <c r="BT117" i="18"/>
  <c r="BR117" i="18"/>
  <c r="BB118" i="18"/>
  <c r="AZ118" i="18"/>
  <c r="BD118" i="18" s="1"/>
  <c r="BV121" i="18"/>
  <c r="BA126" i="18"/>
  <c r="AW126" i="18"/>
  <c r="CY104" i="18"/>
  <c r="DC104" i="18"/>
  <c r="BA107" i="18"/>
  <c r="AW107" i="18"/>
  <c r="BR116" i="18"/>
  <c r="BV116" i="18" s="1"/>
  <c r="BU116" i="18"/>
  <c r="BT116" i="18"/>
  <c r="BU117" i="18"/>
  <c r="DC120" i="18"/>
  <c r="CY120" i="18"/>
  <c r="BS126" i="18"/>
  <c r="BO126" i="18"/>
  <c r="Q109" i="18"/>
  <c r="M109" i="18"/>
  <c r="AE111" i="18"/>
  <c r="AI111" i="18"/>
  <c r="CG111" i="18"/>
  <c r="CK111" i="18"/>
  <c r="M116" i="18"/>
  <c r="Q116" i="18"/>
  <c r="BC118" i="18"/>
  <c r="S119" i="18"/>
  <c r="R119" i="18"/>
  <c r="P119" i="18"/>
  <c r="DC125" i="18"/>
  <c r="CY125" i="18"/>
  <c r="BR108" i="18"/>
  <c r="BV108" i="18" s="1"/>
  <c r="BU113" i="18"/>
  <c r="BT113" i="18"/>
  <c r="BS107" i="18"/>
  <c r="BO107" i="18"/>
  <c r="BS108" i="18"/>
  <c r="CM109" i="18"/>
  <c r="CL109" i="18"/>
  <c r="CN109" i="18" s="1"/>
  <c r="BD112" i="18"/>
  <c r="CK114" i="18"/>
  <c r="CG114" i="18"/>
  <c r="AW115" i="18"/>
  <c r="BA115" i="18"/>
  <c r="CN116" i="18"/>
  <c r="BT118" i="18"/>
  <c r="BR118" i="18"/>
  <c r="BV118" i="18" s="1"/>
  <c r="AI120" i="18"/>
  <c r="AE120" i="18"/>
  <c r="BU108" i="18"/>
  <c r="AE109" i="18"/>
  <c r="CY110" i="18"/>
  <c r="CY111" i="18"/>
  <c r="BS113" i="18"/>
  <c r="BV113" i="18" s="1"/>
  <c r="DC114" i="18"/>
  <c r="CY114" i="18"/>
  <c r="AL116" i="18"/>
  <c r="DD117" i="18"/>
  <c r="DE117" i="18"/>
  <c r="DB117" i="18"/>
  <c r="BS118" i="18"/>
  <c r="M124" i="18"/>
  <c r="AI108" i="18"/>
  <c r="AE108" i="18"/>
  <c r="DD109" i="18"/>
  <c r="DE109" i="18"/>
  <c r="R113" i="18"/>
  <c r="P113" i="18"/>
  <c r="CG113" i="18"/>
  <c r="CK113" i="18"/>
  <c r="BO115" i="18"/>
  <c r="BS115" i="18"/>
  <c r="AK119" i="18"/>
  <c r="AJ119" i="18"/>
  <c r="BA122" i="18"/>
  <c r="AW122" i="18"/>
  <c r="AI125" i="18"/>
  <c r="AE125" i="18"/>
  <c r="AZ145" i="18"/>
  <c r="BD145" i="18" s="1"/>
  <c r="BC145" i="18"/>
  <c r="BB145" i="18"/>
  <c r="CY116" i="18"/>
  <c r="CG117" i="18"/>
  <c r="AH119" i="18"/>
  <c r="AL119" i="18" s="1"/>
  <c r="BA120" i="18"/>
  <c r="BD120" i="18" s="1"/>
  <c r="BA121" i="18"/>
  <c r="AW121" i="18"/>
  <c r="BS123" i="18"/>
  <c r="BO123" i="18"/>
  <c r="M141" i="18"/>
  <c r="Q141" i="18"/>
  <c r="BA145" i="18"/>
  <c r="CL118" i="18"/>
  <c r="CN118" i="18" s="1"/>
  <c r="AI119" i="18"/>
  <c r="DC119" i="18"/>
  <c r="CY119" i="18"/>
  <c r="BB120" i="18"/>
  <c r="BV122" i="18"/>
  <c r="Q123" i="18"/>
  <c r="M123" i="18"/>
  <c r="Q128" i="18"/>
  <c r="M128" i="18"/>
  <c r="AH107" i="18"/>
  <c r="AL107" i="18" s="1"/>
  <c r="AZ111" i="18"/>
  <c r="BD111" i="18" s="1"/>
  <c r="BC120" i="18"/>
  <c r="DB121" i="18"/>
  <c r="DF121" i="18" s="1"/>
  <c r="BS122" i="18"/>
  <c r="CY129" i="18"/>
  <c r="DC129" i="18"/>
  <c r="AW119" i="18"/>
  <c r="BA119" i="18"/>
  <c r="Q120" i="18"/>
  <c r="M120" i="18"/>
  <c r="BU120" i="18"/>
  <c r="BT120" i="18"/>
  <c r="DF124" i="18"/>
  <c r="AI137" i="18"/>
  <c r="AE137" i="18"/>
  <c r="CK138" i="18"/>
  <c r="CG138" i="18"/>
  <c r="BR120" i="18"/>
  <c r="M121" i="18"/>
  <c r="S122" i="18"/>
  <c r="R122" i="18"/>
  <c r="P122" i="18"/>
  <c r="T122" i="18" s="1"/>
  <c r="CG123" i="18"/>
  <c r="CK123" i="18"/>
  <c r="P136" i="18"/>
  <c r="T136" i="18" s="1"/>
  <c r="S136" i="18"/>
  <c r="R136" i="18"/>
  <c r="BD124" i="18"/>
  <c r="BO127" i="18"/>
  <c r="BS127" i="18"/>
  <c r="BV114" i="18"/>
  <c r="AI116" i="18"/>
  <c r="CN120" i="18"/>
  <c r="BS121" i="18"/>
  <c r="CN122" i="18"/>
  <c r="DE123" i="18"/>
  <c r="DB123" i="18"/>
  <c r="DF123" i="18" s="1"/>
  <c r="AK126" i="18"/>
  <c r="AJ126" i="18"/>
  <c r="AL126" i="18" s="1"/>
  <c r="DC126" i="18"/>
  <c r="CY126" i="18"/>
  <c r="BS111" i="18"/>
  <c r="BV111" i="18" s="1"/>
  <c r="BT114" i="18"/>
  <c r="AL117" i="18"/>
  <c r="AJ122" i="18"/>
  <c r="AL122" i="18" s="1"/>
  <c r="AK122" i="18"/>
  <c r="BS124" i="18"/>
  <c r="BO124" i="18"/>
  <c r="CK125" i="18"/>
  <c r="CG125" i="18"/>
  <c r="BO133" i="18"/>
  <c r="BS133" i="18"/>
  <c r="CK142" i="18"/>
  <c r="CG142" i="18"/>
  <c r="BO125" i="18"/>
  <c r="CK128" i="18"/>
  <c r="CG128" i="18"/>
  <c r="S130" i="18"/>
  <c r="R130" i="18"/>
  <c r="CK133" i="18"/>
  <c r="CG133" i="18"/>
  <c r="M135" i="18"/>
  <c r="Q135" i="18"/>
  <c r="AI140" i="18"/>
  <c r="AE140" i="18"/>
  <c r="DC142" i="18"/>
  <c r="CY142" i="18"/>
  <c r="DC124" i="18"/>
  <c r="AE127" i="18"/>
  <c r="AI127" i="18"/>
  <c r="P130" i="18"/>
  <c r="DC133" i="18"/>
  <c r="CY133" i="18"/>
  <c r="S148" i="18"/>
  <c r="R148" i="18"/>
  <c r="P148" i="18"/>
  <c r="T148" i="18" s="1"/>
  <c r="AL124" i="18"/>
  <c r="T126" i="18"/>
  <c r="CK132" i="18"/>
  <c r="CG132" i="18"/>
  <c r="AI135" i="18"/>
  <c r="AE135" i="18"/>
  <c r="BO136" i="18"/>
  <c r="BS136" i="18"/>
  <c r="BS144" i="18"/>
  <c r="BO144" i="18"/>
  <c r="AE148" i="18"/>
  <c r="AI148" i="18"/>
  <c r="CK131" i="18"/>
  <c r="CG131" i="18"/>
  <c r="BA135" i="18"/>
  <c r="AW135" i="18"/>
  <c r="M138" i="18"/>
  <c r="Q138" i="18"/>
  <c r="CM121" i="18"/>
  <c r="CN121" i="18" s="1"/>
  <c r="AE130" i="18"/>
  <c r="DE130" i="18"/>
  <c r="DB130" i="18"/>
  <c r="DD130" i="18"/>
  <c r="P133" i="18"/>
  <c r="T133" i="18" s="1"/>
  <c r="S133" i="18"/>
  <c r="R133" i="18"/>
  <c r="AI134" i="18"/>
  <c r="AE134" i="18"/>
  <c r="AK147" i="18"/>
  <c r="AH147" i="18"/>
  <c r="AE118" i="18"/>
  <c r="AE121" i="18"/>
  <c r="AK124" i="18"/>
  <c r="S126" i="18"/>
  <c r="BB130" i="18"/>
  <c r="AZ130" i="18"/>
  <c r="BD130" i="18" s="1"/>
  <c r="Q133" i="18"/>
  <c r="BO139" i="18"/>
  <c r="BS139" i="18"/>
  <c r="AJ147" i="18"/>
  <c r="CK124" i="18"/>
  <c r="CG124" i="18"/>
  <c r="BD125" i="18"/>
  <c r="R129" i="18"/>
  <c r="S129" i="18"/>
  <c r="BR134" i="18"/>
  <c r="BU134" i="18"/>
  <c r="BT134" i="18"/>
  <c r="CK135" i="18"/>
  <c r="CG135" i="18"/>
  <c r="P125" i="18"/>
  <c r="T125" i="18" s="1"/>
  <c r="DE127" i="18"/>
  <c r="DD127" i="18"/>
  <c r="DF127" i="18" s="1"/>
  <c r="P129" i="18"/>
  <c r="T129" i="18" s="1"/>
  <c r="BS134" i="18"/>
  <c r="CK129" i="18"/>
  <c r="CG129" i="18"/>
  <c r="BO131" i="18"/>
  <c r="BS131" i="18"/>
  <c r="DC132" i="18"/>
  <c r="CY132" i="18"/>
  <c r="BA134" i="18"/>
  <c r="AW134" i="18"/>
  <c r="DC135" i="18"/>
  <c r="CY135" i="18"/>
  <c r="BA137" i="18"/>
  <c r="AW137" i="18"/>
  <c r="DC138" i="18"/>
  <c r="CY138" i="18"/>
  <c r="BA140" i="18"/>
  <c r="AW140" i="18"/>
  <c r="DE141" i="18"/>
  <c r="DD141" i="18"/>
  <c r="DB141" i="18"/>
  <c r="CK143" i="18"/>
  <c r="CG143" i="18"/>
  <c r="BA147" i="18"/>
  <c r="AW147" i="18"/>
  <c r="AI128" i="18"/>
  <c r="AL128" i="18" s="1"/>
  <c r="AW129" i="18"/>
  <c r="CY143" i="18"/>
  <c r="DC143" i="18"/>
  <c r="BS146" i="18"/>
  <c r="BO146" i="18"/>
  <c r="AJ128" i="18"/>
  <c r="M131" i="18"/>
  <c r="Q131" i="18"/>
  <c r="AE132" i="18"/>
  <c r="Q142" i="18"/>
  <c r="M142" i="18"/>
  <c r="Q143" i="18"/>
  <c r="M143" i="18"/>
  <c r="CG144" i="18"/>
  <c r="BA148" i="18"/>
  <c r="AW148" i="18"/>
  <c r="CK136" i="18"/>
  <c r="CG136" i="18"/>
  <c r="BR137" i="18"/>
  <c r="BU137" i="18"/>
  <c r="BT137" i="18"/>
  <c r="AI138" i="18"/>
  <c r="AE138" i="18"/>
  <c r="P139" i="18"/>
  <c r="S139" i="18"/>
  <c r="R139" i="18"/>
  <c r="CK139" i="18"/>
  <c r="CG139" i="18"/>
  <c r="BR140" i="18"/>
  <c r="BV140" i="18" s="1"/>
  <c r="BU140" i="18"/>
  <c r="BT140" i="18"/>
  <c r="DB144" i="18"/>
  <c r="DE144" i="18"/>
  <c r="DD144" i="18"/>
  <c r="CM145" i="18"/>
  <c r="CL145" i="18"/>
  <c r="CN145" i="18" s="1"/>
  <c r="CK146" i="18"/>
  <c r="CG146" i="18"/>
  <c r="BS147" i="18"/>
  <c r="BO147" i="18"/>
  <c r="DC136" i="18"/>
  <c r="CY136" i="18"/>
  <c r="BS137" i="18"/>
  <c r="BA138" i="18"/>
  <c r="AW138" i="18"/>
  <c r="DC139" i="18"/>
  <c r="CY139" i="18"/>
  <c r="BA141" i="18"/>
  <c r="AW141" i="18"/>
  <c r="AI142" i="18"/>
  <c r="AE142" i="18"/>
  <c r="Q144" i="18"/>
  <c r="M144" i="18"/>
  <c r="DC131" i="18"/>
  <c r="CY131" i="18"/>
  <c r="AI143" i="18"/>
  <c r="AE143" i="18"/>
  <c r="DC145" i="18"/>
  <c r="CY145" i="18"/>
  <c r="DC146" i="18"/>
  <c r="CY146" i="18"/>
  <c r="BU148" i="18"/>
  <c r="BT148" i="18"/>
  <c r="BR148" i="18"/>
  <c r="BO129" i="18"/>
  <c r="BR141" i="18"/>
  <c r="BU141" i="18"/>
  <c r="BT141" i="18"/>
  <c r="BC142" i="18"/>
  <c r="BB142" i="18"/>
  <c r="AZ142" i="18"/>
  <c r="CM147" i="18"/>
  <c r="CN147" i="18" s="1"/>
  <c r="CM148" i="18"/>
  <c r="CL148" i="18"/>
  <c r="BC128" i="18"/>
  <c r="BB128" i="18"/>
  <c r="BR132" i="18"/>
  <c r="BU132" i="18"/>
  <c r="BT132" i="18"/>
  <c r="AI133" i="18"/>
  <c r="AE133" i="18"/>
  <c r="P134" i="18"/>
  <c r="S134" i="18"/>
  <c r="R134" i="18"/>
  <c r="CK134" i="18"/>
  <c r="CG134" i="18"/>
  <c r="BR135" i="18"/>
  <c r="BU135" i="18"/>
  <c r="BT135" i="18"/>
  <c r="AI136" i="18"/>
  <c r="AE136" i="18"/>
  <c r="P137" i="18"/>
  <c r="S137" i="18"/>
  <c r="R137" i="18"/>
  <c r="CK137" i="18"/>
  <c r="CG137" i="18"/>
  <c r="BR138" i="18"/>
  <c r="BU138" i="18"/>
  <c r="BT138" i="18"/>
  <c r="AI139" i="18"/>
  <c r="AE139" i="18"/>
  <c r="P140" i="18"/>
  <c r="S140" i="18"/>
  <c r="R140" i="18"/>
  <c r="CK140" i="18"/>
  <c r="CG140" i="18"/>
  <c r="BS141" i="18"/>
  <c r="BA142" i="18"/>
  <c r="AW143" i="18"/>
  <c r="AE144" i="18"/>
  <c r="Q146" i="18"/>
  <c r="M146" i="18"/>
  <c r="DC147" i="18"/>
  <c r="CY147" i="18"/>
  <c r="CK148" i="18"/>
  <c r="CN148" i="18" s="1"/>
  <c r="AW127" i="18"/>
  <c r="CK127" i="18"/>
  <c r="CN127" i="18" s="1"/>
  <c r="AZ128" i="18"/>
  <c r="AI129" i="18"/>
  <c r="AE129" i="18"/>
  <c r="CG130" i="18"/>
  <c r="BS132" i="18"/>
  <c r="BA133" i="18"/>
  <c r="AW133" i="18"/>
  <c r="Q134" i="18"/>
  <c r="DC134" i="18"/>
  <c r="CY134" i="18"/>
  <c r="BS135" i="18"/>
  <c r="BA136" i="18"/>
  <c r="AW136" i="18"/>
  <c r="Q137" i="18"/>
  <c r="DC137" i="18"/>
  <c r="CY137" i="18"/>
  <c r="BS138" i="18"/>
  <c r="BA139" i="18"/>
  <c r="AW139" i="18"/>
  <c r="DC140" i="18"/>
  <c r="CY140" i="18"/>
  <c r="BS142" i="18"/>
  <c r="BO142" i="18"/>
  <c r="AW144" i="18"/>
  <c r="BA144" i="18"/>
  <c r="AI145" i="18"/>
  <c r="AE145" i="18"/>
  <c r="Q147" i="18"/>
  <c r="M147" i="18"/>
  <c r="BC131" i="18"/>
  <c r="AZ131" i="18"/>
  <c r="P132" i="18"/>
  <c r="S132" i="18"/>
  <c r="R132" i="18"/>
  <c r="BS143" i="18"/>
  <c r="BO143" i="18"/>
  <c r="AK146" i="18"/>
  <c r="AJ146" i="18"/>
  <c r="AH146" i="18"/>
  <c r="DC148" i="18"/>
  <c r="CY148" i="18"/>
  <c r="AE141" i="18"/>
  <c r="CG141" i="18"/>
  <c r="M145" i="18"/>
  <c r="BO145" i="18"/>
  <c r="AK98" i="18" l="1"/>
  <c r="AJ98" i="18"/>
  <c r="AH98" i="18"/>
  <c r="AL98" i="18" s="1"/>
  <c r="R78" i="18"/>
  <c r="S78" i="18"/>
  <c r="P78" i="18"/>
  <c r="BC17" i="18"/>
  <c r="BB17" i="18"/>
  <c r="AZ17" i="18"/>
  <c r="BD17" i="18" s="1"/>
  <c r="CN72" i="18"/>
  <c r="P62" i="18"/>
  <c r="S62" i="18"/>
  <c r="R62" i="18"/>
  <c r="CJ70" i="18"/>
  <c r="CM70" i="18"/>
  <c r="CL70" i="18"/>
  <c r="DD43" i="18"/>
  <c r="DE43" i="18"/>
  <c r="DB43" i="18"/>
  <c r="DF43" i="18" s="1"/>
  <c r="BC43" i="18"/>
  <c r="BB43" i="18"/>
  <c r="AZ43" i="18"/>
  <c r="BD43" i="18" s="1"/>
  <c r="S28" i="18"/>
  <c r="R28" i="18"/>
  <c r="P28" i="18"/>
  <c r="CM26" i="18"/>
  <c r="CL26" i="18"/>
  <c r="CJ26" i="18"/>
  <c r="S5" i="18"/>
  <c r="R5" i="18"/>
  <c r="P5" i="18"/>
  <c r="T5" i="18" s="1"/>
  <c r="DB21" i="18"/>
  <c r="DE21" i="18"/>
  <c r="DD21" i="18"/>
  <c r="S145" i="18"/>
  <c r="R145" i="18"/>
  <c r="P145" i="18"/>
  <c r="T132" i="18"/>
  <c r="AK139" i="18"/>
  <c r="AJ139" i="18"/>
  <c r="AH139" i="18"/>
  <c r="BV132" i="18"/>
  <c r="BT129" i="18"/>
  <c r="BU129" i="18"/>
  <c r="BR129" i="18"/>
  <c r="BV137" i="18"/>
  <c r="R131" i="18"/>
  <c r="S131" i="18"/>
  <c r="P131" i="18"/>
  <c r="BC134" i="18"/>
  <c r="BB134" i="18"/>
  <c r="AZ134" i="18"/>
  <c r="CM132" i="18"/>
  <c r="CL132" i="18"/>
  <c r="CJ132" i="18"/>
  <c r="R123" i="18"/>
  <c r="P123" i="18"/>
  <c r="S123" i="18"/>
  <c r="AH125" i="18"/>
  <c r="AK125" i="18"/>
  <c r="AJ125" i="18"/>
  <c r="T113" i="18"/>
  <c r="DD114" i="18"/>
  <c r="DB114" i="18"/>
  <c r="DE114" i="18"/>
  <c r="DE122" i="18"/>
  <c r="DD122" i="18"/>
  <c r="DB122" i="18"/>
  <c r="DF122" i="18" s="1"/>
  <c r="BC114" i="18"/>
  <c r="AZ114" i="18"/>
  <c r="BB114" i="18"/>
  <c r="AZ105" i="18"/>
  <c r="BD105" i="18" s="1"/>
  <c r="BB105" i="18"/>
  <c r="BC105" i="18"/>
  <c r="DE98" i="18"/>
  <c r="DB98" i="18"/>
  <c r="DF98" i="18" s="1"/>
  <c r="DD98" i="18"/>
  <c r="T89" i="18"/>
  <c r="CJ82" i="18"/>
  <c r="CL82" i="18"/>
  <c r="CM82" i="18"/>
  <c r="R112" i="18"/>
  <c r="P112" i="18"/>
  <c r="S112" i="18"/>
  <c r="AH94" i="18"/>
  <c r="AJ94" i="18"/>
  <c r="AK94" i="18"/>
  <c r="CM95" i="18"/>
  <c r="CL95" i="18"/>
  <c r="BC79" i="18"/>
  <c r="AZ79" i="18"/>
  <c r="BB79" i="18"/>
  <c r="BB71" i="18"/>
  <c r="BC71" i="18"/>
  <c r="AZ71" i="18"/>
  <c r="AL73" i="18"/>
  <c r="P82" i="18"/>
  <c r="T82" i="18" s="1"/>
  <c r="S82" i="18"/>
  <c r="R82" i="18"/>
  <c r="BT76" i="18"/>
  <c r="BR76" i="18"/>
  <c r="BU76" i="18"/>
  <c r="BU66" i="18"/>
  <c r="BT66" i="18"/>
  <c r="BR66" i="18"/>
  <c r="BV66" i="18" s="1"/>
  <c r="CL63" i="18"/>
  <c r="CM63" i="18"/>
  <c r="AL58" i="18"/>
  <c r="CM59" i="18"/>
  <c r="CL59" i="18"/>
  <c r="CM52" i="18"/>
  <c r="CL52" i="18"/>
  <c r="S55" i="18"/>
  <c r="R55" i="18"/>
  <c r="P55" i="18"/>
  <c r="T55" i="18" s="1"/>
  <c r="R47" i="18"/>
  <c r="P47" i="18"/>
  <c r="T47" i="18" s="1"/>
  <c r="S47" i="18"/>
  <c r="CL51" i="18"/>
  <c r="CM51" i="18"/>
  <c r="S34" i="18"/>
  <c r="R34" i="18"/>
  <c r="P34" i="18"/>
  <c r="T34" i="18" s="1"/>
  <c r="BU24" i="18"/>
  <c r="BT24" i="18"/>
  <c r="BR24" i="18"/>
  <c r="BU18" i="18"/>
  <c r="BT18" i="18"/>
  <c r="BR18" i="18"/>
  <c r="BV18" i="18" s="1"/>
  <c r="BU12" i="18"/>
  <c r="BT12" i="18"/>
  <c r="BR12" i="18"/>
  <c r="BV12" i="18" s="1"/>
  <c r="DF28" i="18"/>
  <c r="DF55" i="18"/>
  <c r="AJ70" i="18"/>
  <c r="AH70" i="18"/>
  <c r="AL70" i="18" s="1"/>
  <c r="AK70" i="18"/>
  <c r="BB28" i="18"/>
  <c r="BC28" i="18"/>
  <c r="AZ28" i="18"/>
  <c r="BD28" i="18" s="1"/>
  <c r="BC14" i="18"/>
  <c r="BB14" i="18"/>
  <c r="AZ14" i="18"/>
  <c r="S41" i="18"/>
  <c r="R41" i="18"/>
  <c r="P41" i="18"/>
  <c r="BB2" i="18"/>
  <c r="AZ2" i="18"/>
  <c r="BD2" i="18" s="1"/>
  <c r="BC2" i="18"/>
  <c r="BT46" i="18"/>
  <c r="BU46" i="18"/>
  <c r="BR46" i="18"/>
  <c r="BV46" i="18" s="1"/>
  <c r="AJ26" i="18"/>
  <c r="AK26" i="18"/>
  <c r="AH26" i="18"/>
  <c r="BU30" i="18"/>
  <c r="BT30" i="18"/>
  <c r="BR30" i="18"/>
  <c r="P128" i="18"/>
  <c r="T128" i="18" s="1"/>
  <c r="S128" i="18"/>
  <c r="R128" i="18"/>
  <c r="CM104" i="18"/>
  <c r="CL104" i="18"/>
  <c r="BU19" i="18"/>
  <c r="BT19" i="18"/>
  <c r="BR19" i="18"/>
  <c r="BC13" i="18"/>
  <c r="BB13" i="18"/>
  <c r="AZ13" i="18"/>
  <c r="DB25" i="18"/>
  <c r="DE25" i="18"/>
  <c r="DD25" i="18"/>
  <c r="BU145" i="18"/>
  <c r="BT145" i="18"/>
  <c r="BR145" i="18"/>
  <c r="BV145" i="18" s="1"/>
  <c r="CN80" i="18"/>
  <c r="AJ88" i="18"/>
  <c r="AK88" i="18"/>
  <c r="AH88" i="18"/>
  <c r="AL88" i="18" s="1"/>
  <c r="S74" i="18"/>
  <c r="R74" i="18"/>
  <c r="P74" i="18"/>
  <c r="CN63" i="18"/>
  <c r="CL53" i="18"/>
  <c r="CM53" i="18"/>
  <c r="AK27" i="18"/>
  <c r="AJ27" i="18"/>
  <c r="AH27" i="18"/>
  <c r="AL27" i="18" s="1"/>
  <c r="DB19" i="18"/>
  <c r="DE19" i="18"/>
  <c r="DD19" i="18"/>
  <c r="AK18" i="18"/>
  <c r="AJ18" i="18"/>
  <c r="AH18" i="18"/>
  <c r="CM36" i="18"/>
  <c r="CL36" i="18"/>
  <c r="DE16" i="18"/>
  <c r="DD16" i="18"/>
  <c r="DB16" i="18"/>
  <c r="DF16" i="18" s="1"/>
  <c r="CM141" i="18"/>
  <c r="CL141" i="18"/>
  <c r="BD131" i="18"/>
  <c r="BC139" i="18"/>
  <c r="AZ139" i="18"/>
  <c r="BB139" i="18"/>
  <c r="BC133" i="18"/>
  <c r="AZ133" i="18"/>
  <c r="BD133" i="18" s="1"/>
  <c r="BB133" i="18"/>
  <c r="S146" i="18"/>
  <c r="R146" i="18"/>
  <c r="P146" i="18"/>
  <c r="T146" i="18" s="1"/>
  <c r="BV148" i="18"/>
  <c r="DE136" i="18"/>
  <c r="DD136" i="18"/>
  <c r="DB136" i="18"/>
  <c r="DF136" i="18" s="1"/>
  <c r="CM136" i="18"/>
  <c r="CL136" i="18"/>
  <c r="CJ136" i="18"/>
  <c r="CN136" i="18" s="1"/>
  <c r="DF141" i="18"/>
  <c r="CM135" i="18"/>
  <c r="CL135" i="18"/>
  <c r="CJ135" i="18"/>
  <c r="CN135" i="18" s="1"/>
  <c r="BR139" i="18"/>
  <c r="BU139" i="18"/>
  <c r="BT139" i="18"/>
  <c r="CM131" i="18"/>
  <c r="CL131" i="18"/>
  <c r="DE142" i="18"/>
  <c r="DB142" i="18"/>
  <c r="DD142" i="18"/>
  <c r="BU125" i="18"/>
  <c r="BT125" i="18"/>
  <c r="BR125" i="18"/>
  <c r="AZ121" i="18"/>
  <c r="BC121" i="18"/>
  <c r="BB121" i="18"/>
  <c r="CM111" i="18"/>
  <c r="CL111" i="18"/>
  <c r="CN111" i="18" s="1"/>
  <c r="BV117" i="18"/>
  <c r="AK113" i="18"/>
  <c r="AJ113" i="18"/>
  <c r="AH113" i="18"/>
  <c r="AL113" i="18" s="1"/>
  <c r="DB108" i="18"/>
  <c r="DF108" i="18" s="1"/>
  <c r="DE108" i="18"/>
  <c r="DD108" i="18"/>
  <c r="CM86" i="18"/>
  <c r="CL86" i="18"/>
  <c r="CJ86" i="18"/>
  <c r="CN86" i="18" s="1"/>
  <c r="S92" i="18"/>
  <c r="P92" i="18"/>
  <c r="R92" i="18"/>
  <c r="R86" i="18"/>
  <c r="P86" i="18"/>
  <c r="S86" i="18"/>
  <c r="CM96" i="18"/>
  <c r="CL96" i="18"/>
  <c r="BC88" i="18"/>
  <c r="BB88" i="18"/>
  <c r="AZ88" i="18"/>
  <c r="BD88" i="18" s="1"/>
  <c r="T94" i="18"/>
  <c r="DB84" i="18"/>
  <c r="DE84" i="18"/>
  <c r="DD84" i="18"/>
  <c r="CN77" i="18"/>
  <c r="CJ76" i="18"/>
  <c r="CL76" i="18"/>
  <c r="CM76" i="18"/>
  <c r="CN78" i="18"/>
  <c r="AJ83" i="18"/>
  <c r="AK83" i="18"/>
  <c r="AH83" i="18"/>
  <c r="AL83" i="18" s="1"/>
  <c r="AH66" i="18"/>
  <c r="AL66" i="18" s="1"/>
  <c r="AK66" i="18"/>
  <c r="AJ66" i="18"/>
  <c r="T83" i="18"/>
  <c r="BV61" i="18"/>
  <c r="AZ68" i="18"/>
  <c r="BC68" i="18"/>
  <c r="BB68" i="18"/>
  <c r="R88" i="18"/>
  <c r="S88" i="18"/>
  <c r="P88" i="18"/>
  <c r="T88" i="18" s="1"/>
  <c r="CN59" i="18"/>
  <c r="DE65" i="18"/>
  <c r="DB65" i="18"/>
  <c r="DD65" i="18"/>
  <c r="BB70" i="18"/>
  <c r="BC70" i="18"/>
  <c r="AZ70" i="18"/>
  <c r="BD70" i="18" s="1"/>
  <c r="P57" i="18"/>
  <c r="T57" i="18" s="1"/>
  <c r="S57" i="18"/>
  <c r="R57" i="18"/>
  <c r="BD33" i="18"/>
  <c r="CN52" i="18"/>
  <c r="BU49" i="18"/>
  <c r="BR49" i="18"/>
  <c r="BV49" i="18" s="1"/>
  <c r="BT49" i="18"/>
  <c r="DE74" i="18"/>
  <c r="DD74" i="18"/>
  <c r="DB74" i="18"/>
  <c r="S24" i="18"/>
  <c r="R24" i="18"/>
  <c r="P24" i="18"/>
  <c r="T24" i="18" s="1"/>
  <c r="S18" i="18"/>
  <c r="R18" i="18"/>
  <c r="P18" i="18"/>
  <c r="T18" i="18" s="1"/>
  <c r="S12" i="18"/>
  <c r="R12" i="18"/>
  <c r="P12" i="18"/>
  <c r="AZ40" i="18"/>
  <c r="BC40" i="18"/>
  <c r="BB40" i="18"/>
  <c r="BU27" i="18"/>
  <c r="BT27" i="18"/>
  <c r="BR27" i="18"/>
  <c r="BV27" i="18" s="1"/>
  <c r="BC51" i="18"/>
  <c r="BB51" i="18"/>
  <c r="AZ51" i="18"/>
  <c r="BD51" i="18" s="1"/>
  <c r="BV41" i="18"/>
  <c r="AZ39" i="18"/>
  <c r="BD39" i="18" s="1"/>
  <c r="BB39" i="18"/>
  <c r="BC39" i="18"/>
  <c r="R10" i="18"/>
  <c r="P10" i="18"/>
  <c r="S10" i="18"/>
  <c r="AZ21" i="18"/>
  <c r="BC21" i="18"/>
  <c r="BB21" i="18"/>
  <c r="AH37" i="18"/>
  <c r="AJ37" i="18"/>
  <c r="AK37" i="18"/>
  <c r="CM6" i="18"/>
  <c r="CN6" i="18" s="1"/>
  <c r="CL6" i="18"/>
  <c r="AK25" i="18"/>
  <c r="AJ25" i="18"/>
  <c r="AH25" i="18"/>
  <c r="AJ17" i="18"/>
  <c r="AK17" i="18"/>
  <c r="AH17" i="18"/>
  <c r="AL17" i="18" s="1"/>
  <c r="AJ11" i="18"/>
  <c r="AK11" i="18"/>
  <c r="AH11" i="18"/>
  <c r="AL11" i="18" s="1"/>
  <c r="CM8" i="18"/>
  <c r="CL8" i="18"/>
  <c r="CN8" i="18" s="1"/>
  <c r="BU7" i="18"/>
  <c r="BT7" i="18"/>
  <c r="BR7" i="18"/>
  <c r="BV7" i="18" s="1"/>
  <c r="BD27" i="18"/>
  <c r="DE15" i="18"/>
  <c r="DD15" i="18"/>
  <c r="DB15" i="18"/>
  <c r="DF15" i="18" s="1"/>
  <c r="P36" i="18"/>
  <c r="S36" i="18"/>
  <c r="R36" i="18"/>
  <c r="BB29" i="18"/>
  <c r="BC29" i="18"/>
  <c r="AZ29" i="18"/>
  <c r="BT31" i="18"/>
  <c r="BU31" i="18"/>
  <c r="BR31" i="18"/>
  <c r="DE147" i="18"/>
  <c r="DD147" i="18"/>
  <c r="DB147" i="18"/>
  <c r="DF147" i="18" s="1"/>
  <c r="BV69" i="18"/>
  <c r="P69" i="18"/>
  <c r="S69" i="18"/>
  <c r="R69" i="18"/>
  <c r="AZ60" i="18"/>
  <c r="BD60" i="18" s="1"/>
  <c r="BC60" i="18"/>
  <c r="BB60" i="18"/>
  <c r="BC73" i="18"/>
  <c r="AZ73" i="18"/>
  <c r="BD73" i="18" s="1"/>
  <c r="BB73" i="18"/>
  <c r="AJ32" i="18"/>
  <c r="AH32" i="18"/>
  <c r="AL32" i="18" s="1"/>
  <c r="AK32" i="18"/>
  <c r="S25" i="18"/>
  <c r="R25" i="18"/>
  <c r="P25" i="18"/>
  <c r="T25" i="18" s="1"/>
  <c r="S13" i="18"/>
  <c r="R13" i="18"/>
  <c r="P13" i="18"/>
  <c r="AH77" i="18"/>
  <c r="AL77" i="18" s="1"/>
  <c r="AK77" i="18"/>
  <c r="AJ77" i="18"/>
  <c r="AH52" i="18"/>
  <c r="AJ52" i="18"/>
  <c r="AK52" i="18"/>
  <c r="BT10" i="18"/>
  <c r="BR10" i="18"/>
  <c r="BU10" i="18"/>
  <c r="AK12" i="18"/>
  <c r="AJ12" i="18"/>
  <c r="AH12" i="18"/>
  <c r="S49" i="18"/>
  <c r="P49" i="18"/>
  <c r="T49" i="18" s="1"/>
  <c r="R49" i="18"/>
  <c r="AK141" i="18"/>
  <c r="AJ141" i="18"/>
  <c r="AH141" i="18"/>
  <c r="BV135" i="18"/>
  <c r="S144" i="18"/>
  <c r="R144" i="18"/>
  <c r="P144" i="18"/>
  <c r="T144" i="18" s="1"/>
  <c r="BU146" i="18"/>
  <c r="BT146" i="18"/>
  <c r="BR146" i="18"/>
  <c r="BV146" i="18" s="1"/>
  <c r="DE132" i="18"/>
  <c r="DD132" i="18"/>
  <c r="DB132" i="18"/>
  <c r="DF132" i="18" s="1"/>
  <c r="CN131" i="18"/>
  <c r="CM142" i="18"/>
  <c r="CL142" i="18"/>
  <c r="S121" i="18"/>
  <c r="R121" i="18"/>
  <c r="P121" i="18"/>
  <c r="T121" i="18" s="1"/>
  <c r="BC119" i="18"/>
  <c r="AZ119" i="18"/>
  <c r="BB119" i="18"/>
  <c r="BB122" i="18"/>
  <c r="BC122" i="18"/>
  <c r="AZ122" i="18"/>
  <c r="BD122" i="18" s="1"/>
  <c r="BB115" i="18"/>
  <c r="AZ115" i="18"/>
  <c r="BC115" i="18"/>
  <c r="BV103" i="18"/>
  <c r="T111" i="18"/>
  <c r="T110" i="18"/>
  <c r="DB105" i="18"/>
  <c r="DE105" i="18"/>
  <c r="DD105" i="18"/>
  <c r="AZ106" i="18"/>
  <c r="BC106" i="18"/>
  <c r="BB106" i="18"/>
  <c r="R103" i="18"/>
  <c r="P103" i="18"/>
  <c r="S103" i="18"/>
  <c r="BU119" i="18"/>
  <c r="BT119" i="18"/>
  <c r="BR119" i="18"/>
  <c r="BV119" i="18" s="1"/>
  <c r="BU94" i="18"/>
  <c r="BT94" i="18"/>
  <c r="BR94" i="18"/>
  <c r="BV94" i="18" s="1"/>
  <c r="CN96" i="18"/>
  <c r="CN87" i="18"/>
  <c r="BU93" i="18"/>
  <c r="BT93" i="18"/>
  <c r="BR93" i="18"/>
  <c r="AL106" i="18"/>
  <c r="DF70" i="18"/>
  <c r="BU64" i="18"/>
  <c r="BR64" i="18"/>
  <c r="BV64" i="18" s="1"/>
  <c r="BT64" i="18"/>
  <c r="AH78" i="18"/>
  <c r="AK78" i="18"/>
  <c r="AJ78" i="18"/>
  <c r="BV84" i="18"/>
  <c r="BB57" i="18"/>
  <c r="BC57" i="18"/>
  <c r="AZ57" i="18"/>
  <c r="P71" i="18"/>
  <c r="S71" i="18"/>
  <c r="R71" i="18"/>
  <c r="DF69" i="18"/>
  <c r="T54" i="18"/>
  <c r="DB59" i="18"/>
  <c r="DE59" i="18"/>
  <c r="DD59" i="18"/>
  <c r="BR63" i="18"/>
  <c r="BT63" i="18"/>
  <c r="BU63" i="18"/>
  <c r="P33" i="18"/>
  <c r="R33" i="18"/>
  <c r="S33" i="18"/>
  <c r="DE40" i="18"/>
  <c r="DB40" i="18"/>
  <c r="DF40" i="18" s="1"/>
  <c r="DD40" i="18"/>
  <c r="R53" i="18"/>
  <c r="P53" i="18"/>
  <c r="T53" i="18" s="1"/>
  <c r="S53" i="18"/>
  <c r="R37" i="18"/>
  <c r="S37" i="18"/>
  <c r="P37" i="18"/>
  <c r="T37" i="18" s="1"/>
  <c r="AL35" i="18"/>
  <c r="CM31" i="18"/>
  <c r="CL31" i="18"/>
  <c r="CN31" i="18" s="1"/>
  <c r="BU23" i="18"/>
  <c r="BT23" i="18"/>
  <c r="BR23" i="18"/>
  <c r="BU17" i="18"/>
  <c r="BT17" i="18"/>
  <c r="BR17" i="18"/>
  <c r="BU11" i="18"/>
  <c r="BT11" i="18"/>
  <c r="BR11" i="18"/>
  <c r="BV11" i="18" s="1"/>
  <c r="BT48" i="18"/>
  <c r="BR48" i="18"/>
  <c r="BU48" i="18"/>
  <c r="AL10" i="18"/>
  <c r="DB38" i="18"/>
  <c r="DF38" i="18" s="1"/>
  <c r="DE38" i="18"/>
  <c r="DD38" i="18"/>
  <c r="AK51" i="18"/>
  <c r="AH51" i="18"/>
  <c r="AL51" i="18" s="1"/>
  <c r="AJ51" i="18"/>
  <c r="CM37" i="18"/>
  <c r="CL37" i="18"/>
  <c r="CN37" i="18" s="1"/>
  <c r="CL60" i="18"/>
  <c r="CN60" i="18" s="1"/>
  <c r="CM60" i="18"/>
  <c r="CL25" i="18"/>
  <c r="CM25" i="18"/>
  <c r="CJ25" i="18"/>
  <c r="CN25" i="18" s="1"/>
  <c r="BC12" i="18"/>
  <c r="BB12" i="18"/>
  <c r="AZ12" i="18"/>
  <c r="BD12" i="18" s="1"/>
  <c r="BC15" i="18"/>
  <c r="BB15" i="18"/>
  <c r="AZ15" i="18"/>
  <c r="DB26" i="18"/>
  <c r="DF26" i="18" s="1"/>
  <c r="DE26" i="18"/>
  <c r="DD26" i="18"/>
  <c r="DE3" i="18"/>
  <c r="DD3" i="18"/>
  <c r="DB3" i="18"/>
  <c r="BV8" i="18"/>
  <c r="R43" i="18"/>
  <c r="S43" i="18"/>
  <c r="P43" i="18"/>
  <c r="T43" i="18" s="1"/>
  <c r="CM24" i="18"/>
  <c r="CL24" i="18"/>
  <c r="CJ24" i="18"/>
  <c r="CN24" i="18" s="1"/>
  <c r="CL17" i="18"/>
  <c r="CM17" i="18"/>
  <c r="CJ17" i="18"/>
  <c r="DE131" i="18"/>
  <c r="DD131" i="18"/>
  <c r="DB131" i="18"/>
  <c r="DF131" i="18" s="1"/>
  <c r="AK135" i="18"/>
  <c r="AJ135" i="18"/>
  <c r="AH135" i="18"/>
  <c r="AL135" i="18" s="1"/>
  <c r="CN53" i="18"/>
  <c r="BC148" i="18"/>
  <c r="BB148" i="18"/>
  <c r="AZ148" i="18"/>
  <c r="BD148" i="18" s="1"/>
  <c r="AK140" i="18"/>
  <c r="AJ140" i="18"/>
  <c r="AH140" i="18"/>
  <c r="AL140" i="18" s="1"/>
  <c r="CN142" i="18"/>
  <c r="DE126" i="18"/>
  <c r="DD126" i="18"/>
  <c r="DB126" i="18"/>
  <c r="DF126" i="18" s="1"/>
  <c r="BV120" i="18"/>
  <c r="DE111" i="18"/>
  <c r="DB111" i="18"/>
  <c r="DD111" i="18"/>
  <c r="CM114" i="18"/>
  <c r="CN114" i="18" s="1"/>
  <c r="CL114" i="18"/>
  <c r="AJ111" i="18"/>
  <c r="AH111" i="18"/>
  <c r="AL111" i="18" s="1"/>
  <c r="AK111" i="18"/>
  <c r="DF113" i="18"/>
  <c r="BT110" i="18"/>
  <c r="BR110" i="18"/>
  <c r="BV110" i="18" s="1"/>
  <c r="BU110" i="18"/>
  <c r="BU104" i="18"/>
  <c r="BT104" i="18"/>
  <c r="BR104" i="18"/>
  <c r="BV104" i="18" s="1"/>
  <c r="S99" i="18"/>
  <c r="R99" i="18"/>
  <c r="P99" i="18"/>
  <c r="AK91" i="18"/>
  <c r="AH91" i="18"/>
  <c r="AL91" i="18" s="1"/>
  <c r="AJ91" i="18"/>
  <c r="AK101" i="18"/>
  <c r="AH101" i="18"/>
  <c r="AL101" i="18" s="1"/>
  <c r="AJ101" i="18"/>
  <c r="BR80" i="18"/>
  <c r="BU80" i="18"/>
  <c r="BT80" i="18"/>
  <c r="AK57" i="18"/>
  <c r="AH57" i="18"/>
  <c r="AJ57" i="18"/>
  <c r="AZ80" i="18"/>
  <c r="BD80" i="18" s="1"/>
  <c r="BB80" i="18"/>
  <c r="BC80" i="18"/>
  <c r="BC52" i="18"/>
  <c r="BB52" i="18"/>
  <c r="AZ52" i="18"/>
  <c r="BT57" i="18"/>
  <c r="BR57" i="18"/>
  <c r="BU57" i="18"/>
  <c r="AH59" i="18"/>
  <c r="AL59" i="18" s="1"/>
  <c r="AK59" i="18"/>
  <c r="AJ59" i="18"/>
  <c r="DB46" i="18"/>
  <c r="DF46" i="18" s="1"/>
  <c r="DE46" i="18"/>
  <c r="DD46" i="18"/>
  <c r="S30" i="18"/>
  <c r="R30" i="18"/>
  <c r="P30" i="18"/>
  <c r="S23" i="18"/>
  <c r="R23" i="18"/>
  <c r="P23" i="18"/>
  <c r="T23" i="18" s="1"/>
  <c r="S17" i="18"/>
  <c r="R17" i="18"/>
  <c r="P17" i="18"/>
  <c r="S11" i="18"/>
  <c r="R11" i="18"/>
  <c r="P11" i="18"/>
  <c r="R46" i="18"/>
  <c r="S46" i="18"/>
  <c r="P46" i="18"/>
  <c r="AL47" i="18"/>
  <c r="AH9" i="18"/>
  <c r="AK9" i="18"/>
  <c r="AJ9" i="18"/>
  <c r="S59" i="18"/>
  <c r="P59" i="18"/>
  <c r="T59" i="18" s="1"/>
  <c r="R59" i="18"/>
  <c r="AH31" i="18"/>
  <c r="AK31" i="18"/>
  <c r="AJ31" i="18"/>
  <c r="DE8" i="18"/>
  <c r="DD8" i="18"/>
  <c r="DB8" i="18"/>
  <c r="DF8" i="18" s="1"/>
  <c r="S3" i="18"/>
  <c r="R3" i="18"/>
  <c r="P3" i="18"/>
  <c r="CL23" i="18"/>
  <c r="CM23" i="18"/>
  <c r="CJ23" i="18"/>
  <c r="AJ16" i="18"/>
  <c r="AK16" i="18"/>
  <c r="AH16" i="18"/>
  <c r="AL16" i="18" s="1"/>
  <c r="S4" i="18"/>
  <c r="R4" i="18"/>
  <c r="P4" i="18"/>
  <c r="T4" i="18" s="1"/>
  <c r="CL32" i="18"/>
  <c r="CN32" i="18" s="1"/>
  <c r="CM32" i="18"/>
  <c r="BC7" i="18"/>
  <c r="BB7" i="18"/>
  <c r="AZ7" i="18"/>
  <c r="BD7" i="18" s="1"/>
  <c r="CM18" i="18"/>
  <c r="CL18" i="18"/>
  <c r="CJ18" i="18"/>
  <c r="CM15" i="18"/>
  <c r="CL15" i="18"/>
  <c r="CJ15" i="18"/>
  <c r="BC38" i="18"/>
  <c r="AZ38" i="18"/>
  <c r="BB38" i="18"/>
  <c r="DE14" i="18"/>
  <c r="DD14" i="18"/>
  <c r="DB14" i="18"/>
  <c r="DF14" i="18" s="1"/>
  <c r="AK3" i="18"/>
  <c r="AJ3" i="18"/>
  <c r="AH3" i="18"/>
  <c r="P116" i="18"/>
  <c r="T116" i="18" s="1"/>
  <c r="S116" i="18"/>
  <c r="R116" i="18"/>
  <c r="AZ100" i="18"/>
  <c r="BC100" i="18"/>
  <c r="BB100" i="18"/>
  <c r="AK100" i="18"/>
  <c r="AJ100" i="18"/>
  <c r="AH100" i="18"/>
  <c r="AL100" i="18" s="1"/>
  <c r="P96" i="18"/>
  <c r="T96" i="18" s="1"/>
  <c r="R96" i="18"/>
  <c r="S96" i="18"/>
  <c r="S19" i="18"/>
  <c r="R19" i="18"/>
  <c r="P19" i="18"/>
  <c r="DE148" i="18"/>
  <c r="DD148" i="18"/>
  <c r="DB148" i="18"/>
  <c r="DF148" i="18" s="1"/>
  <c r="BV138" i="18"/>
  <c r="DD146" i="18"/>
  <c r="DB146" i="18"/>
  <c r="DF146" i="18" s="1"/>
  <c r="DE146" i="18"/>
  <c r="AK142" i="18"/>
  <c r="AJ142" i="18"/>
  <c r="AH142" i="18"/>
  <c r="AL142" i="18" s="1"/>
  <c r="BC140" i="18"/>
  <c r="BB140" i="18"/>
  <c r="AZ140" i="18"/>
  <c r="BD140" i="18" s="1"/>
  <c r="AJ148" i="18"/>
  <c r="AK148" i="18"/>
  <c r="AH148" i="18"/>
  <c r="BR127" i="18"/>
  <c r="BU127" i="18"/>
  <c r="BT127" i="18"/>
  <c r="CM138" i="18"/>
  <c r="CL138" i="18"/>
  <c r="CJ138" i="18"/>
  <c r="CN138" i="18" s="1"/>
  <c r="DD129" i="18"/>
  <c r="DE129" i="18"/>
  <c r="DB129" i="18"/>
  <c r="DF129" i="18" s="1"/>
  <c r="DB119" i="18"/>
  <c r="DD119" i="18"/>
  <c r="DE119" i="18"/>
  <c r="AH108" i="18"/>
  <c r="AK108" i="18"/>
  <c r="AJ108" i="18"/>
  <c r="DE110" i="18"/>
  <c r="DD110" i="18"/>
  <c r="DB110" i="18"/>
  <c r="DF110" i="18" s="1"/>
  <c r="DD125" i="18"/>
  <c r="DE125" i="18"/>
  <c r="DB125" i="18"/>
  <c r="DF125" i="18" s="1"/>
  <c r="P109" i="18"/>
  <c r="T109" i="18" s="1"/>
  <c r="S109" i="18"/>
  <c r="R109" i="18"/>
  <c r="BB107" i="18"/>
  <c r="AZ107" i="18"/>
  <c r="BC107" i="18"/>
  <c r="AL115" i="18"/>
  <c r="BC132" i="18"/>
  <c r="BB132" i="18"/>
  <c r="AZ132" i="18"/>
  <c r="BB109" i="18"/>
  <c r="BC109" i="18"/>
  <c r="AZ109" i="18"/>
  <c r="BD109" i="18" s="1"/>
  <c r="BC91" i="18"/>
  <c r="BB91" i="18"/>
  <c r="AZ91" i="18"/>
  <c r="BD91" i="18" s="1"/>
  <c r="BR101" i="18"/>
  <c r="BV101" i="18" s="1"/>
  <c r="BT101" i="18"/>
  <c r="BU101" i="18"/>
  <c r="CN112" i="18"/>
  <c r="BC99" i="18"/>
  <c r="BB99" i="18"/>
  <c r="AZ99" i="18"/>
  <c r="BD99" i="18" s="1"/>
  <c r="DE83" i="18"/>
  <c r="DD83" i="18"/>
  <c r="DB83" i="18"/>
  <c r="DF90" i="18"/>
  <c r="BD86" i="18"/>
  <c r="DB92" i="18"/>
  <c r="DF92" i="18" s="1"/>
  <c r="DE92" i="18"/>
  <c r="DD92" i="18"/>
  <c r="CM83" i="18"/>
  <c r="CJ83" i="18"/>
  <c r="CL83" i="18"/>
  <c r="CM69" i="18"/>
  <c r="CL69" i="18"/>
  <c r="CJ69" i="18"/>
  <c r="CN69" i="18" s="1"/>
  <c r="DE78" i="18"/>
  <c r="DD78" i="18"/>
  <c r="DB78" i="18"/>
  <c r="DF78" i="18" s="1"/>
  <c r="P73" i="18"/>
  <c r="T73" i="18" s="1"/>
  <c r="R73" i="18"/>
  <c r="S73" i="18"/>
  <c r="BD77" i="18"/>
  <c r="BT73" i="18"/>
  <c r="BU73" i="18"/>
  <c r="BR73" i="18"/>
  <c r="BV73" i="18" s="1"/>
  <c r="CJ79" i="18"/>
  <c r="CM79" i="18"/>
  <c r="CL79" i="18"/>
  <c r="BT79" i="18"/>
  <c r="BU79" i="18"/>
  <c r="BR79" i="18"/>
  <c r="BV79" i="18" s="1"/>
  <c r="R60" i="18"/>
  <c r="S60" i="18"/>
  <c r="P60" i="18"/>
  <c r="T60" i="18" s="1"/>
  <c r="AL69" i="18"/>
  <c r="CM57" i="18"/>
  <c r="CL57" i="18"/>
  <c r="CN57" i="18" s="1"/>
  <c r="AZ67" i="18"/>
  <c r="BC67" i="18"/>
  <c r="BB67" i="18"/>
  <c r="DE53" i="18"/>
  <c r="DD53" i="18"/>
  <c r="DB53" i="18"/>
  <c r="DF53" i="18" s="1"/>
  <c r="AL43" i="18"/>
  <c r="T45" i="18"/>
  <c r="AL41" i="18"/>
  <c r="BU22" i="18"/>
  <c r="BT22" i="18"/>
  <c r="BR22" i="18"/>
  <c r="BV22" i="18" s="1"/>
  <c r="BU16" i="18"/>
  <c r="BT16" i="18"/>
  <c r="BR16" i="18"/>
  <c r="AL54" i="18"/>
  <c r="T39" i="18"/>
  <c r="AZ45" i="18"/>
  <c r="BD45" i="18" s="1"/>
  <c r="BB45" i="18"/>
  <c r="BC45" i="18"/>
  <c r="DE36" i="18"/>
  <c r="DD36" i="18"/>
  <c r="DB36" i="18"/>
  <c r="BV51" i="18"/>
  <c r="BD82" i="18"/>
  <c r="DF35" i="18"/>
  <c r="AK24" i="18"/>
  <c r="AJ24" i="18"/>
  <c r="AH24" i="18"/>
  <c r="AL24" i="18" s="1"/>
  <c r="BC4" i="18"/>
  <c r="BB4" i="18"/>
  <c r="AZ4" i="18"/>
  <c r="AL28" i="18"/>
  <c r="BC11" i="18"/>
  <c r="BB11" i="18"/>
  <c r="AZ11" i="18"/>
  <c r="BD11" i="18" s="1"/>
  <c r="DB23" i="18"/>
  <c r="DE23" i="18"/>
  <c r="DD23" i="18"/>
  <c r="AJ23" i="18"/>
  <c r="AK23" i="18"/>
  <c r="AH23" i="18"/>
  <c r="AL23" i="18" s="1"/>
  <c r="AJ20" i="18"/>
  <c r="AK20" i="18"/>
  <c r="AH20" i="18"/>
  <c r="AL20" i="18" s="1"/>
  <c r="CM13" i="18"/>
  <c r="CL13" i="18"/>
  <c r="CJ13" i="18"/>
  <c r="CN13" i="18" s="1"/>
  <c r="AZ101" i="18"/>
  <c r="BC101" i="18"/>
  <c r="BB101" i="18"/>
  <c r="S91" i="18"/>
  <c r="P91" i="18"/>
  <c r="R91" i="18"/>
  <c r="DD97" i="18"/>
  <c r="DB97" i="18"/>
  <c r="DE97" i="18"/>
  <c r="BU25" i="18"/>
  <c r="BT25" i="18"/>
  <c r="BR25" i="18"/>
  <c r="BV25" i="18" s="1"/>
  <c r="AK30" i="18"/>
  <c r="AJ30" i="18"/>
  <c r="AH30" i="18"/>
  <c r="CN36" i="18"/>
  <c r="BV141" i="18"/>
  <c r="CM143" i="18"/>
  <c r="CL143" i="18"/>
  <c r="CN143" i="18" s="1"/>
  <c r="AK134" i="18"/>
  <c r="AJ134" i="18"/>
  <c r="AH134" i="18"/>
  <c r="CL113" i="18"/>
  <c r="CM113" i="18"/>
  <c r="CN113" i="18" s="1"/>
  <c r="DD56" i="18"/>
  <c r="DB56" i="18"/>
  <c r="DF56" i="18" s="1"/>
  <c r="DE56" i="18"/>
  <c r="BU147" i="18"/>
  <c r="BT147" i="18"/>
  <c r="BR147" i="18"/>
  <c r="BV147" i="18" s="1"/>
  <c r="CM130" i="18"/>
  <c r="CL130" i="18"/>
  <c r="CN130" i="18" s="1"/>
  <c r="AL146" i="18"/>
  <c r="AK145" i="18"/>
  <c r="AJ145" i="18"/>
  <c r="AH145" i="18"/>
  <c r="AL145" i="18" s="1"/>
  <c r="AH129" i="18"/>
  <c r="AJ129" i="18"/>
  <c r="AK129" i="18"/>
  <c r="CM137" i="18"/>
  <c r="CL137" i="18"/>
  <c r="CJ137" i="18"/>
  <c r="CN137" i="18" s="1"/>
  <c r="CM146" i="18"/>
  <c r="CL146" i="18"/>
  <c r="CM144" i="18"/>
  <c r="CL144" i="18"/>
  <c r="BT131" i="18"/>
  <c r="BU131" i="18"/>
  <c r="BR131" i="18"/>
  <c r="BV131" i="18" s="1"/>
  <c r="BV134" i="18"/>
  <c r="DF130" i="18"/>
  <c r="BU144" i="18"/>
  <c r="BT144" i="18"/>
  <c r="BR144" i="18"/>
  <c r="BV144" i="18" s="1"/>
  <c r="BR133" i="18"/>
  <c r="BU133" i="18"/>
  <c r="BT133" i="18"/>
  <c r="AL112" i="18"/>
  <c r="AK131" i="18"/>
  <c r="AJ131" i="18"/>
  <c r="AH131" i="18"/>
  <c r="AL131" i="18" s="1"/>
  <c r="BR102" i="18"/>
  <c r="BV102" i="18" s="1"/>
  <c r="BT102" i="18"/>
  <c r="BU102" i="18"/>
  <c r="DE103" i="18"/>
  <c r="DD103" i="18"/>
  <c r="DB103" i="18"/>
  <c r="BV96" i="18"/>
  <c r="DB89" i="18"/>
  <c r="DF89" i="18" s="1"/>
  <c r="DD89" i="18"/>
  <c r="DE89" i="18"/>
  <c r="BB110" i="18"/>
  <c r="AZ110" i="18"/>
  <c r="BC110" i="18"/>
  <c r="BT99" i="18"/>
  <c r="BU99" i="18"/>
  <c r="BR99" i="18"/>
  <c r="BV99" i="18" s="1"/>
  <c r="DB87" i="18"/>
  <c r="DF87" i="18" s="1"/>
  <c r="DE87" i="18"/>
  <c r="DD87" i="18"/>
  <c r="DE91" i="18"/>
  <c r="DD91" i="18"/>
  <c r="DB91" i="18"/>
  <c r="AL95" i="18"/>
  <c r="DB100" i="18"/>
  <c r="DE100" i="18"/>
  <c r="DD100" i="18"/>
  <c r="BU91" i="18"/>
  <c r="BT91" i="18"/>
  <c r="BR91" i="18"/>
  <c r="BV91" i="18" s="1"/>
  <c r="DD99" i="18"/>
  <c r="DE99" i="18"/>
  <c r="DB99" i="18"/>
  <c r="DF99" i="18" s="1"/>
  <c r="T81" i="18"/>
  <c r="DE73" i="18"/>
  <c r="DB73" i="18"/>
  <c r="DD73" i="18"/>
  <c r="BR77" i="18"/>
  <c r="BV77" i="18" s="1"/>
  <c r="BU77" i="18"/>
  <c r="BT77" i="18"/>
  <c r="AL86" i="18"/>
  <c r="DD81" i="18"/>
  <c r="DB81" i="18"/>
  <c r="DE81" i="18"/>
  <c r="CL101" i="18"/>
  <c r="CN101" i="18" s="1"/>
  <c r="CM101" i="18"/>
  <c r="AZ46" i="18"/>
  <c r="BC46" i="18"/>
  <c r="BB46" i="18"/>
  <c r="P51" i="18"/>
  <c r="S51" i="18"/>
  <c r="R51" i="18"/>
  <c r="BV62" i="18"/>
  <c r="BR70" i="18"/>
  <c r="BT70" i="18"/>
  <c r="BU70" i="18"/>
  <c r="CM54" i="18"/>
  <c r="CL54" i="18"/>
  <c r="CN54" i="18" s="1"/>
  <c r="P63" i="18"/>
  <c r="S63" i="18"/>
  <c r="R63" i="18"/>
  <c r="BB50" i="18"/>
  <c r="AZ50" i="18"/>
  <c r="BC50" i="18"/>
  <c r="DD31" i="18"/>
  <c r="DE31" i="18"/>
  <c r="DB31" i="18"/>
  <c r="BU50" i="18"/>
  <c r="BT50" i="18"/>
  <c r="BR50" i="18"/>
  <c r="BD47" i="18"/>
  <c r="AL29" i="18"/>
  <c r="S22" i="18"/>
  <c r="R22" i="18"/>
  <c r="P22" i="18"/>
  <c r="S16" i="18"/>
  <c r="R16" i="18"/>
  <c r="P16" i="18"/>
  <c r="CM7" i="18"/>
  <c r="CL7" i="18"/>
  <c r="CN7" i="18" s="1"/>
  <c r="DF5" i="18"/>
  <c r="AL48" i="18"/>
  <c r="AZ146" i="18"/>
  <c r="BC146" i="18"/>
  <c r="BB146" i="18"/>
  <c r="CN43" i="18"/>
  <c r="T8" i="18"/>
  <c r="CM19" i="18"/>
  <c r="CL19" i="18"/>
  <c r="CJ19" i="18"/>
  <c r="AH5" i="18"/>
  <c r="AK5" i="18"/>
  <c r="AJ5" i="18"/>
  <c r="P9" i="18"/>
  <c r="S9" i="18"/>
  <c r="R9" i="18"/>
  <c r="AJ22" i="18"/>
  <c r="AK22" i="18"/>
  <c r="AH22" i="18"/>
  <c r="AK15" i="18"/>
  <c r="AJ15" i="18"/>
  <c r="AH15" i="18"/>
  <c r="BD10" i="18"/>
  <c r="AZ26" i="18"/>
  <c r="BD26" i="18" s="1"/>
  <c r="BC26" i="18"/>
  <c r="BB26" i="18"/>
  <c r="CN3" i="18"/>
  <c r="CL16" i="18"/>
  <c r="CM16" i="18"/>
  <c r="CJ16" i="18"/>
  <c r="CM12" i="18"/>
  <c r="CL12" i="18"/>
  <c r="CJ12" i="18"/>
  <c r="CN12" i="18" s="1"/>
  <c r="DE13" i="18"/>
  <c r="DD13" i="18"/>
  <c r="DB13" i="18"/>
  <c r="DF13" i="18" s="1"/>
  <c r="DE135" i="18"/>
  <c r="DD135" i="18"/>
  <c r="DB135" i="18"/>
  <c r="DF135" i="18" s="1"/>
  <c r="P138" i="18"/>
  <c r="S138" i="18"/>
  <c r="R138" i="18"/>
  <c r="S52" i="18"/>
  <c r="R52" i="18"/>
  <c r="P52" i="18"/>
  <c r="T52" i="18" s="1"/>
  <c r="DD6" i="18"/>
  <c r="DE6" i="18"/>
  <c r="DB6" i="18"/>
  <c r="DF6" i="18" s="1"/>
  <c r="DF144" i="18"/>
  <c r="AH127" i="18"/>
  <c r="AK127" i="18"/>
  <c r="AJ127" i="18"/>
  <c r="S120" i="18"/>
  <c r="P120" i="18"/>
  <c r="R120" i="18"/>
  <c r="AK144" i="18"/>
  <c r="AJ144" i="18"/>
  <c r="AH144" i="18"/>
  <c r="CM134" i="18"/>
  <c r="CL134" i="18"/>
  <c r="CJ134" i="18"/>
  <c r="DE137" i="18"/>
  <c r="DB137" i="18"/>
  <c r="DD137" i="18"/>
  <c r="BC143" i="18"/>
  <c r="AZ143" i="18"/>
  <c r="BB143" i="18"/>
  <c r="BD142" i="18"/>
  <c r="DB145" i="18"/>
  <c r="DF145" i="18" s="1"/>
  <c r="DE145" i="18"/>
  <c r="DD145" i="18"/>
  <c r="BC141" i="18"/>
  <c r="BB141" i="18"/>
  <c r="AZ141" i="18"/>
  <c r="CN146" i="18"/>
  <c r="R143" i="18"/>
  <c r="P143" i="18"/>
  <c r="T143" i="18" s="1"/>
  <c r="S143" i="18"/>
  <c r="DD143" i="18"/>
  <c r="DE143" i="18"/>
  <c r="DB143" i="18"/>
  <c r="DF143" i="18" s="1"/>
  <c r="DE138" i="18"/>
  <c r="DD138" i="18"/>
  <c r="DB138" i="18"/>
  <c r="DF138" i="18" s="1"/>
  <c r="CL129" i="18"/>
  <c r="CM129" i="18"/>
  <c r="P135" i="18"/>
  <c r="S135" i="18"/>
  <c r="R135" i="18"/>
  <c r="CM125" i="18"/>
  <c r="CL125" i="18"/>
  <c r="AK137" i="18"/>
  <c r="AJ137" i="18"/>
  <c r="AH137" i="18"/>
  <c r="CM117" i="18"/>
  <c r="CL117" i="18"/>
  <c r="CN117" i="18" s="1"/>
  <c r="R124" i="18"/>
  <c r="P124" i="18"/>
  <c r="S124" i="18"/>
  <c r="AK109" i="18"/>
  <c r="AJ109" i="18"/>
  <c r="AH109" i="18"/>
  <c r="T119" i="18"/>
  <c r="BT126" i="18"/>
  <c r="BR126" i="18"/>
  <c r="BV126" i="18" s="1"/>
  <c r="BU126" i="18"/>
  <c r="BD113" i="18"/>
  <c r="BC102" i="18"/>
  <c r="BB102" i="18"/>
  <c r="AZ102" i="18"/>
  <c r="BD102" i="18" s="1"/>
  <c r="T105" i="18"/>
  <c r="BD96" i="18"/>
  <c r="P101" i="18"/>
  <c r="R101" i="18"/>
  <c r="S101" i="18"/>
  <c r="CM94" i="18"/>
  <c r="CL94" i="18"/>
  <c r="CJ94" i="18"/>
  <c r="BD98" i="18"/>
  <c r="BD83" i="18"/>
  <c r="AJ97" i="18"/>
  <c r="AK97" i="18"/>
  <c r="AH97" i="18"/>
  <c r="AL97" i="18" s="1"/>
  <c r="AH80" i="18"/>
  <c r="AL80" i="18" s="1"/>
  <c r="AK80" i="18"/>
  <c r="AJ80" i="18"/>
  <c r="DE80" i="18"/>
  <c r="DD80" i="18"/>
  <c r="DB80" i="18"/>
  <c r="BT87" i="18"/>
  <c r="BU87" i="18"/>
  <c r="BR87" i="18"/>
  <c r="DB47" i="18"/>
  <c r="DE47" i="18"/>
  <c r="DD47" i="18"/>
  <c r="BD58" i="18"/>
  <c r="BU68" i="18"/>
  <c r="BT68" i="18"/>
  <c r="BR68" i="18"/>
  <c r="BV68" i="18" s="1"/>
  <c r="DD75" i="18"/>
  <c r="DE75" i="18"/>
  <c r="DB75" i="18"/>
  <c r="DF75" i="18" s="1"/>
  <c r="BV78" i="18"/>
  <c r="DB60" i="18"/>
  <c r="DE60" i="18"/>
  <c r="DD60" i="18"/>
  <c r="BT34" i="18"/>
  <c r="BR34" i="18"/>
  <c r="BU34" i="18"/>
  <c r="BD31" i="18"/>
  <c r="BV53" i="18"/>
  <c r="BV39" i="18"/>
  <c r="BU21" i="18"/>
  <c r="BT21" i="18"/>
  <c r="BR21" i="18"/>
  <c r="BU15" i="18"/>
  <c r="BT15" i="18"/>
  <c r="BR15" i="18"/>
  <c r="BV15" i="18" s="1"/>
  <c r="AK7" i="18"/>
  <c r="AJ7" i="18"/>
  <c r="AH7" i="18"/>
  <c r="BC49" i="18"/>
  <c r="BB49" i="18"/>
  <c r="AZ49" i="18"/>
  <c r="AZ44" i="18"/>
  <c r="BC44" i="18"/>
  <c r="BB44" i="18"/>
  <c r="AZ34" i="18"/>
  <c r="BC34" i="18"/>
  <c r="BB34" i="18"/>
  <c r="AZ5" i="18"/>
  <c r="BD5" i="18" s="1"/>
  <c r="BC5" i="18"/>
  <c r="BB5" i="18"/>
  <c r="CM48" i="18"/>
  <c r="CJ48" i="18"/>
  <c r="CN48" i="18" s="1"/>
  <c r="CL48" i="18"/>
  <c r="AK34" i="18"/>
  <c r="AJ34" i="18"/>
  <c r="AH34" i="18"/>
  <c r="CM22" i="18"/>
  <c r="CL22" i="18"/>
  <c r="CJ22" i="18"/>
  <c r="CN22" i="18" s="1"/>
  <c r="AZ25" i="18"/>
  <c r="BD25" i="18" s="1"/>
  <c r="BC25" i="18"/>
  <c r="BB25" i="18"/>
  <c r="BC18" i="18"/>
  <c r="BB18" i="18"/>
  <c r="AZ18" i="18"/>
  <c r="BT43" i="18"/>
  <c r="BU43" i="18"/>
  <c r="BR43" i="18"/>
  <c r="CM21" i="18"/>
  <c r="CL21" i="18"/>
  <c r="CJ21" i="18"/>
  <c r="CN21" i="18" s="1"/>
  <c r="DE12" i="18"/>
  <c r="DD12" i="18"/>
  <c r="DB12" i="18"/>
  <c r="AK8" i="18"/>
  <c r="AJ8" i="18"/>
  <c r="AH8" i="18"/>
  <c r="BT123" i="18"/>
  <c r="BU123" i="18"/>
  <c r="BR123" i="18"/>
  <c r="S147" i="18"/>
  <c r="R147" i="18"/>
  <c r="P147" i="18"/>
  <c r="T147" i="18" s="1"/>
  <c r="CM139" i="18"/>
  <c r="CL139" i="18"/>
  <c r="CJ139" i="18"/>
  <c r="CN139" i="18" s="1"/>
  <c r="BC136" i="18"/>
  <c r="AZ136" i="18"/>
  <c r="BB136" i="18"/>
  <c r="BD128" i="18"/>
  <c r="CM140" i="18"/>
  <c r="CL140" i="18"/>
  <c r="CJ140" i="18"/>
  <c r="CN140" i="18" s="1"/>
  <c r="T134" i="18"/>
  <c r="T139" i="18"/>
  <c r="BC129" i="18"/>
  <c r="AZ129" i="18"/>
  <c r="BB129" i="18"/>
  <c r="CN129" i="18"/>
  <c r="AJ121" i="18"/>
  <c r="AK121" i="18"/>
  <c r="AH121" i="18"/>
  <c r="AL121" i="18" s="1"/>
  <c r="AJ130" i="18"/>
  <c r="AH130" i="18"/>
  <c r="AK130" i="18"/>
  <c r="DE133" i="18"/>
  <c r="DD133" i="18"/>
  <c r="DB133" i="18"/>
  <c r="CM133" i="18"/>
  <c r="CL133" i="18"/>
  <c r="CJ133" i="18"/>
  <c r="CN133" i="18" s="1"/>
  <c r="CN125" i="18"/>
  <c r="DE116" i="18"/>
  <c r="DD116" i="18"/>
  <c r="DB116" i="18"/>
  <c r="DB104" i="18"/>
  <c r="DE104" i="18"/>
  <c r="DD104" i="18"/>
  <c r="CM119" i="18"/>
  <c r="CN119" i="18" s="1"/>
  <c r="CL119" i="18"/>
  <c r="BT128" i="18"/>
  <c r="BR128" i="18"/>
  <c r="BU128" i="18"/>
  <c r="CL115" i="18"/>
  <c r="CM115" i="18"/>
  <c r="T107" i="18"/>
  <c r="AL114" i="18"/>
  <c r="S115" i="18"/>
  <c r="R115" i="18"/>
  <c r="P115" i="18"/>
  <c r="T115" i="18" s="1"/>
  <c r="BV98" i="18"/>
  <c r="DE88" i="18"/>
  <c r="DB88" i="18"/>
  <c r="DD88" i="18"/>
  <c r="BB94" i="18"/>
  <c r="BC94" i="18"/>
  <c r="AZ94" i="18"/>
  <c r="AJ90" i="18"/>
  <c r="AH90" i="18"/>
  <c r="AK90" i="18"/>
  <c r="T100" i="18"/>
  <c r="BV105" i="18"/>
  <c r="BV89" i="18"/>
  <c r="BD66" i="18"/>
  <c r="AL76" i="18"/>
  <c r="BT85" i="18"/>
  <c r="BU85" i="18"/>
  <c r="BR85" i="18"/>
  <c r="AZ85" i="18"/>
  <c r="BC85" i="18"/>
  <c r="BB85" i="18"/>
  <c r="DF79" i="18"/>
  <c r="DB72" i="18"/>
  <c r="DE72" i="18"/>
  <c r="DD72" i="18"/>
  <c r="S64" i="18"/>
  <c r="R64" i="18"/>
  <c r="P64" i="18"/>
  <c r="T64" i="18" s="1"/>
  <c r="DB41" i="18"/>
  <c r="DF41" i="18" s="1"/>
  <c r="DE41" i="18"/>
  <c r="DD41" i="18"/>
  <c r="CN55" i="18"/>
  <c r="CM66" i="18"/>
  <c r="CL66" i="18"/>
  <c r="R65" i="18"/>
  <c r="S65" i="18"/>
  <c r="P65" i="18"/>
  <c r="T65" i="18" s="1"/>
  <c r="BT36" i="18"/>
  <c r="BR36" i="18"/>
  <c r="BU36" i="18"/>
  <c r="AK40" i="18"/>
  <c r="AH40" i="18"/>
  <c r="AJ40" i="18"/>
  <c r="R44" i="18"/>
  <c r="P44" i="18"/>
  <c r="S44" i="18"/>
  <c r="BU59" i="18"/>
  <c r="BR59" i="18"/>
  <c r="BT59" i="18"/>
  <c r="BT45" i="18"/>
  <c r="BR45" i="18"/>
  <c r="BU45" i="18"/>
  <c r="CL28" i="18"/>
  <c r="CM28" i="18"/>
  <c r="CJ28" i="18"/>
  <c r="AK38" i="18"/>
  <c r="AH38" i="18"/>
  <c r="AJ38" i="18"/>
  <c r="S27" i="18"/>
  <c r="R27" i="18"/>
  <c r="P27" i="18"/>
  <c r="T27" i="18" s="1"/>
  <c r="S21" i="18"/>
  <c r="R21" i="18"/>
  <c r="P21" i="18"/>
  <c r="T21" i="18" s="1"/>
  <c r="S15" i="18"/>
  <c r="R15" i="18"/>
  <c r="P15" i="18"/>
  <c r="AH60" i="18"/>
  <c r="AL60" i="18" s="1"/>
  <c r="AK60" i="18"/>
  <c r="AJ60" i="18"/>
  <c r="BV33" i="18"/>
  <c r="DB4" i="18"/>
  <c r="DE4" i="18"/>
  <c r="DD4" i="18"/>
  <c r="BD69" i="18"/>
  <c r="P35" i="18"/>
  <c r="S35" i="18"/>
  <c r="R35" i="18"/>
  <c r="BU28" i="18"/>
  <c r="BT28" i="18"/>
  <c r="BR28" i="18"/>
  <c r="S7" i="18"/>
  <c r="R7" i="18"/>
  <c r="P7" i="18"/>
  <c r="T7" i="18" s="1"/>
  <c r="DE7" i="18"/>
  <c r="DD7" i="18"/>
  <c r="DB7" i="18"/>
  <c r="AJ14" i="18"/>
  <c r="AK14" i="18"/>
  <c r="AH14" i="18"/>
  <c r="BV6" i="18"/>
  <c r="CM20" i="18"/>
  <c r="CL20" i="18"/>
  <c r="CJ20" i="18"/>
  <c r="AL2" i="18"/>
  <c r="DB24" i="18"/>
  <c r="DE24" i="18"/>
  <c r="DD24" i="18"/>
  <c r="CM14" i="18"/>
  <c r="CL14" i="18"/>
  <c r="CJ14" i="18"/>
  <c r="CN14" i="18" s="1"/>
  <c r="DB18" i="18"/>
  <c r="DE18" i="18"/>
  <c r="DD18" i="18"/>
  <c r="DE10" i="18"/>
  <c r="DD10" i="18"/>
  <c r="DB10" i="18"/>
  <c r="DF10" i="18" s="1"/>
  <c r="AH81" i="18"/>
  <c r="AK81" i="18"/>
  <c r="AJ81" i="18"/>
  <c r="BU13" i="18"/>
  <c r="BT13" i="18"/>
  <c r="BR13" i="18"/>
  <c r="BV13" i="18" s="1"/>
  <c r="DE2" i="18"/>
  <c r="DD2" i="18"/>
  <c r="DB2" i="18"/>
  <c r="DF2" i="18" s="1"/>
  <c r="S32" i="18"/>
  <c r="R32" i="18"/>
  <c r="P32" i="18"/>
  <c r="T32" i="18" s="1"/>
  <c r="AZ19" i="18"/>
  <c r="BC19" i="18"/>
  <c r="BB19" i="18"/>
  <c r="BC8" i="18"/>
  <c r="BB8" i="18"/>
  <c r="AZ8" i="18"/>
  <c r="BD8" i="18" s="1"/>
  <c r="DE140" i="18"/>
  <c r="DB140" i="18"/>
  <c r="DD140" i="18"/>
  <c r="BC135" i="18"/>
  <c r="BB135" i="18"/>
  <c r="AZ135" i="18"/>
  <c r="BD135" i="18" s="1"/>
  <c r="BD84" i="18"/>
  <c r="CJ93" i="18"/>
  <c r="CN93" i="18" s="1"/>
  <c r="CM93" i="18"/>
  <c r="CL93" i="18"/>
  <c r="DB95" i="18"/>
  <c r="DE95" i="18"/>
  <c r="DD95" i="18"/>
  <c r="BU95" i="18"/>
  <c r="BT95" i="18"/>
  <c r="BR95" i="18"/>
  <c r="BB144" i="18"/>
  <c r="AZ144" i="18"/>
  <c r="BC144" i="18"/>
  <c r="DE139" i="18"/>
  <c r="DD139" i="18"/>
  <c r="DB139" i="18"/>
  <c r="AK138" i="18"/>
  <c r="AJ138" i="18"/>
  <c r="AH138" i="18"/>
  <c r="BC137" i="18"/>
  <c r="BB137" i="18"/>
  <c r="AZ137" i="18"/>
  <c r="AK118" i="18"/>
  <c r="AJ118" i="18"/>
  <c r="AH118" i="18"/>
  <c r="AL118" i="18" s="1"/>
  <c r="AH120" i="18"/>
  <c r="AL120" i="18" s="1"/>
  <c r="AJ120" i="18"/>
  <c r="AK120" i="18"/>
  <c r="AZ126" i="18"/>
  <c r="BB126" i="18"/>
  <c r="BC126" i="18"/>
  <c r="CN115" i="18"/>
  <c r="AH105" i="18"/>
  <c r="AL105" i="18" s="1"/>
  <c r="AJ105" i="18"/>
  <c r="AK105" i="18"/>
  <c r="AK99" i="18"/>
  <c r="AJ99" i="18"/>
  <c r="AH99" i="18"/>
  <c r="AL99" i="18" s="1"/>
  <c r="P102" i="18"/>
  <c r="S102" i="18"/>
  <c r="R102" i="18"/>
  <c r="BC95" i="18"/>
  <c r="AZ95" i="18"/>
  <c r="BB95" i="18"/>
  <c r="AK85" i="18"/>
  <c r="AJ85" i="18"/>
  <c r="AH85" i="18"/>
  <c r="P98" i="18"/>
  <c r="S98" i="18"/>
  <c r="R98" i="18"/>
  <c r="BD78" i="18"/>
  <c r="AH72" i="18"/>
  <c r="AJ72" i="18"/>
  <c r="AK72" i="18"/>
  <c r="AH75" i="18"/>
  <c r="AK75" i="18"/>
  <c r="AJ75" i="18"/>
  <c r="BV83" i="18"/>
  <c r="DD52" i="18"/>
  <c r="DE52" i="18"/>
  <c r="DB52" i="18"/>
  <c r="DF52" i="18" s="1"/>
  <c r="CN66" i="18"/>
  <c r="DD61" i="18"/>
  <c r="DB61" i="18"/>
  <c r="DE61" i="18"/>
  <c r="BC54" i="18"/>
  <c r="BB54" i="18"/>
  <c r="AZ54" i="18"/>
  <c r="AH65" i="18"/>
  <c r="AL65" i="18" s="1"/>
  <c r="AK65" i="18"/>
  <c r="AJ65" i="18"/>
  <c r="AZ56" i="18"/>
  <c r="BC56" i="18"/>
  <c r="BB56" i="18"/>
  <c r="BV42" i="18"/>
  <c r="BU26" i="18"/>
  <c r="BT26" i="18"/>
  <c r="BR26" i="18"/>
  <c r="BV26" i="18" s="1"/>
  <c r="BU20" i="18"/>
  <c r="BT20" i="18"/>
  <c r="BR20" i="18"/>
  <c r="BV20" i="18" s="1"/>
  <c r="BU14" i="18"/>
  <c r="BT14" i="18"/>
  <c r="BR14" i="18"/>
  <c r="BV14" i="18" s="1"/>
  <c r="AJ33" i="18"/>
  <c r="AK33" i="18"/>
  <c r="AH33" i="18"/>
  <c r="BV2" i="18"/>
  <c r="BT58" i="18"/>
  <c r="BR58" i="18"/>
  <c r="BV58" i="18" s="1"/>
  <c r="BU58" i="18"/>
  <c r="DE33" i="18"/>
  <c r="DD33" i="18"/>
  <c r="DB33" i="18"/>
  <c r="CN45" i="18"/>
  <c r="AK21" i="18"/>
  <c r="AJ21" i="18"/>
  <c r="AH21" i="18"/>
  <c r="AL21" i="18" s="1"/>
  <c r="AJ6" i="18"/>
  <c r="AH6" i="18"/>
  <c r="AK6" i="18"/>
  <c r="AZ22" i="18"/>
  <c r="BD22" i="18" s="1"/>
  <c r="BC22" i="18"/>
  <c r="BB22" i="18"/>
  <c r="BC24" i="18"/>
  <c r="BB24" i="18"/>
  <c r="AZ24" i="18"/>
  <c r="BC16" i="18"/>
  <c r="BB16" i="18"/>
  <c r="AZ16" i="18"/>
  <c r="BD16" i="18" s="1"/>
  <c r="P29" i="18"/>
  <c r="S29" i="18"/>
  <c r="R29" i="18"/>
  <c r="DE20" i="18"/>
  <c r="DD20" i="18"/>
  <c r="DB20" i="18"/>
  <c r="DE11" i="18"/>
  <c r="DD11" i="18"/>
  <c r="DB11" i="18"/>
  <c r="BT3" i="18"/>
  <c r="BU3" i="18"/>
  <c r="BR3" i="18"/>
  <c r="BV3" i="18" s="1"/>
  <c r="BU5" i="18"/>
  <c r="BT5" i="18"/>
  <c r="BR5" i="18"/>
  <c r="BV5" i="18" s="1"/>
  <c r="DE134" i="18"/>
  <c r="DB134" i="18"/>
  <c r="DD134" i="18"/>
  <c r="AK136" i="18"/>
  <c r="AJ136" i="18"/>
  <c r="AH136" i="18"/>
  <c r="BC138" i="18"/>
  <c r="BB138" i="18"/>
  <c r="AZ138" i="18"/>
  <c r="BD138" i="18" s="1"/>
  <c r="AK132" i="18"/>
  <c r="AJ132" i="18"/>
  <c r="AH132" i="18"/>
  <c r="AL132" i="18" s="1"/>
  <c r="CM123" i="18"/>
  <c r="CL123" i="18"/>
  <c r="CN123" i="18" s="1"/>
  <c r="P141" i="18"/>
  <c r="S141" i="18"/>
  <c r="R141" i="18"/>
  <c r="BR107" i="18"/>
  <c r="BU107" i="18"/>
  <c r="BT107" i="18"/>
  <c r="DD112" i="18"/>
  <c r="DB112" i="18"/>
  <c r="DE112" i="18"/>
  <c r="BU90" i="18"/>
  <c r="BR90" i="18"/>
  <c r="BV90" i="18" s="1"/>
  <c r="BT90" i="18"/>
  <c r="CJ75" i="18"/>
  <c r="CM75" i="18"/>
  <c r="CL75" i="18"/>
  <c r="BC61" i="18"/>
  <c r="BB61" i="18"/>
  <c r="AZ61" i="18"/>
  <c r="BD61" i="18" s="1"/>
  <c r="BU4" i="18"/>
  <c r="BT4" i="18"/>
  <c r="BR4" i="18"/>
  <c r="BR9" i="18"/>
  <c r="BU9" i="18"/>
  <c r="BT9" i="18"/>
  <c r="T140" i="18"/>
  <c r="CM128" i="18"/>
  <c r="CL128" i="18"/>
  <c r="CN128" i="18" s="1"/>
  <c r="CN74" i="18"/>
  <c r="CN51" i="18"/>
  <c r="BT143" i="18"/>
  <c r="BR143" i="18"/>
  <c r="BV143" i="18" s="1"/>
  <c r="BU143" i="18"/>
  <c r="AK133" i="18"/>
  <c r="AJ133" i="18"/>
  <c r="AH133" i="18"/>
  <c r="AL133" i="18" s="1"/>
  <c r="AK143" i="18"/>
  <c r="AJ143" i="18"/>
  <c r="AH143" i="18"/>
  <c r="AL143" i="18" s="1"/>
  <c r="P142" i="18"/>
  <c r="S142" i="18"/>
  <c r="R142" i="18"/>
  <c r="BT124" i="18"/>
  <c r="BR124" i="18"/>
  <c r="BV124" i="18" s="1"/>
  <c r="BU124" i="18"/>
  <c r="DF117" i="18"/>
  <c r="BR142" i="18"/>
  <c r="BU142" i="18"/>
  <c r="BT142" i="18"/>
  <c r="BC127" i="18"/>
  <c r="BB127" i="18"/>
  <c r="AZ127" i="18"/>
  <c r="T137" i="18"/>
  <c r="BB147" i="18"/>
  <c r="AZ147" i="18"/>
  <c r="BC147" i="18"/>
  <c r="CL124" i="18"/>
  <c r="CN124" i="18" s="1"/>
  <c r="CM124" i="18"/>
  <c r="AL147" i="18"/>
  <c r="BR136" i="18"/>
  <c r="BV136" i="18" s="1"/>
  <c r="BU136" i="18"/>
  <c r="BT136" i="18"/>
  <c r="T130" i="18"/>
  <c r="BU115" i="18"/>
  <c r="BT115" i="18"/>
  <c r="BR115" i="18"/>
  <c r="BV115" i="18" s="1"/>
  <c r="DE120" i="18"/>
  <c r="DD120" i="18"/>
  <c r="DB120" i="18"/>
  <c r="S127" i="18"/>
  <c r="R127" i="18"/>
  <c r="P127" i="18"/>
  <c r="DB107" i="18"/>
  <c r="DE107" i="18"/>
  <c r="DD107" i="18"/>
  <c r="R117" i="18"/>
  <c r="P117" i="18"/>
  <c r="S117" i="18"/>
  <c r="R118" i="18"/>
  <c r="P118" i="18"/>
  <c r="S118" i="18"/>
  <c r="S104" i="18"/>
  <c r="R104" i="18"/>
  <c r="P104" i="18"/>
  <c r="DE94" i="18"/>
  <c r="DB94" i="18"/>
  <c r="DF94" i="18" s="1"/>
  <c r="DD94" i="18"/>
  <c r="DB96" i="18"/>
  <c r="DE96" i="18"/>
  <c r="DD96" i="18"/>
  <c r="CN104" i="18"/>
  <c r="BB97" i="18"/>
  <c r="BC97" i="18"/>
  <c r="AZ97" i="18"/>
  <c r="BD97" i="18" s="1"/>
  <c r="DD76" i="18"/>
  <c r="DB76" i="18"/>
  <c r="DE76" i="18"/>
  <c r="CL92" i="18"/>
  <c r="CJ92" i="18"/>
  <c r="CM92" i="18"/>
  <c r="T70" i="18"/>
  <c r="CN81" i="18"/>
  <c r="DE62" i="18"/>
  <c r="DD62" i="18"/>
  <c r="DB62" i="18"/>
  <c r="AL74" i="18"/>
  <c r="DB66" i="18"/>
  <c r="DF66" i="18" s="1"/>
  <c r="DE66" i="18"/>
  <c r="DD66" i="18"/>
  <c r="DE77" i="18"/>
  <c r="DD77" i="18"/>
  <c r="DB77" i="18"/>
  <c r="CJ73" i="18"/>
  <c r="CM73" i="18"/>
  <c r="CL73" i="18"/>
  <c r="AK53" i="18"/>
  <c r="AJ53" i="18"/>
  <c r="AH53" i="18"/>
  <c r="AL53" i="18" s="1"/>
  <c r="DB44" i="18"/>
  <c r="DF44" i="18" s="1"/>
  <c r="DE44" i="18"/>
  <c r="DD44" i="18"/>
  <c r="AJ50" i="18"/>
  <c r="AH50" i="18"/>
  <c r="AK50" i="18"/>
  <c r="AL71" i="18"/>
  <c r="BV37" i="18"/>
  <c r="AK46" i="18"/>
  <c r="AJ46" i="18"/>
  <c r="AH46" i="18"/>
  <c r="DF34" i="18"/>
  <c r="CM65" i="18"/>
  <c r="CL65" i="18"/>
  <c r="CN41" i="18"/>
  <c r="R58" i="18"/>
  <c r="P58" i="18"/>
  <c r="S58" i="18"/>
  <c r="BB62" i="18"/>
  <c r="AZ62" i="18"/>
  <c r="BC62" i="18"/>
  <c r="BU52" i="18"/>
  <c r="BT52" i="18"/>
  <c r="BR52" i="18"/>
  <c r="BV52" i="18" s="1"/>
  <c r="S26" i="18"/>
  <c r="R26" i="18"/>
  <c r="P26" i="18"/>
  <c r="S20" i="18"/>
  <c r="R20" i="18"/>
  <c r="P20" i="18"/>
  <c r="S14" i="18"/>
  <c r="R14" i="18"/>
  <c r="P14" i="18"/>
  <c r="T14" i="18" s="1"/>
  <c r="BC3" i="18"/>
  <c r="BB3" i="18"/>
  <c r="AZ3" i="18"/>
  <c r="BD3" i="18" s="1"/>
  <c r="DF48" i="18"/>
  <c r="DB45" i="18"/>
  <c r="DE45" i="18"/>
  <c r="DD45" i="18"/>
  <c r="BV35" i="18"/>
  <c r="DE30" i="18"/>
  <c r="DD30" i="18"/>
  <c r="DB30" i="18"/>
  <c r="DF30" i="18" s="1"/>
  <c r="DF9" i="18"/>
  <c r="CN42" i="18"/>
  <c r="BR29" i="18"/>
  <c r="BU29" i="18"/>
  <c r="BT29" i="18"/>
  <c r="DD27" i="18"/>
  <c r="DE27" i="18"/>
  <c r="DB27" i="18"/>
  <c r="DF27" i="18" s="1"/>
  <c r="AK13" i="18"/>
  <c r="AJ13" i="18"/>
  <c r="AH13" i="18"/>
  <c r="AL13" i="18" s="1"/>
  <c r="AJ19" i="18"/>
  <c r="AK19" i="18"/>
  <c r="AH19" i="18"/>
  <c r="S40" i="18"/>
  <c r="R40" i="18"/>
  <c r="P40" i="18"/>
  <c r="T40" i="18" s="1"/>
  <c r="AZ23" i="18"/>
  <c r="BC23" i="18"/>
  <c r="BB23" i="18"/>
  <c r="CL5" i="18"/>
  <c r="CN5" i="18" s="1"/>
  <c r="CM5" i="18"/>
  <c r="CM11" i="18"/>
  <c r="CL11" i="18"/>
  <c r="CJ11" i="18"/>
  <c r="CN11" i="18" s="1"/>
  <c r="AZ20" i="18"/>
  <c r="BC20" i="18"/>
  <c r="BB20" i="18"/>
  <c r="DE17" i="18"/>
  <c r="DD17" i="18"/>
  <c r="DB17" i="18"/>
  <c r="BC9" i="18"/>
  <c r="BB9" i="18"/>
  <c r="AZ9" i="18"/>
  <c r="DB22" i="18"/>
  <c r="DE22" i="18"/>
  <c r="DD22" i="18"/>
  <c r="BD62" i="18" l="1"/>
  <c r="DF24" i="18"/>
  <c r="CN73" i="18"/>
  <c r="BD56" i="18"/>
  <c r="DF72" i="18"/>
  <c r="T135" i="18"/>
  <c r="DF137" i="18"/>
  <c r="BD146" i="18"/>
  <c r="T63" i="18"/>
  <c r="BD46" i="18"/>
  <c r="DF73" i="18"/>
  <c r="BD100" i="18"/>
  <c r="AL9" i="18"/>
  <c r="BV57" i="18"/>
  <c r="DF111" i="18"/>
  <c r="BV10" i="18"/>
  <c r="BD121" i="18"/>
  <c r="BD79" i="18"/>
  <c r="CN82" i="18"/>
  <c r="DF100" i="18"/>
  <c r="BD67" i="18"/>
  <c r="BD38" i="18"/>
  <c r="BV139" i="18"/>
  <c r="T98" i="18"/>
  <c r="DF47" i="18"/>
  <c r="BD9" i="18"/>
  <c r="T20" i="18"/>
  <c r="DF77" i="18"/>
  <c r="DF96" i="18"/>
  <c r="BV107" i="18"/>
  <c r="AL136" i="18"/>
  <c r="DF11" i="18"/>
  <c r="BD24" i="18"/>
  <c r="AL85" i="18"/>
  <c r="CN20" i="18"/>
  <c r="DF104" i="18"/>
  <c r="AL130" i="18"/>
  <c r="BV123" i="18"/>
  <c r="BD34" i="18"/>
  <c r="DF60" i="18"/>
  <c r="T124" i="18"/>
  <c r="BD141" i="18"/>
  <c r="AL127" i="18"/>
  <c r="T9" i="18"/>
  <c r="BV50" i="18"/>
  <c r="DF91" i="18"/>
  <c r="DF36" i="18"/>
  <c r="BD132" i="18"/>
  <c r="T19" i="18"/>
  <c r="CN15" i="18"/>
  <c r="BV80" i="18"/>
  <c r="BV48" i="18"/>
  <c r="T71" i="18"/>
  <c r="T69" i="18"/>
  <c r="AL37" i="18"/>
  <c r="BV125" i="18"/>
  <c r="BV24" i="18"/>
  <c r="BV129" i="18"/>
  <c r="AL81" i="18"/>
  <c r="AL129" i="18"/>
  <c r="DF119" i="18"/>
  <c r="T62" i="18"/>
  <c r="T117" i="18"/>
  <c r="BD144" i="18"/>
  <c r="T58" i="18"/>
  <c r="AL50" i="18"/>
  <c r="CN92" i="18"/>
  <c r="BD127" i="18"/>
  <c r="T142" i="18"/>
  <c r="DF33" i="18"/>
  <c r="BD137" i="18"/>
  <c r="BV95" i="18"/>
  <c r="BV28" i="18"/>
  <c r="AL38" i="18"/>
  <c r="T44" i="18"/>
  <c r="AL90" i="18"/>
  <c r="DF116" i="18"/>
  <c r="BV43" i="18"/>
  <c r="AL34" i="18"/>
  <c r="BV21" i="18"/>
  <c r="BV87" i="18"/>
  <c r="CN134" i="18"/>
  <c r="CN144" i="18"/>
  <c r="AL134" i="18"/>
  <c r="CN83" i="18"/>
  <c r="T46" i="18"/>
  <c r="T30" i="18"/>
  <c r="BD52" i="18"/>
  <c r="T33" i="18"/>
  <c r="BD57" i="18"/>
  <c r="BV93" i="18"/>
  <c r="T103" i="18"/>
  <c r="BD115" i="18"/>
  <c r="AL141" i="18"/>
  <c r="T36" i="18"/>
  <c r="BV76" i="18"/>
  <c r="CN95" i="18"/>
  <c r="CN132" i="18"/>
  <c r="DF21" i="18"/>
  <c r="CN79" i="18"/>
  <c r="DF17" i="18"/>
  <c r="T26" i="18"/>
  <c r="DF107" i="18"/>
  <c r="CN75" i="18"/>
  <c r="T141" i="18"/>
  <c r="DF20" i="18"/>
  <c r="BD54" i="18"/>
  <c r="DF140" i="18"/>
  <c r="T15" i="18"/>
  <c r="CN28" i="18"/>
  <c r="BD85" i="18"/>
  <c r="BD94" i="18"/>
  <c r="BD44" i="18"/>
  <c r="CN94" i="18"/>
  <c r="AL5" i="18"/>
  <c r="DF31" i="18"/>
  <c r="DF97" i="18"/>
  <c r="BD4" i="18"/>
  <c r="AL3" i="18"/>
  <c r="CN18" i="18"/>
  <c r="BD15" i="18"/>
  <c r="AL52" i="18"/>
  <c r="BD21" i="18"/>
  <c r="AL18" i="18"/>
  <c r="T74" i="18"/>
  <c r="DF25" i="18"/>
  <c r="DF114" i="18"/>
  <c r="T78" i="18"/>
  <c r="BD147" i="18"/>
  <c r="DF4" i="18"/>
  <c r="BD110" i="18"/>
  <c r="T123" i="18"/>
  <c r="DF22" i="18"/>
  <c r="BD23" i="18"/>
  <c r="DF45" i="18"/>
  <c r="CN65" i="18"/>
  <c r="DF76" i="18"/>
  <c r="T104" i="18"/>
  <c r="T127" i="18"/>
  <c r="DF134" i="18"/>
  <c r="AL75" i="18"/>
  <c r="BD95" i="18"/>
  <c r="AL138" i="18"/>
  <c r="DF18" i="18"/>
  <c r="AL14" i="18"/>
  <c r="AL40" i="18"/>
  <c r="BV85" i="18"/>
  <c r="BD136" i="18"/>
  <c r="AL8" i="18"/>
  <c r="BD18" i="18"/>
  <c r="BD49" i="18"/>
  <c r="DF80" i="18"/>
  <c r="AL137" i="18"/>
  <c r="AL144" i="18"/>
  <c r="AL15" i="18"/>
  <c r="CN19" i="18"/>
  <c r="T16" i="18"/>
  <c r="BV70" i="18"/>
  <c r="DF81" i="18"/>
  <c r="DF103" i="18"/>
  <c r="BV133" i="18"/>
  <c r="AL31" i="18"/>
  <c r="T11" i="18"/>
  <c r="BV63" i="18"/>
  <c r="BD68" i="18"/>
  <c r="CN76" i="18"/>
  <c r="T86" i="18"/>
  <c r="DF142" i="18"/>
  <c r="BD13" i="18"/>
  <c r="BV30" i="18"/>
  <c r="T41" i="18"/>
  <c r="BD134" i="18"/>
  <c r="AL139" i="18"/>
  <c r="BD19" i="18"/>
  <c r="BD107" i="18"/>
  <c r="CN23" i="18"/>
  <c r="BV17" i="18"/>
  <c r="BD106" i="18"/>
  <c r="BV31" i="18"/>
  <c r="AL25" i="18"/>
  <c r="T10" i="18"/>
  <c r="DF74" i="18"/>
  <c r="BD139" i="18"/>
  <c r="AL94" i="18"/>
  <c r="CN26" i="18"/>
  <c r="DF23" i="18"/>
  <c r="BV142" i="18"/>
  <c r="BV9" i="18"/>
  <c r="BD126" i="18"/>
  <c r="DF95" i="18"/>
  <c r="T35" i="18"/>
  <c r="BV128" i="18"/>
  <c r="T91" i="18"/>
  <c r="BV59" i="18"/>
  <c r="T138" i="18"/>
  <c r="BD101" i="18"/>
  <c r="BV29" i="18"/>
  <c r="AL46" i="18"/>
  <c r="DF62" i="18"/>
  <c r="DF120" i="18"/>
  <c r="BV4" i="18"/>
  <c r="AL6" i="18"/>
  <c r="DF61" i="18"/>
  <c r="AL72" i="18"/>
  <c r="DF139" i="18"/>
  <c r="DF7" i="18"/>
  <c r="BV45" i="18"/>
  <c r="BV36" i="18"/>
  <c r="DF88" i="18"/>
  <c r="BD129" i="18"/>
  <c r="DF12" i="18"/>
  <c r="AL7" i="18"/>
  <c r="AL22" i="18"/>
  <c r="T22" i="18"/>
  <c r="BD50" i="18"/>
  <c r="AL108" i="18"/>
  <c r="BV127" i="18"/>
  <c r="T17" i="18"/>
  <c r="T99" i="18"/>
  <c r="DF59" i="18"/>
  <c r="AL78" i="18"/>
  <c r="BD119" i="18"/>
  <c r="AL12" i="18"/>
  <c r="T13" i="18"/>
  <c r="BD40" i="18"/>
  <c r="T92" i="18"/>
  <c r="BV19" i="18"/>
  <c r="AL26" i="18"/>
  <c r="BD14" i="18"/>
  <c r="BD71" i="18"/>
  <c r="T112" i="18"/>
  <c r="CN70" i="18"/>
  <c r="BD20" i="18"/>
  <c r="AL19" i="18"/>
  <c r="T118" i="18"/>
  <c r="DF112" i="18"/>
  <c r="T29" i="18"/>
  <c r="AL33" i="18"/>
  <c r="T102" i="18"/>
  <c r="DF133" i="18"/>
  <c r="BV34" i="18"/>
  <c r="T101" i="18"/>
  <c r="AL109" i="18"/>
  <c r="BD143" i="18"/>
  <c r="T120" i="18"/>
  <c r="CN16" i="18"/>
  <c r="T51" i="18"/>
  <c r="AL30" i="18"/>
  <c r="BV16" i="18"/>
  <c r="DF83" i="18"/>
  <c r="AL148" i="18"/>
  <c r="T3" i="18"/>
  <c r="AL57" i="18"/>
  <c r="CN17" i="18"/>
  <c r="DF3" i="18"/>
  <c r="BV23" i="18"/>
  <c r="DF105" i="18"/>
  <c r="BD29" i="18"/>
  <c r="T12" i="18"/>
  <c r="DF65" i="18"/>
  <c r="DF84" i="18"/>
  <c r="CN141" i="18"/>
  <c r="DF19" i="18"/>
  <c r="BD114" i="18"/>
  <c r="AL125" i="18"/>
  <c r="T131" i="18"/>
  <c r="T145" i="18"/>
  <c r="T28" i="18"/>
  <c r="CX148" i="19" l="1"/>
  <c r="CW148" i="19"/>
  <c r="CE148" i="19"/>
  <c r="CF148" i="19" s="1"/>
  <c r="BM148" i="19"/>
  <c r="BN148" i="19" s="1"/>
  <c r="BO148" i="19" s="1"/>
  <c r="AU148" i="19"/>
  <c r="AV148" i="19" s="1"/>
  <c r="AC148" i="19"/>
  <c r="AD148" i="19" s="1"/>
  <c r="K148" i="19"/>
  <c r="L148" i="19" s="1"/>
  <c r="M148" i="19" s="1"/>
  <c r="CW147" i="19"/>
  <c r="CX147" i="19" s="1"/>
  <c r="CE147" i="19"/>
  <c r="CF147" i="19" s="1"/>
  <c r="BN147" i="19"/>
  <c r="BS147" i="19" s="1"/>
  <c r="BM147" i="19"/>
  <c r="AU147" i="19"/>
  <c r="AV147" i="19" s="1"/>
  <c r="AC147" i="19"/>
  <c r="AD147" i="19" s="1"/>
  <c r="L147" i="19"/>
  <c r="Q147" i="19" s="1"/>
  <c r="K147" i="19"/>
  <c r="CW146" i="19"/>
  <c r="CX146" i="19" s="1"/>
  <c r="CF146" i="19"/>
  <c r="CK146" i="19" s="1"/>
  <c r="CE146" i="19"/>
  <c r="BM146" i="19"/>
  <c r="BN146" i="19" s="1"/>
  <c r="BS146" i="19" s="1"/>
  <c r="BB146" i="19"/>
  <c r="AW146" i="19"/>
  <c r="AZ146" i="19" s="1"/>
  <c r="AV146" i="19"/>
  <c r="BA146" i="19" s="1"/>
  <c r="AU146" i="19"/>
  <c r="AD146" i="19"/>
  <c r="AI146" i="19" s="1"/>
  <c r="AC146" i="19"/>
  <c r="K146" i="19"/>
  <c r="L146" i="19" s="1"/>
  <c r="DD145" i="19"/>
  <c r="CY145" i="19"/>
  <c r="DB145" i="19" s="1"/>
  <c r="CX145" i="19"/>
  <c r="DC145" i="19" s="1"/>
  <c r="CW145" i="19"/>
  <c r="CE145" i="19"/>
  <c r="CF145" i="19" s="1"/>
  <c r="BN145" i="19"/>
  <c r="BM145" i="19"/>
  <c r="BA145" i="19"/>
  <c r="AV145" i="19"/>
  <c r="AW145" i="19" s="1"/>
  <c r="AU145" i="19"/>
  <c r="AC145" i="19"/>
  <c r="AD145" i="19" s="1"/>
  <c r="L145" i="19"/>
  <c r="K145" i="19"/>
  <c r="DC144" i="19"/>
  <c r="CX144" i="19"/>
  <c r="CY144" i="19" s="1"/>
  <c r="CW144" i="19"/>
  <c r="CE144" i="19"/>
  <c r="CF144" i="19" s="1"/>
  <c r="BM144" i="19"/>
  <c r="BN144" i="19" s="1"/>
  <c r="AU144" i="19"/>
  <c r="AV144" i="19" s="1"/>
  <c r="AC144" i="19"/>
  <c r="AD144" i="19" s="1"/>
  <c r="AE144" i="19" s="1"/>
  <c r="K144" i="19"/>
  <c r="L144" i="19" s="1"/>
  <c r="CW143" i="19"/>
  <c r="CX143" i="19" s="1"/>
  <c r="CK143" i="19"/>
  <c r="CF143" i="19"/>
  <c r="CG143" i="19" s="1"/>
  <c r="CE143" i="19"/>
  <c r="BM143" i="19"/>
  <c r="BN143" i="19" s="1"/>
  <c r="AU143" i="19"/>
  <c r="AV143" i="19" s="1"/>
  <c r="BA143" i="19" s="1"/>
  <c r="AD143" i="19"/>
  <c r="AI143" i="19" s="1"/>
  <c r="AC143" i="19"/>
  <c r="K143" i="19"/>
  <c r="L143" i="19" s="1"/>
  <c r="CW142" i="19"/>
  <c r="CX142" i="19" s="1"/>
  <c r="DC142" i="19" s="1"/>
  <c r="CE142" i="19"/>
  <c r="CF142" i="19" s="1"/>
  <c r="BT142" i="19"/>
  <c r="BO142" i="19"/>
  <c r="BR142" i="19" s="1"/>
  <c r="BN142" i="19"/>
  <c r="BS142" i="19" s="1"/>
  <c r="BM142" i="19"/>
  <c r="AV142" i="19"/>
  <c r="AU142" i="19"/>
  <c r="AE142" i="19"/>
  <c r="AC142" i="19"/>
  <c r="AD142" i="19" s="1"/>
  <c r="AI142" i="19" s="1"/>
  <c r="R142" i="19"/>
  <c r="M142" i="19"/>
  <c r="P142" i="19" s="1"/>
  <c r="L142" i="19"/>
  <c r="Q142" i="19" s="1"/>
  <c r="K142" i="19"/>
  <c r="CX141" i="19"/>
  <c r="CW141" i="19"/>
  <c r="CF141" i="19"/>
  <c r="CE141" i="19"/>
  <c r="BS141" i="19"/>
  <c r="BN141" i="19"/>
  <c r="BO141" i="19" s="1"/>
  <c r="BM141" i="19"/>
  <c r="AU141" i="19"/>
  <c r="AV141" i="19" s="1"/>
  <c r="AD141" i="19"/>
  <c r="AC141" i="19"/>
  <c r="Q141" i="19"/>
  <c r="L141" i="19"/>
  <c r="M141" i="19" s="1"/>
  <c r="K141" i="19"/>
  <c r="CW140" i="19"/>
  <c r="CX140" i="19" s="1"/>
  <c r="CF140" i="19"/>
  <c r="CE140" i="19"/>
  <c r="BN140" i="19"/>
  <c r="BO140" i="19" s="1"/>
  <c r="BM140" i="19"/>
  <c r="AU140" i="19"/>
  <c r="AV140" i="19" s="1"/>
  <c r="AD140" i="19"/>
  <c r="AC140" i="19"/>
  <c r="L140" i="19"/>
  <c r="M140" i="19" s="1"/>
  <c r="K140" i="19"/>
  <c r="CW139" i="19"/>
  <c r="CX139" i="19" s="1"/>
  <c r="CF139" i="19"/>
  <c r="CE139" i="19"/>
  <c r="BN139" i="19"/>
  <c r="BO139" i="19" s="1"/>
  <c r="BM139" i="19"/>
  <c r="AU139" i="19"/>
  <c r="AV139" i="19" s="1"/>
  <c r="AD139" i="19"/>
  <c r="AC139" i="19"/>
  <c r="L139" i="19"/>
  <c r="M139" i="19" s="1"/>
  <c r="K139" i="19"/>
  <c r="CW138" i="19"/>
  <c r="CX138" i="19" s="1"/>
  <c r="CF138" i="19"/>
  <c r="CE138" i="19"/>
  <c r="BN138" i="19"/>
  <c r="BM138" i="19"/>
  <c r="AU138" i="19"/>
  <c r="AV138" i="19" s="1"/>
  <c r="AD138" i="19"/>
  <c r="AC138" i="19"/>
  <c r="Q138" i="19"/>
  <c r="L138" i="19"/>
  <c r="M138" i="19" s="1"/>
  <c r="K138" i="19"/>
  <c r="CW137" i="19"/>
  <c r="CX137" i="19" s="1"/>
  <c r="CF137" i="19"/>
  <c r="CE137" i="19"/>
  <c r="BN137" i="19"/>
  <c r="BM137" i="19"/>
  <c r="AU137" i="19"/>
  <c r="AV137" i="19" s="1"/>
  <c r="AD137" i="19"/>
  <c r="AC137" i="19"/>
  <c r="L137" i="19"/>
  <c r="M137" i="19" s="1"/>
  <c r="K137" i="19"/>
  <c r="CW136" i="19"/>
  <c r="CX136" i="19" s="1"/>
  <c r="CF136" i="19"/>
  <c r="CE136" i="19"/>
  <c r="BN136" i="19"/>
  <c r="BO136" i="19" s="1"/>
  <c r="BM136" i="19"/>
  <c r="AU136" i="19"/>
  <c r="AV136" i="19" s="1"/>
  <c r="AD136" i="19"/>
  <c r="AC136" i="19"/>
  <c r="L136" i="19"/>
  <c r="M136" i="19" s="1"/>
  <c r="K136" i="19"/>
  <c r="CW135" i="19"/>
  <c r="CX135" i="19" s="1"/>
  <c r="CF135" i="19"/>
  <c r="CE135" i="19"/>
  <c r="BN135" i="19"/>
  <c r="BM135" i="19"/>
  <c r="AU135" i="19"/>
  <c r="AV135" i="19" s="1"/>
  <c r="AD135" i="19"/>
  <c r="AC135" i="19"/>
  <c r="L135" i="19"/>
  <c r="M135" i="19" s="1"/>
  <c r="K135" i="19"/>
  <c r="CW134" i="19"/>
  <c r="CX134" i="19" s="1"/>
  <c r="CF134" i="19"/>
  <c r="CE134" i="19"/>
  <c r="BN134" i="19"/>
  <c r="BM134" i="19"/>
  <c r="AU134" i="19"/>
  <c r="AV134" i="19" s="1"/>
  <c r="AD134" i="19"/>
  <c r="AC134" i="19"/>
  <c r="L134" i="19"/>
  <c r="M134" i="19" s="1"/>
  <c r="K134" i="19"/>
  <c r="CW133" i="19"/>
  <c r="CX133" i="19" s="1"/>
  <c r="CF133" i="19"/>
  <c r="CE133" i="19"/>
  <c r="BN133" i="19"/>
  <c r="BO133" i="19" s="1"/>
  <c r="BM133" i="19"/>
  <c r="AU133" i="19"/>
  <c r="AV133" i="19" s="1"/>
  <c r="AD133" i="19"/>
  <c r="AC133" i="19"/>
  <c r="L133" i="19"/>
  <c r="M133" i="19" s="1"/>
  <c r="K133" i="19"/>
  <c r="CW132" i="19"/>
  <c r="CX132" i="19" s="1"/>
  <c r="CF132" i="19"/>
  <c r="CE132" i="19"/>
  <c r="BN132" i="19"/>
  <c r="BM132" i="19"/>
  <c r="AU132" i="19"/>
  <c r="AV132" i="19" s="1"/>
  <c r="AD132" i="19"/>
  <c r="AC132" i="19"/>
  <c r="Q132" i="19"/>
  <c r="L132" i="19"/>
  <c r="M132" i="19" s="1"/>
  <c r="K132" i="19"/>
  <c r="CW131" i="19"/>
  <c r="CX131" i="19" s="1"/>
  <c r="CE131" i="19"/>
  <c r="CF131" i="19" s="1"/>
  <c r="BM131" i="19"/>
  <c r="BN131" i="19" s="1"/>
  <c r="AU131" i="19"/>
  <c r="AV131" i="19" s="1"/>
  <c r="BA131" i="19" s="1"/>
  <c r="AC131" i="19"/>
  <c r="AD131" i="19" s="1"/>
  <c r="AE131" i="19" s="1"/>
  <c r="K131" i="19"/>
  <c r="L131" i="19" s="1"/>
  <c r="CY130" i="19"/>
  <c r="CW130" i="19"/>
  <c r="CX130" i="19" s="1"/>
  <c r="DC130" i="19" s="1"/>
  <c r="CK130" i="19"/>
  <c r="CF130" i="19"/>
  <c r="CG130" i="19" s="1"/>
  <c r="CE130" i="19"/>
  <c r="BO130" i="19"/>
  <c r="BM130" i="19"/>
  <c r="BN130" i="19" s="1"/>
  <c r="BS130" i="19" s="1"/>
  <c r="AV130" i="19"/>
  <c r="AU130" i="19"/>
  <c r="AD130" i="19"/>
  <c r="AI130" i="19" s="1"/>
  <c r="AC130" i="19"/>
  <c r="M130" i="19"/>
  <c r="K130" i="19"/>
  <c r="L130" i="19" s="1"/>
  <c r="Q130" i="19" s="1"/>
  <c r="CX129" i="19"/>
  <c r="CW129" i="19"/>
  <c r="CG129" i="19"/>
  <c r="CE129" i="19"/>
  <c r="CF129" i="19" s="1"/>
  <c r="CK129" i="19" s="1"/>
  <c r="BS129" i="19"/>
  <c r="BN129" i="19"/>
  <c r="BO129" i="19" s="1"/>
  <c r="BM129" i="19"/>
  <c r="AW129" i="19"/>
  <c r="AU129" i="19"/>
  <c r="AV129" i="19" s="1"/>
  <c r="BA129" i="19" s="1"/>
  <c r="AC129" i="19"/>
  <c r="AD129" i="19" s="1"/>
  <c r="S129" i="19"/>
  <c r="Q129" i="19"/>
  <c r="L129" i="19"/>
  <c r="M129" i="19" s="1"/>
  <c r="K129" i="19"/>
  <c r="DE128" i="19"/>
  <c r="CY128" i="19"/>
  <c r="CW128" i="19"/>
  <c r="CX128" i="19" s="1"/>
  <c r="DC128" i="19" s="1"/>
  <c r="CF128" i="19"/>
  <c r="CE128" i="19"/>
  <c r="BM128" i="19"/>
  <c r="BN128" i="19" s="1"/>
  <c r="AV128" i="19"/>
  <c r="AU128" i="19"/>
  <c r="AI128" i="19"/>
  <c r="AD128" i="19"/>
  <c r="AE128" i="19" s="1"/>
  <c r="AC128" i="19"/>
  <c r="K128" i="19"/>
  <c r="L128" i="19" s="1"/>
  <c r="CX127" i="19"/>
  <c r="CW127" i="19"/>
  <c r="CK127" i="19"/>
  <c r="CE127" i="19"/>
  <c r="CF127" i="19" s="1"/>
  <c r="CG127" i="19" s="1"/>
  <c r="BS127" i="19"/>
  <c r="BO127" i="19"/>
  <c r="BN127" i="19"/>
  <c r="BM127" i="19"/>
  <c r="AU127" i="19"/>
  <c r="AV127" i="19" s="1"/>
  <c r="AC127" i="19"/>
  <c r="AD127" i="19" s="1"/>
  <c r="Q127" i="19"/>
  <c r="M127" i="19"/>
  <c r="L127" i="19"/>
  <c r="K127" i="19"/>
  <c r="CW126" i="19"/>
  <c r="CX126" i="19" s="1"/>
  <c r="CG126" i="19"/>
  <c r="CM126" i="19" s="1"/>
  <c r="CE126" i="19"/>
  <c r="CF126" i="19" s="1"/>
  <c r="CK126" i="19" s="1"/>
  <c r="BM126" i="19"/>
  <c r="BN126" i="19" s="1"/>
  <c r="AU126" i="19"/>
  <c r="AV126" i="19" s="1"/>
  <c r="AI126" i="19"/>
  <c r="AE126" i="19"/>
  <c r="AD126" i="19"/>
  <c r="AC126" i="19"/>
  <c r="L126" i="19"/>
  <c r="K126" i="19"/>
  <c r="CW125" i="19"/>
  <c r="CX125" i="19" s="1"/>
  <c r="CE125" i="19"/>
  <c r="CF125" i="19" s="1"/>
  <c r="BM125" i="19"/>
  <c r="BN125" i="19" s="1"/>
  <c r="AU125" i="19"/>
  <c r="AV125" i="19" s="1"/>
  <c r="BA125" i="19" s="1"/>
  <c r="AK125" i="19"/>
  <c r="AD125" i="19"/>
  <c r="AE125" i="19" s="1"/>
  <c r="AJ125" i="19" s="1"/>
  <c r="AC125" i="19"/>
  <c r="K125" i="19"/>
  <c r="L125" i="19" s="1"/>
  <c r="CW124" i="19"/>
  <c r="CX124" i="19" s="1"/>
  <c r="CG124" i="19"/>
  <c r="CM124" i="19" s="1"/>
  <c r="CE124" i="19"/>
  <c r="CF124" i="19" s="1"/>
  <c r="CK124" i="19" s="1"/>
  <c r="BS124" i="19"/>
  <c r="BR124" i="19"/>
  <c r="BO124" i="19"/>
  <c r="BM124" i="19"/>
  <c r="BN124" i="19" s="1"/>
  <c r="BA124" i="19"/>
  <c r="AU124" i="19"/>
  <c r="AV124" i="19" s="1"/>
  <c r="AW124" i="19" s="1"/>
  <c r="AE124" i="19"/>
  <c r="AC124" i="19"/>
  <c r="AD124" i="19" s="1"/>
  <c r="AI124" i="19" s="1"/>
  <c r="Q124" i="19"/>
  <c r="M124" i="19"/>
  <c r="K124" i="19"/>
  <c r="L124" i="19" s="1"/>
  <c r="CW123" i="19"/>
  <c r="CX123" i="19" s="1"/>
  <c r="CE123" i="19"/>
  <c r="CF123" i="19" s="1"/>
  <c r="BN123" i="19"/>
  <c r="BS123" i="19" s="1"/>
  <c r="BM123" i="19"/>
  <c r="AV123" i="19"/>
  <c r="AU123" i="19"/>
  <c r="AD123" i="19"/>
  <c r="AI123" i="19" s="1"/>
  <c r="AC123" i="19"/>
  <c r="M123" i="19"/>
  <c r="L123" i="19"/>
  <c r="Q123" i="19" s="1"/>
  <c r="K123" i="19"/>
  <c r="DC122" i="19"/>
  <c r="CX122" i="19"/>
  <c r="CY122" i="19" s="1"/>
  <c r="CW122" i="19"/>
  <c r="CE122" i="19"/>
  <c r="CF122" i="19" s="1"/>
  <c r="BN122" i="19"/>
  <c r="BM122" i="19"/>
  <c r="BA122" i="19"/>
  <c r="AU122" i="19"/>
  <c r="AV122" i="19" s="1"/>
  <c r="AW122" i="19" s="1"/>
  <c r="BB122" i="19" s="1"/>
  <c r="AI122" i="19"/>
  <c r="AE122" i="19"/>
  <c r="AD122" i="19"/>
  <c r="AC122" i="19"/>
  <c r="S122" i="19"/>
  <c r="Q122" i="19"/>
  <c r="K122" i="19"/>
  <c r="L122" i="19" s="1"/>
  <c r="M122" i="19" s="1"/>
  <c r="DC121" i="19"/>
  <c r="DB121" i="19"/>
  <c r="CY121" i="19"/>
  <c r="CW121" i="19"/>
  <c r="CX121" i="19" s="1"/>
  <c r="CE121" i="19"/>
  <c r="CF121" i="19" s="1"/>
  <c r="BM121" i="19"/>
  <c r="BN121" i="19" s="1"/>
  <c r="BA121" i="19"/>
  <c r="AV121" i="19"/>
  <c r="AW121" i="19" s="1"/>
  <c r="AU121" i="19"/>
  <c r="AH121" i="19"/>
  <c r="AD121" i="19"/>
  <c r="AE121" i="19" s="1"/>
  <c r="AC121" i="19"/>
  <c r="K121" i="19"/>
  <c r="L121" i="19" s="1"/>
  <c r="DC120" i="19"/>
  <c r="DB120" i="19"/>
  <c r="CY120" i="19"/>
  <c r="CX120" i="19"/>
  <c r="CW120" i="19"/>
  <c r="CE120" i="19"/>
  <c r="CF120" i="19" s="1"/>
  <c r="CK120" i="19" s="1"/>
  <c r="BT120" i="19"/>
  <c r="BS120" i="19"/>
  <c r="BO120" i="19"/>
  <c r="BM120" i="19"/>
  <c r="BN120" i="19" s="1"/>
  <c r="BC120" i="19"/>
  <c r="BA120" i="19"/>
  <c r="AV120" i="19"/>
  <c r="AW120" i="19" s="1"/>
  <c r="AU120" i="19"/>
  <c r="AI120" i="19"/>
  <c r="AE120" i="19"/>
  <c r="AC120" i="19"/>
  <c r="AD120" i="19" s="1"/>
  <c r="K120" i="19"/>
  <c r="L120" i="19" s="1"/>
  <c r="Q120" i="19" s="1"/>
  <c r="CW119" i="19"/>
  <c r="CX119" i="19" s="1"/>
  <c r="CK119" i="19"/>
  <c r="CF119" i="19"/>
  <c r="CG119" i="19" s="1"/>
  <c r="CE119" i="19"/>
  <c r="BT119" i="19"/>
  <c r="BS119" i="19"/>
  <c r="BR119" i="19"/>
  <c r="BN119" i="19"/>
  <c r="BO119" i="19" s="1"/>
  <c r="BU119" i="19" s="1"/>
  <c r="BM119" i="19"/>
  <c r="AU119" i="19"/>
  <c r="AV119" i="19" s="1"/>
  <c r="AD119" i="19"/>
  <c r="AC119" i="19"/>
  <c r="R119" i="19"/>
  <c r="Q119" i="19"/>
  <c r="L119" i="19"/>
  <c r="M119" i="19" s="1"/>
  <c r="S119" i="19" s="1"/>
  <c r="K119" i="19"/>
  <c r="CX118" i="19"/>
  <c r="CW118" i="19"/>
  <c r="CE118" i="19"/>
  <c r="CF118" i="19" s="1"/>
  <c r="BM118" i="19"/>
  <c r="BN118" i="19" s="1"/>
  <c r="BS118" i="19" s="1"/>
  <c r="AU118" i="19"/>
  <c r="AV118" i="19" s="1"/>
  <c r="AD118" i="19"/>
  <c r="AC118" i="19"/>
  <c r="K118" i="19"/>
  <c r="L118" i="19" s="1"/>
  <c r="CW117" i="19"/>
  <c r="CX117" i="19" s="1"/>
  <c r="CE117" i="19"/>
  <c r="CF117" i="19" s="1"/>
  <c r="BO117" i="19"/>
  <c r="BN117" i="19"/>
  <c r="BS117" i="19" s="1"/>
  <c r="BM117" i="19"/>
  <c r="AU117" i="19"/>
  <c r="AV117" i="19" s="1"/>
  <c r="AD117" i="19"/>
  <c r="AC117" i="19"/>
  <c r="L117" i="19"/>
  <c r="K117" i="19"/>
  <c r="CX116" i="19"/>
  <c r="CY116" i="19" s="1"/>
  <c r="CW116" i="19"/>
  <c r="CE116" i="19"/>
  <c r="CF116" i="19" s="1"/>
  <c r="BN116" i="19"/>
  <c r="BM116" i="19"/>
  <c r="AU116" i="19"/>
  <c r="AV116" i="19" s="1"/>
  <c r="AI116" i="19"/>
  <c r="AE116" i="19"/>
  <c r="AC116" i="19"/>
  <c r="AD116" i="19" s="1"/>
  <c r="K116" i="19"/>
  <c r="L116" i="19" s="1"/>
  <c r="CW115" i="19"/>
  <c r="CX115" i="19" s="1"/>
  <c r="DC115" i="19" s="1"/>
  <c r="CE115" i="19"/>
  <c r="CF115" i="19" s="1"/>
  <c r="BO115" i="19"/>
  <c r="BN115" i="19"/>
  <c r="BS115" i="19" s="1"/>
  <c r="BM115" i="19"/>
  <c r="AV115" i="19"/>
  <c r="BA115" i="19" s="1"/>
  <c r="AU115" i="19"/>
  <c r="AC115" i="19"/>
  <c r="AD115" i="19" s="1"/>
  <c r="P115" i="19"/>
  <c r="M115" i="19"/>
  <c r="K115" i="19"/>
  <c r="L115" i="19" s="1"/>
  <c r="Q115" i="19" s="1"/>
  <c r="DD114" i="19"/>
  <c r="CY114" i="19"/>
  <c r="DE114" i="19" s="1"/>
  <c r="CX114" i="19"/>
  <c r="DC114" i="19" s="1"/>
  <c r="CW114" i="19"/>
  <c r="CE114" i="19"/>
  <c r="CF114" i="19" s="1"/>
  <c r="BS114" i="19"/>
  <c r="BM114" i="19"/>
  <c r="BN114" i="19" s="1"/>
  <c r="BO114" i="19" s="1"/>
  <c r="AV114" i="19"/>
  <c r="BA114" i="19" s="1"/>
  <c r="AU114" i="19"/>
  <c r="AC114" i="19"/>
  <c r="AD114" i="19" s="1"/>
  <c r="K114" i="19"/>
  <c r="L114" i="19" s="1"/>
  <c r="CW113" i="19"/>
  <c r="CX113" i="19" s="1"/>
  <c r="CY113" i="19" s="1"/>
  <c r="CG113" i="19"/>
  <c r="CE113" i="19"/>
  <c r="CF113" i="19" s="1"/>
  <c r="CK113" i="19" s="1"/>
  <c r="BM113" i="19"/>
  <c r="BN113" i="19" s="1"/>
  <c r="AV113" i="19"/>
  <c r="AU113" i="19"/>
  <c r="AJ113" i="19"/>
  <c r="AI113" i="19"/>
  <c r="AH113" i="19"/>
  <c r="AC113" i="19"/>
  <c r="AD113" i="19" s="1"/>
  <c r="AE113" i="19" s="1"/>
  <c r="AK113" i="19" s="1"/>
  <c r="K113" i="19"/>
  <c r="L113" i="19" s="1"/>
  <c r="M113" i="19" s="1"/>
  <c r="CW112" i="19"/>
  <c r="CX112" i="19" s="1"/>
  <c r="CE112" i="19"/>
  <c r="CF112" i="19" s="1"/>
  <c r="CK112" i="19" s="1"/>
  <c r="BM112" i="19"/>
  <c r="BN112" i="19" s="1"/>
  <c r="AU112" i="19"/>
  <c r="AV112" i="19" s="1"/>
  <c r="AW112" i="19" s="1"/>
  <c r="AI112" i="19"/>
  <c r="AC112" i="19"/>
  <c r="AD112" i="19" s="1"/>
  <c r="AE112" i="19" s="1"/>
  <c r="T112" i="19"/>
  <c r="S112" i="19"/>
  <c r="Q112" i="19"/>
  <c r="P112" i="19"/>
  <c r="K112" i="19"/>
  <c r="L112" i="19" s="1"/>
  <c r="M112" i="19" s="1"/>
  <c r="R112" i="19" s="1"/>
  <c r="CY111" i="19"/>
  <c r="DE111" i="19" s="1"/>
  <c r="CX111" i="19"/>
  <c r="DC111" i="19" s="1"/>
  <c r="CW111" i="19"/>
  <c r="CE111" i="19"/>
  <c r="CF111" i="19" s="1"/>
  <c r="BS111" i="19"/>
  <c r="BN111" i="19"/>
  <c r="BO111" i="19" s="1"/>
  <c r="BM111" i="19"/>
  <c r="AV111" i="19"/>
  <c r="AU111" i="19"/>
  <c r="AC111" i="19"/>
  <c r="AD111" i="19" s="1"/>
  <c r="Q111" i="19"/>
  <c r="M111" i="19"/>
  <c r="P111" i="19" s="1"/>
  <c r="L111" i="19"/>
  <c r="K111" i="19"/>
  <c r="CY110" i="19"/>
  <c r="CW110" i="19"/>
  <c r="CX110" i="19" s="1"/>
  <c r="DC110" i="19" s="1"/>
  <c r="CF110" i="19"/>
  <c r="CE110" i="19"/>
  <c r="BM110" i="19"/>
  <c r="BN110" i="19" s="1"/>
  <c r="BS110" i="19" s="1"/>
  <c r="AV110" i="19"/>
  <c r="AU110" i="19"/>
  <c r="AI110" i="19"/>
  <c r="AC110" i="19"/>
  <c r="AD110" i="19" s="1"/>
  <c r="AE110" i="19" s="1"/>
  <c r="M110" i="19"/>
  <c r="K110" i="19"/>
  <c r="L110" i="19" s="1"/>
  <c r="Q110" i="19" s="1"/>
  <c r="DB109" i="19"/>
  <c r="CY109" i="19"/>
  <c r="DD109" i="19" s="1"/>
  <c r="CW109" i="19"/>
  <c r="CX109" i="19" s="1"/>
  <c r="DC109" i="19" s="1"/>
  <c r="CE109" i="19"/>
  <c r="CF109" i="19" s="1"/>
  <c r="BM109" i="19"/>
  <c r="BN109" i="19" s="1"/>
  <c r="BO109" i="19" s="1"/>
  <c r="BA109" i="19"/>
  <c r="AU109" i="19"/>
  <c r="AV109" i="19" s="1"/>
  <c r="AW109" i="19" s="1"/>
  <c r="AI109" i="19"/>
  <c r="AH109" i="19"/>
  <c r="AD109" i="19"/>
  <c r="AE109" i="19" s="1"/>
  <c r="AC109" i="19"/>
  <c r="K109" i="19"/>
  <c r="L109" i="19" s="1"/>
  <c r="Q109" i="19" s="1"/>
  <c r="DC108" i="19"/>
  <c r="CY108" i="19"/>
  <c r="CW108" i="19"/>
  <c r="CX108" i="19" s="1"/>
  <c r="CE108" i="19"/>
  <c r="CF108" i="19" s="1"/>
  <c r="BM108" i="19"/>
  <c r="BN108" i="19" s="1"/>
  <c r="AW108" i="19"/>
  <c r="AV108" i="19"/>
  <c r="BA108" i="19" s="1"/>
  <c r="AU108" i="19"/>
  <c r="AK108" i="19"/>
  <c r="AJ108" i="19"/>
  <c r="AI108" i="19"/>
  <c r="AH108" i="19"/>
  <c r="AE108" i="19"/>
  <c r="AC108" i="19"/>
  <c r="AD108" i="19" s="1"/>
  <c r="L108" i="19"/>
  <c r="M108" i="19" s="1"/>
  <c r="K108" i="19"/>
  <c r="CW107" i="19"/>
  <c r="CX107" i="19" s="1"/>
  <c r="CL107" i="19"/>
  <c r="CK107" i="19"/>
  <c r="CG107" i="19"/>
  <c r="CM107" i="19" s="1"/>
  <c r="CF107" i="19"/>
  <c r="CE107" i="19"/>
  <c r="BS107" i="19"/>
  <c r="BM107" i="19"/>
  <c r="BN107" i="19" s="1"/>
  <c r="BO107" i="19" s="1"/>
  <c r="AW107" i="19"/>
  <c r="AU107" i="19"/>
  <c r="AV107" i="19" s="1"/>
  <c r="BA107" i="19" s="1"/>
  <c r="AH107" i="19"/>
  <c r="AE107" i="19"/>
  <c r="AK107" i="19" s="1"/>
  <c r="AD107" i="19"/>
  <c r="AI107" i="19" s="1"/>
  <c r="AC107" i="19"/>
  <c r="P107" i="19"/>
  <c r="M107" i="19"/>
  <c r="L107" i="19"/>
  <c r="Q107" i="19" s="1"/>
  <c r="K107" i="19"/>
  <c r="DE106" i="19"/>
  <c r="CY106" i="19"/>
  <c r="DB106" i="19" s="1"/>
  <c r="CX106" i="19"/>
  <c r="DC106" i="19" s="1"/>
  <c r="CW106" i="19"/>
  <c r="CF106" i="19"/>
  <c r="CG106" i="19" s="1"/>
  <c r="CM106" i="19" s="1"/>
  <c r="CE106" i="19"/>
  <c r="BT106" i="19"/>
  <c r="BS106" i="19"/>
  <c r="BR106" i="19"/>
  <c r="BV106" i="19" s="1"/>
  <c r="BN106" i="19"/>
  <c r="BO106" i="19" s="1"/>
  <c r="BU106" i="19" s="1"/>
  <c r="BM106" i="19"/>
  <c r="AU106" i="19"/>
  <c r="AV106" i="19" s="1"/>
  <c r="AI106" i="19"/>
  <c r="AE106" i="19"/>
  <c r="AJ106" i="19" s="1"/>
  <c r="AD106" i="19"/>
  <c r="AC106" i="19"/>
  <c r="R106" i="19"/>
  <c r="Q106" i="19"/>
  <c r="P106" i="19"/>
  <c r="M106" i="19"/>
  <c r="S106" i="19" s="1"/>
  <c r="L106" i="19"/>
  <c r="K106" i="19"/>
  <c r="CX105" i="19"/>
  <c r="CW105" i="19"/>
  <c r="CM105" i="19"/>
  <c r="CL105" i="19"/>
  <c r="CN105" i="19" s="1"/>
  <c r="CK105" i="19"/>
  <c r="CE105" i="19"/>
  <c r="CF105" i="19" s="1"/>
  <c r="CG105" i="19" s="1"/>
  <c r="BM105" i="19"/>
  <c r="BN105" i="19" s="1"/>
  <c r="BA105" i="19"/>
  <c r="AW105" i="19"/>
  <c r="AU105" i="19"/>
  <c r="AV105" i="19" s="1"/>
  <c r="AC105" i="19"/>
  <c r="AD105" i="19" s="1"/>
  <c r="M105" i="19"/>
  <c r="L105" i="19"/>
  <c r="Q105" i="19" s="1"/>
  <c r="K105" i="19"/>
  <c r="CW104" i="19"/>
  <c r="CX104" i="19" s="1"/>
  <c r="DC104" i="19" s="1"/>
  <c r="CE104" i="19"/>
  <c r="CF104" i="19" s="1"/>
  <c r="BN104" i="19"/>
  <c r="BS104" i="19" s="1"/>
  <c r="BM104" i="19"/>
  <c r="BA104" i="19"/>
  <c r="AZ104" i="19"/>
  <c r="AV104" i="19"/>
  <c r="AW104" i="19" s="1"/>
  <c r="AU104" i="19"/>
  <c r="AK104" i="19"/>
  <c r="AC104" i="19"/>
  <c r="AD104" i="19" s="1"/>
  <c r="AE104" i="19" s="1"/>
  <c r="AJ104" i="19" s="1"/>
  <c r="K104" i="19"/>
  <c r="L104" i="19" s="1"/>
  <c r="Q104" i="19" s="1"/>
  <c r="CX103" i="19"/>
  <c r="DC103" i="19" s="1"/>
  <c r="CW103" i="19"/>
  <c r="CG103" i="19"/>
  <c r="CF103" i="19"/>
  <c r="CK103" i="19" s="1"/>
  <c r="CE103" i="19"/>
  <c r="BM103" i="19"/>
  <c r="BN103" i="19" s="1"/>
  <c r="AW103" i="19"/>
  <c r="AV103" i="19"/>
  <c r="BA103" i="19" s="1"/>
  <c r="AU103" i="19"/>
  <c r="AD103" i="19"/>
  <c r="AI103" i="19" s="1"/>
  <c r="AC103" i="19"/>
  <c r="K103" i="19"/>
  <c r="L103" i="19" s="1"/>
  <c r="CX102" i="19"/>
  <c r="CW102" i="19"/>
  <c r="CG102" i="19"/>
  <c r="CM102" i="19" s="1"/>
  <c r="CE102" i="19"/>
  <c r="CF102" i="19" s="1"/>
  <c r="CK102" i="19" s="1"/>
  <c r="BM102" i="19"/>
  <c r="BN102" i="19" s="1"/>
  <c r="AW102" i="19"/>
  <c r="AV102" i="19"/>
  <c r="BA102" i="19" s="1"/>
  <c r="AU102" i="19"/>
  <c r="AC102" i="19"/>
  <c r="AD102" i="19" s="1"/>
  <c r="K102" i="19"/>
  <c r="L102" i="19" s="1"/>
  <c r="DC101" i="19"/>
  <c r="CY101" i="19"/>
  <c r="CX101" i="19"/>
  <c r="CW101" i="19"/>
  <c r="CF101" i="19"/>
  <c r="CE101" i="19"/>
  <c r="BS101" i="19"/>
  <c r="BR101" i="19"/>
  <c r="BO101" i="19"/>
  <c r="BM101" i="19"/>
  <c r="BN101" i="19" s="1"/>
  <c r="AV101" i="19"/>
  <c r="AU101" i="19"/>
  <c r="AI101" i="19"/>
  <c r="AH101" i="19"/>
  <c r="AC101" i="19"/>
  <c r="AD101" i="19" s="1"/>
  <c r="AE101" i="19" s="1"/>
  <c r="K101" i="19"/>
  <c r="L101" i="19" s="1"/>
  <c r="CW100" i="19"/>
  <c r="CX100" i="19" s="1"/>
  <c r="CY100" i="19" s="1"/>
  <c r="CE100" i="19"/>
  <c r="CF100" i="19" s="1"/>
  <c r="BT100" i="19"/>
  <c r="BS100" i="19"/>
  <c r="BM100" i="19"/>
  <c r="BN100" i="19" s="1"/>
  <c r="BO100" i="19" s="1"/>
  <c r="AU100" i="19"/>
  <c r="AV100" i="19" s="1"/>
  <c r="AW100" i="19" s="1"/>
  <c r="AC100" i="19"/>
  <c r="AD100" i="19" s="1"/>
  <c r="Q100" i="19"/>
  <c r="M100" i="19"/>
  <c r="L100" i="19"/>
  <c r="K100" i="19"/>
  <c r="CY99" i="19"/>
  <c r="CX99" i="19"/>
  <c r="DC99" i="19" s="1"/>
  <c r="CW99" i="19"/>
  <c r="CE99" i="19"/>
  <c r="CF99" i="19" s="1"/>
  <c r="CK99" i="19" s="1"/>
  <c r="BS99" i="19"/>
  <c r="BR99" i="19"/>
  <c r="BM99" i="19"/>
  <c r="BN99" i="19" s="1"/>
  <c r="BO99" i="19" s="1"/>
  <c r="AU99" i="19"/>
  <c r="AV99" i="19" s="1"/>
  <c r="BA99" i="19" s="1"/>
  <c r="AI99" i="19"/>
  <c r="AH99" i="19"/>
  <c r="AE99" i="19"/>
  <c r="AJ99" i="19" s="1"/>
  <c r="AC99" i="19"/>
  <c r="AD99" i="19" s="1"/>
  <c r="M99" i="19"/>
  <c r="L99" i="19"/>
  <c r="Q99" i="19" s="1"/>
  <c r="K99" i="19"/>
  <c r="DC98" i="19"/>
  <c r="CW98" i="19"/>
  <c r="CX98" i="19" s="1"/>
  <c r="CY98" i="19" s="1"/>
  <c r="CK98" i="19"/>
  <c r="CF98" i="19"/>
  <c r="CG98" i="19" s="1"/>
  <c r="CM98" i="19" s="1"/>
  <c r="CE98" i="19"/>
  <c r="BM98" i="19"/>
  <c r="BN98" i="19" s="1"/>
  <c r="AZ98" i="19"/>
  <c r="AW98" i="19"/>
  <c r="AV98" i="19"/>
  <c r="BA98" i="19" s="1"/>
  <c r="AU98" i="19"/>
  <c r="AI98" i="19"/>
  <c r="AH98" i="19"/>
  <c r="AE98" i="19"/>
  <c r="AJ98" i="19" s="1"/>
  <c r="AD98" i="19"/>
  <c r="AC98" i="19"/>
  <c r="S98" i="19"/>
  <c r="M98" i="19"/>
  <c r="K98" i="19"/>
  <c r="L98" i="19" s="1"/>
  <c r="Q98" i="19" s="1"/>
  <c r="CX97" i="19"/>
  <c r="DC97" i="19" s="1"/>
  <c r="CW97" i="19"/>
  <c r="CE97" i="19"/>
  <c r="CF97" i="19" s="1"/>
  <c r="BS97" i="19"/>
  <c r="BR97" i="19"/>
  <c r="BM97" i="19"/>
  <c r="BN97" i="19" s="1"/>
  <c r="BO97" i="19" s="1"/>
  <c r="BA97" i="19"/>
  <c r="AW97" i="19"/>
  <c r="AU97" i="19"/>
  <c r="AV97" i="19" s="1"/>
  <c r="AK97" i="19"/>
  <c r="AE97" i="19"/>
  <c r="AC97" i="19"/>
  <c r="AD97" i="19" s="1"/>
  <c r="AI97" i="19" s="1"/>
  <c r="S97" i="19"/>
  <c r="R97" i="19"/>
  <c r="M97" i="19"/>
  <c r="P97" i="19" s="1"/>
  <c r="T97" i="19" s="1"/>
  <c r="L97" i="19"/>
  <c r="Q97" i="19" s="1"/>
  <c r="K97" i="19"/>
  <c r="CX96" i="19"/>
  <c r="CW96" i="19"/>
  <c r="CM96" i="19"/>
  <c r="CL96" i="19"/>
  <c r="CK96" i="19"/>
  <c r="CE96" i="19"/>
  <c r="CF96" i="19" s="1"/>
  <c r="CG96" i="19" s="1"/>
  <c r="BO96" i="19"/>
  <c r="BM96" i="19"/>
  <c r="BN96" i="19" s="1"/>
  <c r="BS96" i="19" s="1"/>
  <c r="AV96" i="19"/>
  <c r="AU96" i="19"/>
  <c r="AD96" i="19"/>
  <c r="AC96" i="19"/>
  <c r="Q96" i="19"/>
  <c r="L96" i="19"/>
  <c r="M96" i="19" s="1"/>
  <c r="K96" i="19"/>
  <c r="DE95" i="19"/>
  <c r="DD95" i="19"/>
  <c r="CW95" i="19"/>
  <c r="CX95" i="19" s="1"/>
  <c r="CY95" i="19" s="1"/>
  <c r="DB95" i="19" s="1"/>
  <c r="CE95" i="19"/>
  <c r="CF95" i="19" s="1"/>
  <c r="BN95" i="19"/>
  <c r="BM95" i="19"/>
  <c r="AU95" i="19"/>
  <c r="AV95" i="19" s="1"/>
  <c r="BA95" i="19" s="1"/>
  <c r="AC95" i="19"/>
  <c r="AD95" i="19" s="1"/>
  <c r="S95" i="19"/>
  <c r="Q95" i="19"/>
  <c r="P95" i="19"/>
  <c r="K95" i="19"/>
  <c r="L95" i="19" s="1"/>
  <c r="M95" i="19" s="1"/>
  <c r="R95" i="19" s="1"/>
  <c r="DC94" i="19"/>
  <c r="CW94" i="19"/>
  <c r="CX94" i="19" s="1"/>
  <c r="CY94" i="19" s="1"/>
  <c r="CE94" i="19"/>
  <c r="CF94" i="19" s="1"/>
  <c r="BN94" i="19"/>
  <c r="BS94" i="19" s="1"/>
  <c r="BM94" i="19"/>
  <c r="AU94" i="19"/>
  <c r="AV94" i="19" s="1"/>
  <c r="BA94" i="19" s="1"/>
  <c r="AC94" i="19"/>
  <c r="AD94" i="19" s="1"/>
  <c r="AE94" i="19" s="1"/>
  <c r="K94" i="19"/>
  <c r="L94" i="19" s="1"/>
  <c r="M94" i="19" s="1"/>
  <c r="CW93" i="19"/>
  <c r="CX93" i="19" s="1"/>
  <c r="DC93" i="19" s="1"/>
  <c r="CK93" i="19"/>
  <c r="CJ93" i="19"/>
  <c r="CG93" i="19"/>
  <c r="CF93" i="19"/>
  <c r="CE93" i="19"/>
  <c r="BO93" i="19"/>
  <c r="BN93" i="19"/>
  <c r="BS93" i="19" s="1"/>
  <c r="BM93" i="19"/>
  <c r="AU93" i="19"/>
  <c r="AV93" i="19" s="1"/>
  <c r="AI93" i="19"/>
  <c r="AE93" i="19"/>
  <c r="AD93" i="19"/>
  <c r="AC93" i="19"/>
  <c r="K93" i="19"/>
  <c r="L93" i="19" s="1"/>
  <c r="DD92" i="19"/>
  <c r="DC92" i="19"/>
  <c r="DB92" i="19"/>
  <c r="DF92" i="19" s="1"/>
  <c r="CY92" i="19"/>
  <c r="DE92" i="19" s="1"/>
  <c r="CW92" i="19"/>
  <c r="CX92" i="19" s="1"/>
  <c r="CM92" i="19"/>
  <c r="CJ92" i="19"/>
  <c r="CG92" i="19"/>
  <c r="CL92" i="19" s="1"/>
  <c r="CE92" i="19"/>
  <c r="CF92" i="19" s="1"/>
  <c r="CK92" i="19" s="1"/>
  <c r="BN92" i="19"/>
  <c r="BM92" i="19"/>
  <c r="AW92" i="19"/>
  <c r="AU92" i="19"/>
  <c r="AV92" i="19" s="1"/>
  <c r="BA92" i="19" s="1"/>
  <c r="AI92" i="19"/>
  <c r="AD92" i="19"/>
  <c r="AE92" i="19" s="1"/>
  <c r="AC92" i="19"/>
  <c r="S92" i="19"/>
  <c r="Q92" i="19"/>
  <c r="K92" i="19"/>
  <c r="L92" i="19" s="1"/>
  <c r="M92" i="19" s="1"/>
  <c r="R92" i="19" s="1"/>
  <c r="CW91" i="19"/>
  <c r="CX91" i="19" s="1"/>
  <c r="CM91" i="19"/>
  <c r="CG91" i="19"/>
  <c r="CE91" i="19"/>
  <c r="CF91" i="19" s="1"/>
  <c r="CK91" i="19" s="1"/>
  <c r="BN91" i="19"/>
  <c r="BS91" i="19" s="1"/>
  <c r="BM91" i="19"/>
  <c r="AU91" i="19"/>
  <c r="AV91" i="19" s="1"/>
  <c r="BA91" i="19" s="1"/>
  <c r="AK91" i="19"/>
  <c r="AC91" i="19"/>
  <c r="AD91" i="19" s="1"/>
  <c r="AE91" i="19" s="1"/>
  <c r="AH91" i="19" s="1"/>
  <c r="Q91" i="19"/>
  <c r="K91" i="19"/>
  <c r="L91" i="19" s="1"/>
  <c r="M91" i="19" s="1"/>
  <c r="CW90" i="19"/>
  <c r="CX90" i="19" s="1"/>
  <c r="DC90" i="19" s="1"/>
  <c r="CK90" i="19"/>
  <c r="CG90" i="19"/>
  <c r="CM90" i="19" s="1"/>
  <c r="CF90" i="19"/>
  <c r="CE90" i="19"/>
  <c r="BO90" i="19"/>
  <c r="BN90" i="19"/>
  <c r="BS90" i="19" s="1"/>
  <c r="BM90" i="19"/>
  <c r="AU90" i="19"/>
  <c r="AV90" i="19" s="1"/>
  <c r="AC90" i="19"/>
  <c r="AD90" i="19" s="1"/>
  <c r="AE90" i="19" s="1"/>
  <c r="K90" i="19"/>
  <c r="L90" i="19" s="1"/>
  <c r="DD89" i="19"/>
  <c r="DC89" i="19"/>
  <c r="DB89" i="19"/>
  <c r="CW89" i="19"/>
  <c r="CX89" i="19" s="1"/>
  <c r="CY89" i="19" s="1"/>
  <c r="DE89" i="19" s="1"/>
  <c r="CE89" i="19"/>
  <c r="CF89" i="19" s="1"/>
  <c r="BM89" i="19"/>
  <c r="BN89" i="19" s="1"/>
  <c r="BD89" i="19"/>
  <c r="BB89" i="19"/>
  <c r="BA89" i="19"/>
  <c r="AZ89" i="19"/>
  <c r="AU89" i="19"/>
  <c r="AV89" i="19" s="1"/>
  <c r="AW89" i="19" s="1"/>
  <c r="BC89" i="19" s="1"/>
  <c r="AI89" i="19"/>
  <c r="AC89" i="19"/>
  <c r="AD89" i="19" s="1"/>
  <c r="AE89" i="19" s="1"/>
  <c r="K89" i="19"/>
  <c r="L89" i="19" s="1"/>
  <c r="CW88" i="19"/>
  <c r="CX88" i="19" s="1"/>
  <c r="CY88" i="19" s="1"/>
  <c r="DD88" i="19" s="1"/>
  <c r="CF88" i="19"/>
  <c r="CE88" i="19"/>
  <c r="BM88" i="19"/>
  <c r="BN88" i="19" s="1"/>
  <c r="BB88" i="19"/>
  <c r="BA88" i="19"/>
  <c r="AZ88" i="19"/>
  <c r="AU88" i="19"/>
  <c r="AV88" i="19" s="1"/>
  <c r="AW88" i="19" s="1"/>
  <c r="BC88" i="19" s="1"/>
  <c r="AC88" i="19"/>
  <c r="AD88" i="19" s="1"/>
  <c r="K88" i="19"/>
  <c r="L88" i="19" s="1"/>
  <c r="DC87" i="19"/>
  <c r="DB87" i="19"/>
  <c r="CW87" i="19"/>
  <c r="CX87" i="19" s="1"/>
  <c r="CY87" i="19" s="1"/>
  <c r="DE87" i="19" s="1"/>
  <c r="CL87" i="19"/>
  <c r="CJ87" i="19"/>
  <c r="CF87" i="19"/>
  <c r="CG87" i="19" s="1"/>
  <c r="CM87" i="19" s="1"/>
  <c r="CE87" i="19"/>
  <c r="BM87" i="19"/>
  <c r="BN87" i="19" s="1"/>
  <c r="AU87" i="19"/>
  <c r="AV87" i="19" s="1"/>
  <c r="AD87" i="19"/>
  <c r="AC87" i="19"/>
  <c r="L87" i="19"/>
  <c r="K87" i="19"/>
  <c r="DD86" i="19"/>
  <c r="DC86" i="19"/>
  <c r="DB86" i="19"/>
  <c r="DF86" i="19" s="1"/>
  <c r="CW86" i="19"/>
  <c r="CX86" i="19" s="1"/>
  <c r="CY86" i="19" s="1"/>
  <c r="DE86" i="19" s="1"/>
  <c r="CF86" i="19"/>
  <c r="CE86" i="19"/>
  <c r="BM86" i="19"/>
  <c r="BN86" i="19" s="1"/>
  <c r="BB86" i="19"/>
  <c r="BA86" i="19"/>
  <c r="AZ86" i="19"/>
  <c r="BD86" i="19" s="1"/>
  <c r="AU86" i="19"/>
  <c r="AV86" i="19" s="1"/>
  <c r="AW86" i="19" s="1"/>
  <c r="BC86" i="19" s="1"/>
  <c r="AC86" i="19"/>
  <c r="AD86" i="19" s="1"/>
  <c r="K86" i="19"/>
  <c r="L86" i="19" s="1"/>
  <c r="DC85" i="19"/>
  <c r="DB85" i="19"/>
  <c r="CW85" i="19"/>
  <c r="CX85" i="19" s="1"/>
  <c r="CY85" i="19" s="1"/>
  <c r="DE85" i="19" s="1"/>
  <c r="CL85" i="19"/>
  <c r="CK85" i="19"/>
  <c r="CJ85" i="19"/>
  <c r="CF85" i="19"/>
  <c r="CG85" i="19" s="1"/>
  <c r="CM85" i="19" s="1"/>
  <c r="CE85" i="19"/>
  <c r="BM85" i="19"/>
  <c r="BN85" i="19" s="1"/>
  <c r="AU85" i="19"/>
  <c r="AV85" i="19" s="1"/>
  <c r="AD85" i="19"/>
  <c r="AC85" i="19"/>
  <c r="L85" i="19"/>
  <c r="K85" i="19"/>
  <c r="DD84" i="19"/>
  <c r="DC84" i="19"/>
  <c r="DB84" i="19"/>
  <c r="DF84" i="19" s="1"/>
  <c r="CW84" i="19"/>
  <c r="CX84" i="19" s="1"/>
  <c r="CY84" i="19" s="1"/>
  <c r="DE84" i="19" s="1"/>
  <c r="CF84" i="19"/>
  <c r="CE84" i="19"/>
  <c r="BN84" i="19"/>
  <c r="BM84" i="19"/>
  <c r="BB84" i="19"/>
  <c r="BA84" i="19"/>
  <c r="AZ84" i="19"/>
  <c r="BD84" i="19" s="1"/>
  <c r="AU84" i="19"/>
  <c r="AV84" i="19" s="1"/>
  <c r="AW84" i="19" s="1"/>
  <c r="BC84" i="19" s="1"/>
  <c r="AD84" i="19"/>
  <c r="AC84" i="19"/>
  <c r="K84" i="19"/>
  <c r="L84" i="19" s="1"/>
  <c r="DD83" i="19"/>
  <c r="DC83" i="19"/>
  <c r="DB83" i="19"/>
  <c r="DF83" i="19" s="1"/>
  <c r="CW83" i="19"/>
  <c r="CX83" i="19" s="1"/>
  <c r="CY83" i="19" s="1"/>
  <c r="DE83" i="19" s="1"/>
  <c r="CK83" i="19"/>
  <c r="CE83" i="19"/>
  <c r="CF83" i="19" s="1"/>
  <c r="CG83" i="19" s="1"/>
  <c r="CM83" i="19" s="1"/>
  <c r="BN83" i="19"/>
  <c r="BM83" i="19"/>
  <c r="BA83" i="19"/>
  <c r="AZ83" i="19"/>
  <c r="AU83" i="19"/>
  <c r="AV83" i="19" s="1"/>
  <c r="AW83" i="19" s="1"/>
  <c r="BC83" i="19" s="1"/>
  <c r="AC83" i="19"/>
  <c r="AD83" i="19" s="1"/>
  <c r="K83" i="19"/>
  <c r="L83" i="19" s="1"/>
  <c r="CW82" i="19"/>
  <c r="CX82" i="19" s="1"/>
  <c r="CF82" i="19"/>
  <c r="CE82" i="19"/>
  <c r="BM82" i="19"/>
  <c r="BN82" i="19" s="1"/>
  <c r="BO82" i="19" s="1"/>
  <c r="AW82" i="19"/>
  <c r="AU82" i="19"/>
  <c r="AV82" i="19" s="1"/>
  <c r="BA82" i="19" s="1"/>
  <c r="AH82" i="19"/>
  <c r="AC82" i="19"/>
  <c r="AD82" i="19" s="1"/>
  <c r="AE82" i="19" s="1"/>
  <c r="K82" i="19"/>
  <c r="L82" i="19" s="1"/>
  <c r="CW81" i="19"/>
  <c r="CX81" i="19" s="1"/>
  <c r="CF81" i="19"/>
  <c r="CE81" i="19"/>
  <c r="BM81" i="19"/>
  <c r="BN81" i="19" s="1"/>
  <c r="BO81" i="19" s="1"/>
  <c r="AU81" i="19"/>
  <c r="AV81" i="19" s="1"/>
  <c r="AH81" i="19"/>
  <c r="AC81" i="19"/>
  <c r="AD81" i="19" s="1"/>
  <c r="AE81" i="19" s="1"/>
  <c r="K81" i="19"/>
  <c r="L81" i="19" s="1"/>
  <c r="CW80" i="19"/>
  <c r="CX80" i="19" s="1"/>
  <c r="CF80" i="19"/>
  <c r="CE80" i="19"/>
  <c r="BM80" i="19"/>
  <c r="BN80" i="19" s="1"/>
  <c r="BO80" i="19" s="1"/>
  <c r="AZ80" i="19"/>
  <c r="AW80" i="19"/>
  <c r="AU80" i="19"/>
  <c r="AV80" i="19" s="1"/>
  <c r="BA80" i="19" s="1"/>
  <c r="AI80" i="19"/>
  <c r="AC80" i="19"/>
  <c r="AD80" i="19" s="1"/>
  <c r="AE80" i="19" s="1"/>
  <c r="L80" i="19"/>
  <c r="K80" i="19"/>
  <c r="DC79" i="19"/>
  <c r="DB79" i="19"/>
  <c r="CW79" i="19"/>
  <c r="CX79" i="19" s="1"/>
  <c r="CY79" i="19" s="1"/>
  <c r="CF79" i="19"/>
  <c r="CE79" i="19"/>
  <c r="BM79" i="19"/>
  <c r="BN79" i="19" s="1"/>
  <c r="AW79" i="19"/>
  <c r="AU79" i="19"/>
  <c r="AV79" i="19" s="1"/>
  <c r="BA79" i="19" s="1"/>
  <c r="AC79" i="19"/>
  <c r="AD79" i="19" s="1"/>
  <c r="AE79" i="19" s="1"/>
  <c r="L79" i="19"/>
  <c r="K79" i="19"/>
  <c r="DC78" i="19"/>
  <c r="CW78" i="19"/>
  <c r="CX78" i="19" s="1"/>
  <c r="CY78" i="19" s="1"/>
  <c r="CF78" i="19"/>
  <c r="CE78" i="19"/>
  <c r="BS78" i="19"/>
  <c r="BR78" i="19"/>
  <c r="BM78" i="19"/>
  <c r="BN78" i="19" s="1"/>
  <c r="BO78" i="19" s="1"/>
  <c r="AW78" i="19"/>
  <c r="BC78" i="19" s="1"/>
  <c r="AU78" i="19"/>
  <c r="AV78" i="19" s="1"/>
  <c r="BA78" i="19" s="1"/>
  <c r="AC78" i="19"/>
  <c r="AD78" i="19" s="1"/>
  <c r="L78" i="19"/>
  <c r="K78" i="19"/>
  <c r="CW77" i="19"/>
  <c r="CX77" i="19" s="1"/>
  <c r="CY77" i="19" s="1"/>
  <c r="CF77" i="19"/>
  <c r="CE77" i="19"/>
  <c r="BS77" i="19"/>
  <c r="BM77" i="19"/>
  <c r="BN77" i="19" s="1"/>
  <c r="BO77" i="19" s="1"/>
  <c r="AZ77" i="19"/>
  <c r="AW77" i="19"/>
  <c r="BC77" i="19" s="1"/>
  <c r="AU77" i="19"/>
  <c r="AV77" i="19" s="1"/>
  <c r="BA77" i="19" s="1"/>
  <c r="AI77" i="19"/>
  <c r="AH77" i="19"/>
  <c r="AC77" i="19"/>
  <c r="AD77" i="19" s="1"/>
  <c r="AE77" i="19" s="1"/>
  <c r="L77" i="19"/>
  <c r="K77" i="19"/>
  <c r="CW76" i="19"/>
  <c r="CX76" i="19" s="1"/>
  <c r="CE76" i="19"/>
  <c r="CF76" i="19" s="1"/>
  <c r="BS76" i="19"/>
  <c r="BR76" i="19"/>
  <c r="BM76" i="19"/>
  <c r="BN76" i="19" s="1"/>
  <c r="BO76" i="19" s="1"/>
  <c r="BT76" i="19" s="1"/>
  <c r="AU76" i="19"/>
  <c r="AV76" i="19" s="1"/>
  <c r="AC76" i="19"/>
  <c r="AD76" i="19" s="1"/>
  <c r="L76" i="19"/>
  <c r="K76" i="19"/>
  <c r="DD75" i="19"/>
  <c r="CW75" i="19"/>
  <c r="CX75" i="19" s="1"/>
  <c r="CY75" i="19" s="1"/>
  <c r="DE75" i="19" s="1"/>
  <c r="CE75" i="19"/>
  <c r="CF75" i="19" s="1"/>
  <c r="BU75" i="19"/>
  <c r="BR75" i="19"/>
  <c r="BM75" i="19"/>
  <c r="BN75" i="19" s="1"/>
  <c r="BO75" i="19" s="1"/>
  <c r="BT75" i="19" s="1"/>
  <c r="AW75" i="19"/>
  <c r="AU75" i="19"/>
  <c r="AV75" i="19" s="1"/>
  <c r="BA75" i="19" s="1"/>
  <c r="AJ75" i="19"/>
  <c r="AI75" i="19"/>
  <c r="AH75" i="19"/>
  <c r="AC75" i="19"/>
  <c r="AD75" i="19" s="1"/>
  <c r="AE75" i="19" s="1"/>
  <c r="AK75" i="19" s="1"/>
  <c r="L75" i="19"/>
  <c r="K75" i="19"/>
  <c r="CW74" i="19"/>
  <c r="CX74" i="19" s="1"/>
  <c r="CF74" i="19"/>
  <c r="CE74" i="19"/>
  <c r="BS74" i="19"/>
  <c r="BR74" i="19"/>
  <c r="BM74" i="19"/>
  <c r="BN74" i="19" s="1"/>
  <c r="BO74" i="19" s="1"/>
  <c r="BT74" i="19" s="1"/>
  <c r="AU74" i="19"/>
  <c r="AV74" i="19" s="1"/>
  <c r="AC74" i="19"/>
  <c r="AD74" i="19" s="1"/>
  <c r="L74" i="19"/>
  <c r="K74" i="19"/>
  <c r="DD73" i="19"/>
  <c r="CW73" i="19"/>
  <c r="CX73" i="19" s="1"/>
  <c r="CY73" i="19" s="1"/>
  <c r="DE73" i="19" s="1"/>
  <c r="CE73" i="19"/>
  <c r="CF73" i="19" s="1"/>
  <c r="BU73" i="19"/>
  <c r="BR73" i="19"/>
  <c r="BM73" i="19"/>
  <c r="BN73" i="19" s="1"/>
  <c r="BO73" i="19" s="1"/>
  <c r="BT73" i="19" s="1"/>
  <c r="AU73" i="19"/>
  <c r="AV73" i="19" s="1"/>
  <c r="BA73" i="19" s="1"/>
  <c r="AJ73" i="19"/>
  <c r="AI73" i="19"/>
  <c r="AH73" i="19"/>
  <c r="AL73" i="19" s="1"/>
  <c r="AC73" i="19"/>
  <c r="AD73" i="19" s="1"/>
  <c r="AE73" i="19" s="1"/>
  <c r="AK73" i="19" s="1"/>
  <c r="L73" i="19"/>
  <c r="K73" i="19"/>
  <c r="CW72" i="19"/>
  <c r="CX72" i="19" s="1"/>
  <c r="CF72" i="19"/>
  <c r="CE72" i="19"/>
  <c r="BS72" i="19"/>
  <c r="BR72" i="19"/>
  <c r="BM72" i="19"/>
  <c r="BN72" i="19" s="1"/>
  <c r="BO72" i="19" s="1"/>
  <c r="BT72" i="19" s="1"/>
  <c r="AU72" i="19"/>
  <c r="AV72" i="19" s="1"/>
  <c r="AC72" i="19"/>
  <c r="AD72" i="19" s="1"/>
  <c r="K72" i="19"/>
  <c r="L72" i="19" s="1"/>
  <c r="CW71" i="19"/>
  <c r="CX71" i="19" s="1"/>
  <c r="CY71" i="19" s="1"/>
  <c r="CE71" i="19"/>
  <c r="CF71" i="19" s="1"/>
  <c r="BU71" i="19"/>
  <c r="BR71" i="19"/>
  <c r="BM71" i="19"/>
  <c r="BN71" i="19" s="1"/>
  <c r="BO71" i="19" s="1"/>
  <c r="BT71" i="19" s="1"/>
  <c r="AU71" i="19"/>
  <c r="AV71" i="19" s="1"/>
  <c r="BA71" i="19" s="1"/>
  <c r="AJ71" i="19"/>
  <c r="AI71" i="19"/>
  <c r="AH71" i="19"/>
  <c r="AL71" i="19" s="1"/>
  <c r="AC71" i="19"/>
  <c r="AD71" i="19" s="1"/>
  <c r="AE71" i="19" s="1"/>
  <c r="AK71" i="19" s="1"/>
  <c r="L71" i="19"/>
  <c r="K71" i="19"/>
  <c r="CW70" i="19"/>
  <c r="CX70" i="19" s="1"/>
  <c r="CF70" i="19"/>
  <c r="CE70" i="19"/>
  <c r="BS70" i="19"/>
  <c r="BR70" i="19"/>
  <c r="BM70" i="19"/>
  <c r="BN70" i="19" s="1"/>
  <c r="BO70" i="19" s="1"/>
  <c r="AU70" i="19"/>
  <c r="AV70" i="19" s="1"/>
  <c r="AI70" i="19"/>
  <c r="AC70" i="19"/>
  <c r="AD70" i="19" s="1"/>
  <c r="AE70" i="19" s="1"/>
  <c r="K70" i="19"/>
  <c r="L70" i="19" s="1"/>
  <c r="CW69" i="19"/>
  <c r="CX69" i="19" s="1"/>
  <c r="CE69" i="19"/>
  <c r="CF69" i="19" s="1"/>
  <c r="BU69" i="19"/>
  <c r="BR69" i="19"/>
  <c r="BM69" i="19"/>
  <c r="BN69" i="19" s="1"/>
  <c r="BO69" i="19" s="1"/>
  <c r="BT69" i="19" s="1"/>
  <c r="AW69" i="19"/>
  <c r="AU69" i="19"/>
  <c r="AV69" i="19" s="1"/>
  <c r="BA69" i="19" s="1"/>
  <c r="AJ69" i="19"/>
  <c r="AL69" i="19" s="1"/>
  <c r="AI69" i="19"/>
  <c r="AH69" i="19"/>
  <c r="AC69" i="19"/>
  <c r="AD69" i="19" s="1"/>
  <c r="AE69" i="19" s="1"/>
  <c r="AK69" i="19" s="1"/>
  <c r="L69" i="19"/>
  <c r="K69" i="19"/>
  <c r="DD68" i="19"/>
  <c r="DC68" i="19"/>
  <c r="CW68" i="19"/>
  <c r="CX68" i="19" s="1"/>
  <c r="CY68" i="19" s="1"/>
  <c r="DE68" i="19" s="1"/>
  <c r="CK68" i="19"/>
  <c r="CG68" i="19"/>
  <c r="CL68" i="19" s="1"/>
  <c r="CE68" i="19"/>
  <c r="CF68" i="19" s="1"/>
  <c r="BN68" i="19"/>
  <c r="BM68" i="19"/>
  <c r="BA68" i="19"/>
  <c r="AW68" i="19"/>
  <c r="AV68" i="19"/>
  <c r="AU68" i="19"/>
  <c r="AI68" i="19"/>
  <c r="AE68" i="19"/>
  <c r="AC68" i="19"/>
  <c r="AD68" i="19" s="1"/>
  <c r="K68" i="19"/>
  <c r="L68" i="19" s="1"/>
  <c r="Q68" i="19" s="1"/>
  <c r="DC67" i="19"/>
  <c r="CX67" i="19"/>
  <c r="CY67" i="19" s="1"/>
  <c r="CW67" i="19"/>
  <c r="CK67" i="19"/>
  <c r="CG67" i="19"/>
  <c r="CF67" i="19"/>
  <c r="CE67" i="19"/>
  <c r="BM67" i="19"/>
  <c r="BN67" i="19" s="1"/>
  <c r="AU67" i="19"/>
  <c r="AV67" i="19" s="1"/>
  <c r="AI67" i="19"/>
  <c r="AE67" i="19"/>
  <c r="AD67" i="19"/>
  <c r="AC67" i="19"/>
  <c r="Q67" i="19"/>
  <c r="M67" i="19"/>
  <c r="K67" i="19"/>
  <c r="L67" i="19" s="1"/>
  <c r="CY66" i="19"/>
  <c r="CX66" i="19"/>
  <c r="DC66" i="19" s="1"/>
  <c r="CW66" i="19"/>
  <c r="CF66" i="19"/>
  <c r="CG66" i="19" s="1"/>
  <c r="CL66" i="19" s="1"/>
  <c r="CE66" i="19"/>
  <c r="BU66" i="19"/>
  <c r="BS66" i="19"/>
  <c r="BN66" i="19"/>
  <c r="BO66" i="19" s="1"/>
  <c r="BT66" i="19" s="1"/>
  <c r="BM66" i="19"/>
  <c r="AW66" i="19"/>
  <c r="AV66" i="19"/>
  <c r="BA66" i="19" s="1"/>
  <c r="AU66" i="19"/>
  <c r="AH66" i="19"/>
  <c r="AD66" i="19"/>
  <c r="AE66" i="19" s="1"/>
  <c r="AC66" i="19"/>
  <c r="Q66" i="19"/>
  <c r="L66" i="19"/>
  <c r="M66" i="19" s="1"/>
  <c r="K66" i="19"/>
  <c r="CW65" i="19"/>
  <c r="CX65" i="19" s="1"/>
  <c r="CK65" i="19"/>
  <c r="CG65" i="19"/>
  <c r="CM65" i="19" s="1"/>
  <c r="CE65" i="19"/>
  <c r="CF65" i="19" s="1"/>
  <c r="BM65" i="19"/>
  <c r="BN65" i="19" s="1"/>
  <c r="AV65" i="19"/>
  <c r="AU65" i="19"/>
  <c r="AI65" i="19"/>
  <c r="AC65" i="19"/>
  <c r="AD65" i="19" s="1"/>
  <c r="AE65" i="19" s="1"/>
  <c r="T65" i="19"/>
  <c r="R65" i="19"/>
  <c r="Q65" i="19"/>
  <c r="P65" i="19"/>
  <c r="M65" i="19"/>
  <c r="S65" i="19" s="1"/>
  <c r="K65" i="19"/>
  <c r="L65" i="19" s="1"/>
  <c r="CW64" i="19"/>
  <c r="CX64" i="19" s="1"/>
  <c r="CK64" i="19"/>
  <c r="CG64" i="19"/>
  <c r="CF64" i="19"/>
  <c r="CE64" i="19"/>
  <c r="BN64" i="19"/>
  <c r="BM64" i="19"/>
  <c r="BA64" i="19"/>
  <c r="AU64" i="19"/>
  <c r="AV64" i="19" s="1"/>
  <c r="AW64" i="19" s="1"/>
  <c r="AC64" i="19"/>
  <c r="AD64" i="19" s="1"/>
  <c r="Q64" i="19"/>
  <c r="L64" i="19"/>
  <c r="M64" i="19" s="1"/>
  <c r="K64" i="19"/>
  <c r="DD63" i="19"/>
  <c r="CW63" i="19"/>
  <c r="CX63" i="19" s="1"/>
  <c r="CY63" i="19" s="1"/>
  <c r="CL63" i="19"/>
  <c r="CG63" i="19"/>
  <c r="CM63" i="19" s="1"/>
  <c r="CE63" i="19"/>
  <c r="CF63" i="19" s="1"/>
  <c r="CK63" i="19" s="1"/>
  <c r="CN63" i="19" s="1"/>
  <c r="BN63" i="19"/>
  <c r="BS63" i="19" s="1"/>
  <c r="BM63" i="19"/>
  <c r="BB63" i="19"/>
  <c r="BA63" i="19"/>
  <c r="AW63" i="19"/>
  <c r="AV63" i="19"/>
  <c r="AU63" i="19"/>
  <c r="AC63" i="19"/>
  <c r="AD63" i="19" s="1"/>
  <c r="K63" i="19"/>
  <c r="L63" i="19" s="1"/>
  <c r="Q63" i="19" s="1"/>
  <c r="CX62" i="19"/>
  <c r="DC62" i="19" s="1"/>
  <c r="CW62" i="19"/>
  <c r="CF62" i="19"/>
  <c r="CE62" i="19"/>
  <c r="BN62" i="19"/>
  <c r="BM62" i="19"/>
  <c r="BB62" i="19"/>
  <c r="BA62" i="19"/>
  <c r="AW62" i="19"/>
  <c r="AV62" i="19"/>
  <c r="AU62" i="19"/>
  <c r="AD62" i="19"/>
  <c r="AC62" i="19"/>
  <c r="Q62" i="19"/>
  <c r="M62" i="19"/>
  <c r="L62" i="19"/>
  <c r="K62" i="19"/>
  <c r="CW61" i="19"/>
  <c r="CX61" i="19" s="1"/>
  <c r="CL61" i="19"/>
  <c r="CG61" i="19"/>
  <c r="CM61" i="19" s="1"/>
  <c r="CE61" i="19"/>
  <c r="CF61" i="19" s="1"/>
  <c r="CK61" i="19" s="1"/>
  <c r="BM61" i="19"/>
  <c r="BN61" i="19" s="1"/>
  <c r="AU61" i="19"/>
  <c r="AV61" i="19" s="1"/>
  <c r="BA61" i="19" s="1"/>
  <c r="AC61" i="19"/>
  <c r="AD61" i="19" s="1"/>
  <c r="AI61" i="19" s="1"/>
  <c r="K61" i="19"/>
  <c r="L61" i="19" s="1"/>
  <c r="M61" i="19" s="1"/>
  <c r="R61" i="19" s="1"/>
  <c r="CW60" i="19"/>
  <c r="CX60" i="19" s="1"/>
  <c r="CK60" i="19"/>
  <c r="CF60" i="19"/>
  <c r="CG60" i="19" s="1"/>
  <c r="CE60" i="19"/>
  <c r="BM60" i="19"/>
  <c r="BN60" i="19" s="1"/>
  <c r="BS60" i="19" s="1"/>
  <c r="AU60" i="19"/>
  <c r="AV60" i="19" s="1"/>
  <c r="BA60" i="19" s="1"/>
  <c r="AD60" i="19"/>
  <c r="AC60" i="19"/>
  <c r="R60" i="19"/>
  <c r="Q60" i="19"/>
  <c r="M60" i="19"/>
  <c r="S60" i="19" s="1"/>
  <c r="K60" i="19"/>
  <c r="L60" i="19" s="1"/>
  <c r="CW59" i="19"/>
  <c r="CX59" i="19" s="1"/>
  <c r="CM59" i="19"/>
  <c r="CK59" i="19"/>
  <c r="CE59" i="19"/>
  <c r="CF59" i="19" s="1"/>
  <c r="CG59" i="19" s="1"/>
  <c r="CL59" i="19" s="1"/>
  <c r="BN59" i="19"/>
  <c r="BS59" i="19" s="1"/>
  <c r="BM59" i="19"/>
  <c r="BA59" i="19"/>
  <c r="AV59" i="19"/>
  <c r="AW59" i="19" s="1"/>
  <c r="AU59" i="19"/>
  <c r="AC59" i="19"/>
  <c r="AD59" i="19" s="1"/>
  <c r="AI59" i="19" s="1"/>
  <c r="Q59" i="19"/>
  <c r="M59" i="19"/>
  <c r="L59" i="19"/>
  <c r="K59" i="19"/>
  <c r="CX58" i="19"/>
  <c r="DC58" i="19" s="1"/>
  <c r="CW58" i="19"/>
  <c r="CM58" i="19"/>
  <c r="CN58" i="19" s="1"/>
  <c r="CG58" i="19"/>
  <c r="CL58" i="19" s="1"/>
  <c r="CF58" i="19"/>
  <c r="CK58" i="19" s="1"/>
  <c r="CE58" i="19"/>
  <c r="BM58" i="19"/>
  <c r="BN58" i="19" s="1"/>
  <c r="BS58" i="19" s="1"/>
  <c r="AV58" i="19"/>
  <c r="AU58" i="19"/>
  <c r="AK58" i="19"/>
  <c r="AJ58" i="19"/>
  <c r="AI58" i="19"/>
  <c r="AE58" i="19"/>
  <c r="AH58" i="19" s="1"/>
  <c r="AD58" i="19"/>
  <c r="AC58" i="19"/>
  <c r="K58" i="19"/>
  <c r="L58" i="19" s="1"/>
  <c r="CW57" i="19"/>
  <c r="CX57" i="19" s="1"/>
  <c r="CN57" i="19"/>
  <c r="CL57" i="19"/>
  <c r="CK57" i="19"/>
  <c r="CF57" i="19"/>
  <c r="CG57" i="19" s="1"/>
  <c r="CM57" i="19" s="1"/>
  <c r="CE57" i="19"/>
  <c r="BS57" i="19"/>
  <c r="BR57" i="19"/>
  <c r="BM57" i="19"/>
  <c r="BN57" i="19" s="1"/>
  <c r="BO57" i="19" s="1"/>
  <c r="BA57" i="19"/>
  <c r="AW57" i="19"/>
  <c r="AU57" i="19"/>
  <c r="AV57" i="19" s="1"/>
  <c r="AC57" i="19"/>
  <c r="AD57" i="19" s="1"/>
  <c r="AE57" i="19" s="1"/>
  <c r="AK57" i="19" s="1"/>
  <c r="S57" i="19"/>
  <c r="M57" i="19"/>
  <c r="R57" i="19" s="1"/>
  <c r="L57" i="19"/>
  <c r="Q57" i="19" s="1"/>
  <c r="K57" i="19"/>
  <c r="DD56" i="19"/>
  <c r="DC56" i="19"/>
  <c r="CY56" i="19"/>
  <c r="CW56" i="19"/>
  <c r="CX56" i="19" s="1"/>
  <c r="CM56" i="19"/>
  <c r="CK56" i="19"/>
  <c r="CN56" i="19" s="1"/>
  <c r="CG56" i="19"/>
  <c r="CL56" i="19" s="1"/>
  <c r="CE56" i="19"/>
  <c r="CF56" i="19" s="1"/>
  <c r="BO56" i="19"/>
  <c r="BU56" i="19" s="1"/>
  <c r="BN56" i="19"/>
  <c r="BS56" i="19" s="1"/>
  <c r="BM56" i="19"/>
  <c r="AV56" i="19"/>
  <c r="AU56" i="19"/>
  <c r="AC56" i="19"/>
  <c r="AD56" i="19" s="1"/>
  <c r="AE56" i="19" s="1"/>
  <c r="AJ56" i="19" s="1"/>
  <c r="P56" i="19"/>
  <c r="M56" i="19"/>
  <c r="L56" i="19"/>
  <c r="Q56" i="19" s="1"/>
  <c r="K56" i="19"/>
  <c r="DE55" i="19"/>
  <c r="DF55" i="19" s="1"/>
  <c r="DC55" i="19"/>
  <c r="DB55" i="19"/>
  <c r="CX55" i="19"/>
  <c r="CY55" i="19" s="1"/>
  <c r="DD55" i="19" s="1"/>
  <c r="CW55" i="19"/>
  <c r="CN55" i="19"/>
  <c r="CL55" i="19"/>
  <c r="CK55" i="19"/>
  <c r="CG55" i="19"/>
  <c r="CM55" i="19" s="1"/>
  <c r="CF55" i="19"/>
  <c r="CE55" i="19"/>
  <c r="BU55" i="19"/>
  <c r="BN55" i="19"/>
  <c r="BO55" i="19" s="1"/>
  <c r="BM55" i="19"/>
  <c r="AU55" i="19"/>
  <c r="AV55" i="19" s="1"/>
  <c r="AD55" i="19"/>
  <c r="AC55" i="19"/>
  <c r="L55" i="19"/>
  <c r="M55" i="19" s="1"/>
  <c r="K55" i="19"/>
  <c r="CY54" i="19"/>
  <c r="DD54" i="19" s="1"/>
  <c r="CW54" i="19"/>
  <c r="CX54" i="19" s="1"/>
  <c r="DC54" i="19" s="1"/>
  <c r="CE54" i="19"/>
  <c r="CF54" i="19" s="1"/>
  <c r="BN54" i="19"/>
  <c r="BM54" i="19"/>
  <c r="AV54" i="19"/>
  <c r="AU54" i="19"/>
  <c r="AE54" i="19"/>
  <c r="AK54" i="19" s="1"/>
  <c r="AC54" i="19"/>
  <c r="AD54" i="19" s="1"/>
  <c r="AI54" i="19" s="1"/>
  <c r="K54" i="19"/>
  <c r="L54" i="19" s="1"/>
  <c r="DC53" i="19"/>
  <c r="CX53" i="19"/>
  <c r="CY53" i="19" s="1"/>
  <c r="CW53" i="19"/>
  <c r="CK53" i="19"/>
  <c r="CF53" i="19"/>
  <c r="CG53" i="19" s="1"/>
  <c r="CE53" i="19"/>
  <c r="BU53" i="19"/>
  <c r="BS53" i="19"/>
  <c r="BO53" i="19"/>
  <c r="BN53" i="19"/>
  <c r="BM53" i="19"/>
  <c r="AV53" i="19"/>
  <c r="BA53" i="19" s="1"/>
  <c r="AU53" i="19"/>
  <c r="AC53" i="19"/>
  <c r="AD53" i="19" s="1"/>
  <c r="K53" i="19"/>
  <c r="L53" i="19" s="1"/>
  <c r="DD52" i="19"/>
  <c r="CW52" i="19"/>
  <c r="CX52" i="19" s="1"/>
  <c r="CY52" i="19" s="1"/>
  <c r="CM52" i="19"/>
  <c r="CK52" i="19"/>
  <c r="CG52" i="19"/>
  <c r="CL52" i="19" s="1"/>
  <c r="CF52" i="19"/>
  <c r="CE52" i="19"/>
  <c r="BU52" i="19"/>
  <c r="BT52" i="19"/>
  <c r="BN52" i="19"/>
  <c r="BO52" i="19" s="1"/>
  <c r="BR52" i="19" s="1"/>
  <c r="BM52" i="19"/>
  <c r="AU52" i="19"/>
  <c r="AV52" i="19" s="1"/>
  <c r="AC52" i="19"/>
  <c r="AD52" i="19" s="1"/>
  <c r="Q52" i="19"/>
  <c r="L52" i="19"/>
  <c r="M52" i="19" s="1"/>
  <c r="S52" i="19" s="1"/>
  <c r="K52" i="19"/>
  <c r="CW51" i="19"/>
  <c r="CX51" i="19" s="1"/>
  <c r="DC51" i="19" s="1"/>
  <c r="CK51" i="19"/>
  <c r="CE51" i="19"/>
  <c r="CF51" i="19" s="1"/>
  <c r="CG51" i="19" s="1"/>
  <c r="BN51" i="19"/>
  <c r="BM51" i="19"/>
  <c r="AU51" i="19"/>
  <c r="AV51" i="19" s="1"/>
  <c r="BA51" i="19" s="1"/>
  <c r="AD51" i="19"/>
  <c r="AC51" i="19"/>
  <c r="M51" i="19"/>
  <c r="K51" i="19"/>
  <c r="L51" i="19" s="1"/>
  <c r="Q51" i="19" s="1"/>
  <c r="CX50" i="19"/>
  <c r="CW50" i="19"/>
  <c r="CK50" i="19"/>
  <c r="CG50" i="19"/>
  <c r="CE50" i="19"/>
  <c r="CF50" i="19" s="1"/>
  <c r="BM50" i="19"/>
  <c r="BN50" i="19" s="1"/>
  <c r="AV50" i="19"/>
  <c r="AU50" i="19"/>
  <c r="AC50" i="19"/>
  <c r="AD50" i="19" s="1"/>
  <c r="L50" i="19"/>
  <c r="K50" i="19"/>
  <c r="CW49" i="19"/>
  <c r="CX49" i="19" s="1"/>
  <c r="CF49" i="19"/>
  <c r="CE49" i="19"/>
  <c r="BM49" i="19"/>
  <c r="BN49" i="19" s="1"/>
  <c r="AW49" i="19"/>
  <c r="AU49" i="19"/>
  <c r="AV49" i="19" s="1"/>
  <c r="BA49" i="19" s="1"/>
  <c r="AD49" i="19"/>
  <c r="AC49" i="19"/>
  <c r="K49" i="19"/>
  <c r="L49" i="19" s="1"/>
  <c r="Q49" i="19" s="1"/>
  <c r="CW48" i="19"/>
  <c r="CX48" i="19" s="1"/>
  <c r="CK48" i="19"/>
  <c r="CE48" i="19"/>
  <c r="CF48" i="19" s="1"/>
  <c r="CG48" i="19" s="1"/>
  <c r="BS48" i="19"/>
  <c r="BO48" i="19"/>
  <c r="BM48" i="19"/>
  <c r="BN48" i="19" s="1"/>
  <c r="BC48" i="19"/>
  <c r="BA48" i="19"/>
  <c r="AU48" i="19"/>
  <c r="AV48" i="19" s="1"/>
  <c r="AW48" i="19" s="1"/>
  <c r="AC48" i="19"/>
  <c r="AD48" i="19" s="1"/>
  <c r="K48" i="19"/>
  <c r="L48" i="19" s="1"/>
  <c r="Q48" i="19" s="1"/>
  <c r="CY47" i="19"/>
  <c r="CW47" i="19"/>
  <c r="CX47" i="19" s="1"/>
  <c r="DC47" i="19" s="1"/>
  <c r="CF47" i="19"/>
  <c r="CE47" i="19"/>
  <c r="BM47" i="19"/>
  <c r="BN47" i="19" s="1"/>
  <c r="BS47" i="19" s="1"/>
  <c r="AU47" i="19"/>
  <c r="AV47" i="19" s="1"/>
  <c r="AI47" i="19"/>
  <c r="AE47" i="19"/>
  <c r="AJ47" i="19" s="1"/>
  <c r="AD47" i="19"/>
  <c r="AC47" i="19"/>
  <c r="Q47" i="19"/>
  <c r="M47" i="19"/>
  <c r="K47" i="19"/>
  <c r="L47" i="19" s="1"/>
  <c r="DC46" i="19"/>
  <c r="CW46" i="19"/>
  <c r="CX46" i="19" s="1"/>
  <c r="CY46" i="19" s="1"/>
  <c r="CE46" i="19"/>
  <c r="CF46" i="19" s="1"/>
  <c r="BM46" i="19"/>
  <c r="BN46" i="19" s="1"/>
  <c r="BS46" i="19" s="1"/>
  <c r="AW46" i="19"/>
  <c r="AU46" i="19"/>
  <c r="AV46" i="19" s="1"/>
  <c r="BA46" i="19" s="1"/>
  <c r="AE46" i="19"/>
  <c r="AD46" i="19"/>
  <c r="AI46" i="19" s="1"/>
  <c r="AC46" i="19"/>
  <c r="K46" i="19"/>
  <c r="L46" i="19" s="1"/>
  <c r="DC45" i="19"/>
  <c r="DB45" i="19"/>
  <c r="CW45" i="19"/>
  <c r="CX45" i="19" s="1"/>
  <c r="CY45" i="19" s="1"/>
  <c r="CK45" i="19"/>
  <c r="CG45" i="19"/>
  <c r="CF45" i="19"/>
  <c r="CE45" i="19"/>
  <c r="BS45" i="19"/>
  <c r="BO45" i="19"/>
  <c r="BM45" i="19"/>
  <c r="BN45" i="19" s="1"/>
  <c r="BA45" i="19"/>
  <c r="AU45" i="19"/>
  <c r="AV45" i="19" s="1"/>
  <c r="AW45" i="19" s="1"/>
  <c r="AD45" i="19"/>
  <c r="AE45" i="19" s="1"/>
  <c r="AC45" i="19"/>
  <c r="Q45" i="19"/>
  <c r="M45" i="19"/>
  <c r="K45" i="19"/>
  <c r="L45" i="19" s="1"/>
  <c r="DC44" i="19"/>
  <c r="CY44" i="19"/>
  <c r="CX44" i="19"/>
  <c r="CW44" i="19"/>
  <c r="CG44" i="19"/>
  <c r="CE44" i="19"/>
  <c r="CF44" i="19" s="1"/>
  <c r="CK44" i="19" s="1"/>
  <c r="BM44" i="19"/>
  <c r="BN44" i="19" s="1"/>
  <c r="BB44" i="19"/>
  <c r="AW44" i="19"/>
  <c r="AU44" i="19"/>
  <c r="AV44" i="19" s="1"/>
  <c r="BA44" i="19" s="1"/>
  <c r="AE44" i="19"/>
  <c r="AC44" i="19"/>
  <c r="AD44" i="19" s="1"/>
  <c r="AI44" i="19" s="1"/>
  <c r="S44" i="19"/>
  <c r="R44" i="19"/>
  <c r="Q44" i="19"/>
  <c r="P44" i="19"/>
  <c r="T44" i="19" s="1"/>
  <c r="M44" i="19"/>
  <c r="K44" i="19"/>
  <c r="L44" i="19" s="1"/>
  <c r="CW43" i="19"/>
  <c r="CX43" i="19" s="1"/>
  <c r="CE43" i="19"/>
  <c r="CF43" i="19" s="1"/>
  <c r="BN43" i="19"/>
  <c r="BM43" i="19"/>
  <c r="BA43" i="19"/>
  <c r="AW43" i="19"/>
  <c r="AU43" i="19"/>
  <c r="AV43" i="19" s="1"/>
  <c r="AC43" i="19"/>
  <c r="AD43" i="19" s="1"/>
  <c r="L43" i="19"/>
  <c r="K43" i="19"/>
  <c r="DC42" i="19"/>
  <c r="CY42" i="19"/>
  <c r="CW42" i="19"/>
  <c r="CX42" i="19" s="1"/>
  <c r="CE42" i="19"/>
  <c r="CF42" i="19" s="1"/>
  <c r="BN42" i="19"/>
  <c r="BM42" i="19"/>
  <c r="BA42" i="19"/>
  <c r="AW42" i="19"/>
  <c r="AU42" i="19"/>
  <c r="AV42" i="19" s="1"/>
  <c r="AC42" i="19"/>
  <c r="AD42" i="19" s="1"/>
  <c r="L42" i="19"/>
  <c r="K42" i="19"/>
  <c r="DC41" i="19"/>
  <c r="CY41" i="19"/>
  <c r="CW41" i="19"/>
  <c r="CX41" i="19" s="1"/>
  <c r="CE41" i="19"/>
  <c r="CF41" i="19" s="1"/>
  <c r="BN41" i="19"/>
  <c r="BM41" i="19"/>
  <c r="BA41" i="19"/>
  <c r="AW41" i="19"/>
  <c r="AU41" i="19"/>
  <c r="AV41" i="19" s="1"/>
  <c r="AC41" i="19"/>
  <c r="AD41" i="19" s="1"/>
  <c r="L41" i="19"/>
  <c r="K41" i="19"/>
  <c r="DC40" i="19"/>
  <c r="CY40" i="19"/>
  <c r="CW40" i="19"/>
  <c r="CX40" i="19" s="1"/>
  <c r="CE40" i="19"/>
  <c r="CF40" i="19" s="1"/>
  <c r="BN40" i="19"/>
  <c r="BM40" i="19"/>
  <c r="BA40" i="19"/>
  <c r="AW40" i="19"/>
  <c r="AU40" i="19"/>
  <c r="AV40" i="19" s="1"/>
  <c r="AC40" i="19"/>
  <c r="AD40" i="19" s="1"/>
  <c r="L40" i="19"/>
  <c r="K40" i="19"/>
  <c r="DC39" i="19"/>
  <c r="CY39" i="19"/>
  <c r="CW39" i="19"/>
  <c r="CX39" i="19" s="1"/>
  <c r="CE39" i="19"/>
  <c r="CF39" i="19" s="1"/>
  <c r="BM39" i="19"/>
  <c r="BN39" i="19" s="1"/>
  <c r="AV39" i="19"/>
  <c r="AU39" i="19"/>
  <c r="AC39" i="19"/>
  <c r="AD39" i="19" s="1"/>
  <c r="AE39" i="19" s="1"/>
  <c r="K39" i="19"/>
  <c r="L39" i="19" s="1"/>
  <c r="Q39" i="19" s="1"/>
  <c r="DC38" i="19"/>
  <c r="CX38" i="19"/>
  <c r="CY38" i="19" s="1"/>
  <c r="CW38" i="19"/>
  <c r="CE38" i="19"/>
  <c r="CF38" i="19" s="1"/>
  <c r="CG38" i="19" s="1"/>
  <c r="CL38" i="19" s="1"/>
  <c r="BS38" i="19"/>
  <c r="BN38" i="19"/>
  <c r="BO38" i="19" s="1"/>
  <c r="BU38" i="19" s="1"/>
  <c r="BM38" i="19"/>
  <c r="AU38" i="19"/>
  <c r="AV38" i="19" s="1"/>
  <c r="AC38" i="19"/>
  <c r="AD38" i="19" s="1"/>
  <c r="Q38" i="19"/>
  <c r="L38" i="19"/>
  <c r="M38" i="19" s="1"/>
  <c r="S38" i="19" s="1"/>
  <c r="K38" i="19"/>
  <c r="CW37" i="19"/>
  <c r="CX37" i="19" s="1"/>
  <c r="CK37" i="19"/>
  <c r="CG37" i="19"/>
  <c r="CM37" i="19" s="1"/>
  <c r="CF37" i="19"/>
  <c r="CE37" i="19"/>
  <c r="BM37" i="19"/>
  <c r="BN37" i="19" s="1"/>
  <c r="AV37" i="19"/>
  <c r="AU37" i="19"/>
  <c r="AI37" i="19"/>
  <c r="AE37" i="19"/>
  <c r="AD37" i="19"/>
  <c r="AC37" i="19"/>
  <c r="K37" i="19"/>
  <c r="L37" i="19" s="1"/>
  <c r="CY36" i="19"/>
  <c r="CX36" i="19"/>
  <c r="DC36" i="19" s="1"/>
  <c r="CW36" i="19"/>
  <c r="CK36" i="19"/>
  <c r="CF36" i="19"/>
  <c r="CG36" i="19" s="1"/>
  <c r="CE36" i="19"/>
  <c r="BS36" i="19"/>
  <c r="BO36" i="19"/>
  <c r="BM36" i="19"/>
  <c r="BN36" i="19" s="1"/>
  <c r="AV36" i="19"/>
  <c r="AU36" i="19"/>
  <c r="AD36" i="19"/>
  <c r="AC36" i="19"/>
  <c r="Q36" i="19"/>
  <c r="M36" i="19"/>
  <c r="K36" i="19"/>
  <c r="L36" i="19" s="1"/>
  <c r="CX35" i="19"/>
  <c r="CW35" i="19"/>
  <c r="CG35" i="19"/>
  <c r="CL35" i="19" s="1"/>
  <c r="CE35" i="19"/>
  <c r="CF35" i="19" s="1"/>
  <c r="CK35" i="19" s="1"/>
  <c r="BS35" i="19"/>
  <c r="BN35" i="19"/>
  <c r="BO35" i="19" s="1"/>
  <c r="BM35" i="19"/>
  <c r="AU35" i="19"/>
  <c r="AV35" i="19" s="1"/>
  <c r="AC35" i="19"/>
  <c r="AD35" i="19" s="1"/>
  <c r="AI35" i="19" s="1"/>
  <c r="P35" i="19"/>
  <c r="L35" i="19"/>
  <c r="M35" i="19" s="1"/>
  <c r="K35" i="19"/>
  <c r="DE34" i="19"/>
  <c r="DC34" i="19"/>
  <c r="CW34" i="19"/>
  <c r="CX34" i="19" s="1"/>
  <c r="CY34" i="19" s="1"/>
  <c r="CF34" i="19"/>
  <c r="CE34" i="19"/>
  <c r="BO34" i="19"/>
  <c r="BM34" i="19"/>
  <c r="BN34" i="19" s="1"/>
  <c r="BS34" i="19" s="1"/>
  <c r="AU34" i="19"/>
  <c r="AV34" i="19" s="1"/>
  <c r="AK34" i="19"/>
  <c r="AI34" i="19"/>
  <c r="AD34" i="19"/>
  <c r="AE34" i="19" s="1"/>
  <c r="AC34" i="19"/>
  <c r="M34" i="19"/>
  <c r="K34" i="19"/>
  <c r="L34" i="19" s="1"/>
  <c r="Q34" i="19" s="1"/>
  <c r="CW33" i="19"/>
  <c r="CX33" i="19" s="1"/>
  <c r="CM33" i="19"/>
  <c r="CK33" i="19"/>
  <c r="CN33" i="19" s="1"/>
  <c r="CE33" i="19"/>
  <c r="CF33" i="19" s="1"/>
  <c r="CG33" i="19" s="1"/>
  <c r="CL33" i="19" s="1"/>
  <c r="BO33" i="19"/>
  <c r="BN33" i="19"/>
  <c r="BS33" i="19" s="1"/>
  <c r="BM33" i="19"/>
  <c r="BA33" i="19"/>
  <c r="AW33" i="19"/>
  <c r="AV33" i="19"/>
  <c r="AU33" i="19"/>
  <c r="AC33" i="19"/>
  <c r="AD33" i="19" s="1"/>
  <c r="L33" i="19"/>
  <c r="K33" i="19"/>
  <c r="DC32" i="19"/>
  <c r="CY32" i="19"/>
  <c r="CX32" i="19"/>
  <c r="CW32" i="19"/>
  <c r="CE32" i="19"/>
  <c r="CF32" i="19" s="1"/>
  <c r="CK32" i="19" s="1"/>
  <c r="BM32" i="19"/>
  <c r="BN32" i="19" s="1"/>
  <c r="AV32" i="19"/>
  <c r="AU32" i="19"/>
  <c r="AC32" i="19"/>
  <c r="AD32" i="19" s="1"/>
  <c r="K32" i="19"/>
  <c r="L32" i="19" s="1"/>
  <c r="CX31" i="19"/>
  <c r="CW31" i="19"/>
  <c r="CF31" i="19"/>
  <c r="CG31" i="19" s="1"/>
  <c r="CM31" i="19" s="1"/>
  <c r="CE31" i="19"/>
  <c r="BS31" i="19"/>
  <c r="BM31" i="19"/>
  <c r="BN31" i="19" s="1"/>
  <c r="BO31" i="19" s="1"/>
  <c r="BU31" i="19" s="1"/>
  <c r="BB31" i="19"/>
  <c r="AW31" i="19"/>
  <c r="AU31" i="19"/>
  <c r="AV31" i="19" s="1"/>
  <c r="BA31" i="19" s="1"/>
  <c r="AI31" i="19"/>
  <c r="AH31" i="19"/>
  <c r="AD31" i="19"/>
  <c r="AE31" i="19" s="1"/>
  <c r="AC31" i="19"/>
  <c r="K31" i="19"/>
  <c r="L31" i="19" s="1"/>
  <c r="CY30" i="19"/>
  <c r="CW30" i="19"/>
  <c r="CX30" i="19" s="1"/>
  <c r="DC30" i="19" s="1"/>
  <c r="CK30" i="19"/>
  <c r="CG30" i="19"/>
  <c r="CM30" i="19" s="1"/>
  <c r="CE30" i="19"/>
  <c r="CF30" i="19" s="1"/>
  <c r="BM30" i="19"/>
  <c r="BN30" i="19" s="1"/>
  <c r="AV30" i="19"/>
  <c r="AU30" i="19"/>
  <c r="AI30" i="19"/>
  <c r="AC30" i="19"/>
  <c r="AD30" i="19" s="1"/>
  <c r="AE30" i="19" s="1"/>
  <c r="R30" i="19"/>
  <c r="P30" i="19"/>
  <c r="K30" i="19"/>
  <c r="L30" i="19" s="1"/>
  <c r="M30" i="19" s="1"/>
  <c r="S30" i="19" s="1"/>
  <c r="CW29" i="19"/>
  <c r="CX29" i="19" s="1"/>
  <c r="CK29" i="19"/>
  <c r="CG29" i="19"/>
  <c r="CE29" i="19"/>
  <c r="CF29" i="19" s="1"/>
  <c r="BM29" i="19"/>
  <c r="BN29" i="19" s="1"/>
  <c r="BA29" i="19"/>
  <c r="AV29" i="19"/>
  <c r="AW29" i="19" s="1"/>
  <c r="AU29" i="19"/>
  <c r="AI29" i="19"/>
  <c r="AE29" i="19"/>
  <c r="AC29" i="19"/>
  <c r="AD29" i="19" s="1"/>
  <c r="R29" i="19"/>
  <c r="Q29" i="19"/>
  <c r="P29" i="19"/>
  <c r="K29" i="19"/>
  <c r="L29" i="19" s="1"/>
  <c r="M29" i="19" s="1"/>
  <c r="S29" i="19" s="1"/>
  <c r="CW28" i="19"/>
  <c r="CX28" i="19" s="1"/>
  <c r="CE28" i="19"/>
  <c r="CF28" i="19" s="1"/>
  <c r="CG28" i="19" s="1"/>
  <c r="BS28" i="19"/>
  <c r="BR28" i="19"/>
  <c r="BM28" i="19"/>
  <c r="BN28" i="19" s="1"/>
  <c r="BO28" i="19" s="1"/>
  <c r="BU28" i="19" s="1"/>
  <c r="AU28" i="19"/>
  <c r="AV28" i="19" s="1"/>
  <c r="BA28" i="19" s="1"/>
  <c r="AE28" i="19"/>
  <c r="AC28" i="19"/>
  <c r="AD28" i="19" s="1"/>
  <c r="AI28" i="19" s="1"/>
  <c r="K28" i="19"/>
  <c r="L28" i="19" s="1"/>
  <c r="M28" i="19" s="1"/>
  <c r="DC27" i="19"/>
  <c r="CW27" i="19"/>
  <c r="CX27" i="19" s="1"/>
  <c r="CY27" i="19" s="1"/>
  <c r="CK27" i="19"/>
  <c r="CG27" i="19"/>
  <c r="CE27" i="19"/>
  <c r="CF27" i="19" s="1"/>
  <c r="BU27" i="19"/>
  <c r="BS27" i="19"/>
  <c r="BR27" i="19"/>
  <c r="BV27" i="19" s="1"/>
  <c r="BM27" i="19"/>
  <c r="BN27" i="19" s="1"/>
  <c r="BO27" i="19" s="1"/>
  <c r="BT27" i="19" s="1"/>
  <c r="AU27" i="19"/>
  <c r="AV27" i="19" s="1"/>
  <c r="AC27" i="19"/>
  <c r="AD27" i="19" s="1"/>
  <c r="AE27" i="19" s="1"/>
  <c r="Q27" i="19"/>
  <c r="P27" i="19"/>
  <c r="K27" i="19"/>
  <c r="L27" i="19" s="1"/>
  <c r="M27" i="19" s="1"/>
  <c r="S27" i="19" s="1"/>
  <c r="CW26" i="19"/>
  <c r="CX26" i="19" s="1"/>
  <c r="DC26" i="19" s="1"/>
  <c r="CE26" i="19"/>
  <c r="CF26" i="19" s="1"/>
  <c r="CK26" i="19" s="1"/>
  <c r="BM26" i="19"/>
  <c r="BN26" i="19" s="1"/>
  <c r="BO26" i="19" s="1"/>
  <c r="BA26" i="19"/>
  <c r="AU26" i="19"/>
  <c r="AV26" i="19" s="1"/>
  <c r="AW26" i="19" s="1"/>
  <c r="AI26" i="19"/>
  <c r="AE26" i="19"/>
  <c r="AC26" i="19"/>
  <c r="AD26" i="19" s="1"/>
  <c r="S26" i="19"/>
  <c r="Q26" i="19"/>
  <c r="P26" i="19"/>
  <c r="K26" i="19"/>
  <c r="L26" i="19" s="1"/>
  <c r="M26" i="19" s="1"/>
  <c r="R26" i="19" s="1"/>
  <c r="CW25" i="19"/>
  <c r="CX25" i="19" s="1"/>
  <c r="CY25" i="19" s="1"/>
  <c r="DE25" i="19" s="1"/>
  <c r="CE25" i="19"/>
  <c r="CF25" i="19" s="1"/>
  <c r="CG25" i="19" s="1"/>
  <c r="BS25" i="19"/>
  <c r="BR25" i="19"/>
  <c r="BM25" i="19"/>
  <c r="BN25" i="19" s="1"/>
  <c r="BO25" i="19" s="1"/>
  <c r="BU25" i="19" s="1"/>
  <c r="AW25" i="19"/>
  <c r="BC25" i="19" s="1"/>
  <c r="AU25" i="19"/>
  <c r="AV25" i="19" s="1"/>
  <c r="BA25" i="19" s="1"/>
  <c r="AC25" i="19"/>
  <c r="AD25" i="19" s="1"/>
  <c r="AI25" i="19" s="1"/>
  <c r="Q25" i="19"/>
  <c r="K25" i="19"/>
  <c r="L25" i="19" s="1"/>
  <c r="M25" i="19" s="1"/>
  <c r="CW24" i="19"/>
  <c r="CX24" i="19" s="1"/>
  <c r="CY24" i="19" s="1"/>
  <c r="CK24" i="19"/>
  <c r="CG24" i="19"/>
  <c r="CE24" i="19"/>
  <c r="CF24" i="19" s="1"/>
  <c r="BU24" i="19"/>
  <c r="BR24" i="19"/>
  <c r="BM24" i="19"/>
  <c r="BN24" i="19" s="1"/>
  <c r="BO24" i="19" s="1"/>
  <c r="BT24" i="19" s="1"/>
  <c r="BC24" i="19"/>
  <c r="BA24" i="19"/>
  <c r="AU24" i="19"/>
  <c r="AV24" i="19" s="1"/>
  <c r="AW24" i="19" s="1"/>
  <c r="AC24" i="19"/>
  <c r="AD24" i="19" s="1"/>
  <c r="AE24" i="19" s="1"/>
  <c r="Q24" i="19"/>
  <c r="K24" i="19"/>
  <c r="L24" i="19" s="1"/>
  <c r="M24" i="19" s="1"/>
  <c r="CW23" i="19"/>
  <c r="CX23" i="19" s="1"/>
  <c r="DC23" i="19" s="1"/>
  <c r="CE23" i="19"/>
  <c r="CF23" i="19" s="1"/>
  <c r="CK23" i="19" s="1"/>
  <c r="BM23" i="19"/>
  <c r="BN23" i="19" s="1"/>
  <c r="BO23" i="19" s="1"/>
  <c r="BU23" i="19" s="1"/>
  <c r="BA23" i="19"/>
  <c r="AU23" i="19"/>
  <c r="AV23" i="19" s="1"/>
  <c r="AW23" i="19" s="1"/>
  <c r="AI23" i="19"/>
  <c r="AE23" i="19"/>
  <c r="AC23" i="19"/>
  <c r="AD23" i="19" s="1"/>
  <c r="S23" i="19"/>
  <c r="P23" i="19"/>
  <c r="K23" i="19"/>
  <c r="L23" i="19" s="1"/>
  <c r="M23" i="19" s="1"/>
  <c r="R23" i="19" s="1"/>
  <c r="CW22" i="19"/>
  <c r="CX22" i="19" s="1"/>
  <c r="DC22" i="19" s="1"/>
  <c r="CE22" i="19"/>
  <c r="CF22" i="19" s="1"/>
  <c r="CG22" i="19" s="1"/>
  <c r="BU22" i="19"/>
  <c r="BR22" i="19"/>
  <c r="BM22" i="19"/>
  <c r="BN22" i="19" s="1"/>
  <c r="BO22" i="19" s="1"/>
  <c r="BT22" i="19" s="1"/>
  <c r="AU22" i="19"/>
  <c r="AV22" i="19" s="1"/>
  <c r="BA22" i="19" s="1"/>
  <c r="AI22" i="19"/>
  <c r="AC22" i="19"/>
  <c r="AD22" i="19" s="1"/>
  <c r="AE22" i="19" s="1"/>
  <c r="S22" i="19"/>
  <c r="Q22" i="19"/>
  <c r="K22" i="19"/>
  <c r="L22" i="19" s="1"/>
  <c r="M22" i="19" s="1"/>
  <c r="P22" i="19" s="1"/>
  <c r="DC21" i="19"/>
  <c r="CY21" i="19"/>
  <c r="CW21" i="19"/>
  <c r="CX21" i="19" s="1"/>
  <c r="CK21" i="19"/>
  <c r="CJ21" i="19"/>
  <c r="CG21" i="19"/>
  <c r="CE21" i="19"/>
  <c r="CF21" i="19" s="1"/>
  <c r="BM21" i="19"/>
  <c r="BN21" i="19" s="1"/>
  <c r="AU21" i="19"/>
  <c r="AV21" i="19" s="1"/>
  <c r="AC21" i="19"/>
  <c r="AD21" i="19" s="1"/>
  <c r="AE21" i="19" s="1"/>
  <c r="Q21" i="19"/>
  <c r="P21" i="19"/>
  <c r="K21" i="19"/>
  <c r="L21" i="19" s="1"/>
  <c r="M21" i="19" s="1"/>
  <c r="R21" i="19" s="1"/>
  <c r="CW20" i="19"/>
  <c r="CX20" i="19" s="1"/>
  <c r="DC20" i="19" s="1"/>
  <c r="CE20" i="19"/>
  <c r="CF20" i="19" s="1"/>
  <c r="CK20" i="19" s="1"/>
  <c r="BT20" i="19"/>
  <c r="BS20" i="19"/>
  <c r="BM20" i="19"/>
  <c r="BN20" i="19" s="1"/>
  <c r="BO20" i="19" s="1"/>
  <c r="BR20" i="19" s="1"/>
  <c r="AU20" i="19"/>
  <c r="AV20" i="19" s="1"/>
  <c r="BA20" i="19" s="1"/>
  <c r="AI20" i="19"/>
  <c r="AE20" i="19"/>
  <c r="AC20" i="19"/>
  <c r="AD20" i="19" s="1"/>
  <c r="Q20" i="19"/>
  <c r="P20" i="19"/>
  <c r="M20" i="19"/>
  <c r="R20" i="19" s="1"/>
  <c r="K20" i="19"/>
  <c r="L20" i="19" s="1"/>
  <c r="DC19" i="19"/>
  <c r="CX19" i="19"/>
  <c r="CY19" i="19" s="1"/>
  <c r="CW19" i="19"/>
  <c r="CK19" i="19"/>
  <c r="CG19" i="19"/>
  <c r="CJ19" i="19" s="1"/>
  <c r="CE19" i="19"/>
  <c r="CF19" i="19" s="1"/>
  <c r="BU19" i="19"/>
  <c r="BT19" i="19"/>
  <c r="BS19" i="19"/>
  <c r="BR19" i="19"/>
  <c r="BV19" i="19" s="1"/>
  <c r="BO19" i="19"/>
  <c r="BM19" i="19"/>
  <c r="BN19" i="19" s="1"/>
  <c r="AW19" i="19"/>
  <c r="AV19" i="19"/>
  <c r="BA19" i="19" s="1"/>
  <c r="AU19" i="19"/>
  <c r="AI19" i="19"/>
  <c r="AE19" i="19"/>
  <c r="AJ19" i="19" s="1"/>
  <c r="AC19" i="19"/>
  <c r="AD19" i="19" s="1"/>
  <c r="Q19" i="19"/>
  <c r="M19" i="19"/>
  <c r="R19" i="19" s="1"/>
  <c r="K19" i="19"/>
  <c r="L19" i="19" s="1"/>
  <c r="DE18" i="19"/>
  <c r="CY18" i="19"/>
  <c r="CX18" i="19"/>
  <c r="DC18" i="19" s="1"/>
  <c r="CW18" i="19"/>
  <c r="CK18" i="19"/>
  <c r="CJ18" i="19"/>
  <c r="CG18" i="19"/>
  <c r="CE18" i="19"/>
  <c r="CF18" i="19" s="1"/>
  <c r="BS18" i="19"/>
  <c r="BO18" i="19"/>
  <c r="BU18" i="19" s="1"/>
  <c r="BM18" i="19"/>
  <c r="BN18" i="19" s="1"/>
  <c r="BA18" i="19"/>
  <c r="AV18" i="19"/>
  <c r="AW18" i="19" s="1"/>
  <c r="AU18" i="19"/>
  <c r="AC18" i="19"/>
  <c r="AD18" i="19" s="1"/>
  <c r="AI18" i="19" s="1"/>
  <c r="S18" i="19"/>
  <c r="Q18" i="19"/>
  <c r="P18" i="19"/>
  <c r="T18" i="19" s="1"/>
  <c r="M18" i="19"/>
  <c r="R18" i="19" s="1"/>
  <c r="K18" i="19"/>
  <c r="L18" i="19" s="1"/>
  <c r="CX17" i="19"/>
  <c r="DC17" i="19" s="1"/>
  <c r="CW17" i="19"/>
  <c r="CK17" i="19"/>
  <c r="CG17" i="19"/>
  <c r="CJ17" i="19" s="1"/>
  <c r="CE17" i="19"/>
  <c r="CF17" i="19" s="1"/>
  <c r="BM17" i="19"/>
  <c r="BN17" i="19" s="1"/>
  <c r="BS17" i="19" s="1"/>
  <c r="AU17" i="19"/>
  <c r="AV17" i="19" s="1"/>
  <c r="AC17" i="19"/>
  <c r="AD17" i="19" s="1"/>
  <c r="K17" i="19"/>
  <c r="L17" i="19" s="1"/>
  <c r="Q17" i="19" s="1"/>
  <c r="DC16" i="19"/>
  <c r="CX16" i="19"/>
  <c r="CY16" i="19" s="1"/>
  <c r="CW16" i="19"/>
  <c r="CE16" i="19"/>
  <c r="CF16" i="19" s="1"/>
  <c r="BM16" i="19"/>
  <c r="BN16" i="19" s="1"/>
  <c r="BO16" i="19" s="1"/>
  <c r="BU16" i="19" s="1"/>
  <c r="AU16" i="19"/>
  <c r="AV16" i="19" s="1"/>
  <c r="AD16" i="19"/>
  <c r="AI16" i="19" s="1"/>
  <c r="AC16" i="19"/>
  <c r="Q16" i="19"/>
  <c r="K16" i="19"/>
  <c r="L16" i="19" s="1"/>
  <c r="M16" i="19" s="1"/>
  <c r="CX15" i="19"/>
  <c r="DC15" i="19" s="1"/>
  <c r="CW15" i="19"/>
  <c r="CK15" i="19"/>
  <c r="CF15" i="19"/>
  <c r="CG15" i="19" s="1"/>
  <c r="CE15" i="19"/>
  <c r="BO15" i="19"/>
  <c r="BU15" i="19" s="1"/>
  <c r="BM15" i="19"/>
  <c r="BN15" i="19" s="1"/>
  <c r="BS15" i="19" s="1"/>
  <c r="BA15" i="19"/>
  <c r="AV15" i="19"/>
  <c r="AW15" i="19" s="1"/>
  <c r="AU15" i="19"/>
  <c r="AD15" i="19"/>
  <c r="AI15" i="19" s="1"/>
  <c r="AC15" i="19"/>
  <c r="S15" i="19"/>
  <c r="R15" i="19"/>
  <c r="P15" i="19"/>
  <c r="K15" i="19"/>
  <c r="L15" i="19" s="1"/>
  <c r="M15" i="19" s="1"/>
  <c r="DC14" i="19"/>
  <c r="CX14" i="19"/>
  <c r="CY14" i="19" s="1"/>
  <c r="CW14" i="19"/>
  <c r="CE14" i="19"/>
  <c r="CF14" i="19" s="1"/>
  <c r="BS14" i="19"/>
  <c r="BO14" i="19"/>
  <c r="BU14" i="19" s="1"/>
  <c r="BM14" i="19"/>
  <c r="BN14" i="19" s="1"/>
  <c r="AU14" i="19"/>
  <c r="AV14" i="19" s="1"/>
  <c r="AC14" i="19"/>
  <c r="AD14" i="19" s="1"/>
  <c r="K14" i="19"/>
  <c r="L14" i="19" s="1"/>
  <c r="M14" i="19" s="1"/>
  <c r="DD13" i="19"/>
  <c r="CY13" i="19"/>
  <c r="DB13" i="19" s="1"/>
  <c r="CX13" i="19"/>
  <c r="DC13" i="19" s="1"/>
  <c r="CW13" i="19"/>
  <c r="CE13" i="19"/>
  <c r="CF13" i="19" s="1"/>
  <c r="BU13" i="19"/>
  <c r="BS13" i="19"/>
  <c r="BM13" i="19"/>
  <c r="BN13" i="19" s="1"/>
  <c r="BO13" i="19" s="1"/>
  <c r="BT13" i="19" s="1"/>
  <c r="AU13" i="19"/>
  <c r="AV13" i="19" s="1"/>
  <c r="AC13" i="19"/>
  <c r="AD13" i="19" s="1"/>
  <c r="Q13" i="19"/>
  <c r="K13" i="19"/>
  <c r="L13" i="19" s="1"/>
  <c r="M13" i="19" s="1"/>
  <c r="CX12" i="19"/>
  <c r="DC12" i="19" s="1"/>
  <c r="CW12" i="19"/>
  <c r="CF12" i="19"/>
  <c r="CK12" i="19" s="1"/>
  <c r="CE12" i="19"/>
  <c r="BM12" i="19"/>
  <c r="BN12" i="19" s="1"/>
  <c r="AU12" i="19"/>
  <c r="AV12" i="19" s="1"/>
  <c r="AI12" i="19"/>
  <c r="AD12" i="19"/>
  <c r="AE12" i="19" s="1"/>
  <c r="AC12" i="19"/>
  <c r="L12" i="19"/>
  <c r="Q12" i="19" s="1"/>
  <c r="K12" i="19"/>
  <c r="CX11" i="19"/>
  <c r="DC11" i="19" s="1"/>
  <c r="CW11" i="19"/>
  <c r="CM11" i="19"/>
  <c r="CK11" i="19"/>
  <c r="CG11" i="19"/>
  <c r="CJ11" i="19" s="1"/>
  <c r="CF11" i="19"/>
  <c r="CE11" i="19"/>
  <c r="BM11" i="19"/>
  <c r="BN11" i="19" s="1"/>
  <c r="AU11" i="19"/>
  <c r="AV11" i="19" s="1"/>
  <c r="AD11" i="19"/>
  <c r="AE11" i="19" s="1"/>
  <c r="AC11" i="19"/>
  <c r="L11" i="19"/>
  <c r="Q11" i="19" s="1"/>
  <c r="K11" i="19"/>
  <c r="CX10" i="19"/>
  <c r="DC10" i="19" s="1"/>
  <c r="CW10" i="19"/>
  <c r="CK10" i="19"/>
  <c r="CF10" i="19"/>
  <c r="CG10" i="19" s="1"/>
  <c r="CE10" i="19"/>
  <c r="BN10" i="19"/>
  <c r="BS10" i="19" s="1"/>
  <c r="BM10" i="19"/>
  <c r="BA10" i="19"/>
  <c r="AV10" i="19"/>
  <c r="AW10" i="19" s="1"/>
  <c r="AU10" i="19"/>
  <c r="AD10" i="19"/>
  <c r="AI10" i="19" s="1"/>
  <c r="AC10" i="19"/>
  <c r="L10" i="19"/>
  <c r="Q10" i="19" s="1"/>
  <c r="K10" i="19"/>
  <c r="DC9" i="19"/>
  <c r="CX9" i="19"/>
  <c r="CY9" i="19" s="1"/>
  <c r="CW9" i="19"/>
  <c r="CK9" i="19"/>
  <c r="CF9" i="19"/>
  <c r="CG9" i="19" s="1"/>
  <c r="CE9" i="19"/>
  <c r="BN9" i="19"/>
  <c r="BO9" i="19" s="1"/>
  <c r="BM9" i="19"/>
  <c r="AU9" i="19"/>
  <c r="AV9" i="19" s="1"/>
  <c r="AD9" i="19"/>
  <c r="AI9" i="19" s="1"/>
  <c r="AC9" i="19"/>
  <c r="L9" i="19"/>
  <c r="Q9" i="19" s="1"/>
  <c r="K9" i="19"/>
  <c r="DC8" i="19"/>
  <c r="CX8" i="19"/>
  <c r="CY8" i="19" s="1"/>
  <c r="DE8" i="19" s="1"/>
  <c r="CW8" i="19"/>
  <c r="CK8" i="19"/>
  <c r="CF8" i="19"/>
  <c r="CG8" i="19" s="1"/>
  <c r="CE8" i="19"/>
  <c r="BM8" i="19"/>
  <c r="BN8" i="19" s="1"/>
  <c r="AV8" i="19"/>
  <c r="BA8" i="19" s="1"/>
  <c r="AU8" i="19"/>
  <c r="AC8" i="19"/>
  <c r="AD8" i="19" s="1"/>
  <c r="K8" i="19"/>
  <c r="L8" i="19" s="1"/>
  <c r="CX7" i="19"/>
  <c r="DC7" i="19" s="1"/>
  <c r="CW7" i="19"/>
  <c r="CK7" i="19"/>
  <c r="CF7" i="19"/>
  <c r="CG7" i="19" s="1"/>
  <c r="CE7" i="19"/>
  <c r="BM7" i="19"/>
  <c r="BN7" i="19" s="1"/>
  <c r="AU7" i="19"/>
  <c r="AV7" i="19" s="1"/>
  <c r="AD7" i="19"/>
  <c r="AI7" i="19" s="1"/>
  <c r="AC7" i="19"/>
  <c r="K7" i="19"/>
  <c r="L7" i="19" s="1"/>
  <c r="CW6" i="19"/>
  <c r="CX6" i="19" s="1"/>
  <c r="CE6" i="19"/>
  <c r="CF6" i="19" s="1"/>
  <c r="BN6" i="19"/>
  <c r="BS6" i="19" s="1"/>
  <c r="BM6" i="19"/>
  <c r="AU6" i="19"/>
  <c r="AV6" i="19" s="1"/>
  <c r="AC6" i="19"/>
  <c r="AD6" i="19" s="1"/>
  <c r="L6" i="19"/>
  <c r="Q6" i="19" s="1"/>
  <c r="K6" i="19"/>
  <c r="CW5" i="19"/>
  <c r="CX5" i="19" s="1"/>
  <c r="CF5" i="19"/>
  <c r="CK5" i="19" s="1"/>
  <c r="CE5" i="19"/>
  <c r="BM5" i="19"/>
  <c r="BN5" i="19" s="1"/>
  <c r="AV5" i="19"/>
  <c r="AW5" i="19" s="1"/>
  <c r="AU5" i="19"/>
  <c r="AD5" i="19"/>
  <c r="AI5" i="19" s="1"/>
  <c r="AC5" i="19"/>
  <c r="K5" i="19"/>
  <c r="L5" i="19" s="1"/>
  <c r="CX4" i="19"/>
  <c r="CY4" i="19" s="1"/>
  <c r="CW4" i="19"/>
  <c r="CE4" i="19"/>
  <c r="CF4" i="19" s="1"/>
  <c r="BN4" i="19"/>
  <c r="BS4" i="19" s="1"/>
  <c r="BM4" i="19"/>
  <c r="AU4" i="19"/>
  <c r="AV4" i="19" s="1"/>
  <c r="AC4" i="19"/>
  <c r="AD4" i="19" s="1"/>
  <c r="L4" i="19"/>
  <c r="Q4" i="19" s="1"/>
  <c r="K4" i="19"/>
  <c r="CW3" i="19"/>
  <c r="CX3" i="19" s="1"/>
  <c r="CE3" i="19"/>
  <c r="CF3" i="19" s="1"/>
  <c r="BM3" i="19"/>
  <c r="BN3" i="19" s="1"/>
  <c r="AV3" i="19"/>
  <c r="BA3" i="19" s="1"/>
  <c r="AU3" i="19"/>
  <c r="AC3" i="19"/>
  <c r="AD3" i="19" s="1"/>
  <c r="K3" i="19"/>
  <c r="L3" i="19" s="1"/>
  <c r="CX2" i="19"/>
  <c r="DC2" i="19" s="1"/>
  <c r="CW2" i="19"/>
  <c r="CK2" i="19"/>
  <c r="CF2" i="19"/>
  <c r="CG2" i="19" s="1"/>
  <c r="CE2" i="19"/>
  <c r="BM2" i="19"/>
  <c r="BN2" i="19" s="1"/>
  <c r="AU2" i="19"/>
  <c r="AV2" i="19" s="1"/>
  <c r="AD2" i="19"/>
  <c r="AI2" i="19" s="1"/>
  <c r="AC2" i="19"/>
  <c r="K2" i="19"/>
  <c r="L2" i="19" s="1"/>
  <c r="BO12" i="19" l="1"/>
  <c r="BS12" i="19"/>
  <c r="AK22" i="19"/>
  <c r="AJ22" i="19"/>
  <c r="AH22" i="19"/>
  <c r="AW2" i="19"/>
  <c r="BA2" i="19"/>
  <c r="CK3" i="19"/>
  <c r="CG3" i="19"/>
  <c r="DB9" i="19"/>
  <c r="DF9" i="19" s="1"/>
  <c r="DE9" i="19"/>
  <c r="DD9" i="19"/>
  <c r="CM10" i="19"/>
  <c r="CL10" i="19"/>
  <c r="DB14" i="19"/>
  <c r="DE14" i="19"/>
  <c r="DD14" i="19"/>
  <c r="CG16" i="19"/>
  <c r="CK16" i="19"/>
  <c r="CN10" i="19"/>
  <c r="CN19" i="19"/>
  <c r="BA21" i="19"/>
  <c r="AW21" i="19"/>
  <c r="CG6" i="19"/>
  <c r="CK6" i="19"/>
  <c r="Q8" i="19"/>
  <c r="M8" i="19"/>
  <c r="CL15" i="19"/>
  <c r="CM15" i="19"/>
  <c r="CJ15" i="19"/>
  <c r="CN15" i="19" s="1"/>
  <c r="DB16" i="19"/>
  <c r="DE16" i="19"/>
  <c r="DD16" i="19"/>
  <c r="CG13" i="19"/>
  <c r="CK13" i="19"/>
  <c r="CM2" i="19"/>
  <c r="CL2" i="19"/>
  <c r="CN2" i="19" s="1"/>
  <c r="AZ5" i="19"/>
  <c r="BB5" i="19"/>
  <c r="BC5" i="19"/>
  <c r="DC6" i="19"/>
  <c r="CY6" i="19"/>
  <c r="AE8" i="19"/>
  <c r="AI8" i="19"/>
  <c r="AW6" i="19"/>
  <c r="BA6" i="19"/>
  <c r="BO2" i="19"/>
  <c r="BS2" i="19"/>
  <c r="AI4" i="19"/>
  <c r="AE4" i="19"/>
  <c r="BO5" i="19"/>
  <c r="BS5" i="19"/>
  <c r="M7" i="19"/>
  <c r="Q7" i="19"/>
  <c r="P13" i="19"/>
  <c r="S13" i="19"/>
  <c r="R13" i="19"/>
  <c r="S14" i="19"/>
  <c r="R14" i="19"/>
  <c r="P14" i="19"/>
  <c r="DB19" i="19"/>
  <c r="DF19" i="19" s="1"/>
  <c r="DD19" i="19"/>
  <c r="DE19" i="19"/>
  <c r="BA4" i="19"/>
  <c r="AW4" i="19"/>
  <c r="AW9" i="19"/>
  <c r="BA9" i="19"/>
  <c r="AI14" i="19"/>
  <c r="AE14" i="19"/>
  <c r="AI17" i="19"/>
  <c r="AE17" i="19"/>
  <c r="BS3" i="19"/>
  <c r="BO3" i="19"/>
  <c r="DC3" i="19"/>
  <c r="CY3" i="19"/>
  <c r="BS8" i="19"/>
  <c r="BO8" i="19"/>
  <c r="AI13" i="19"/>
  <c r="AE13" i="19"/>
  <c r="AW14" i="19"/>
  <c r="BA14" i="19"/>
  <c r="S16" i="19"/>
  <c r="P16" i="19"/>
  <c r="R16" i="19"/>
  <c r="BA17" i="19"/>
  <c r="AW17" i="19"/>
  <c r="Q3" i="19"/>
  <c r="M3" i="19"/>
  <c r="CY5" i="19"/>
  <c r="DC5" i="19"/>
  <c r="BA7" i="19"/>
  <c r="AW7" i="19"/>
  <c r="BU9" i="19"/>
  <c r="BR9" i="19"/>
  <c r="BV9" i="19" s="1"/>
  <c r="BT9" i="19"/>
  <c r="AZ10" i="19"/>
  <c r="BD10" i="19" s="1"/>
  <c r="BC10" i="19"/>
  <c r="BB10" i="19"/>
  <c r="AJ11" i="19"/>
  <c r="AK11" i="19"/>
  <c r="AH11" i="19"/>
  <c r="AL11" i="19" s="1"/>
  <c r="BA13" i="19"/>
  <c r="AW13" i="19"/>
  <c r="AI3" i="19"/>
  <c r="AE3" i="19"/>
  <c r="CK4" i="19"/>
  <c r="CG4" i="19"/>
  <c r="BS7" i="19"/>
  <c r="BO7" i="19"/>
  <c r="CM8" i="19"/>
  <c r="CL8" i="19"/>
  <c r="BA11" i="19"/>
  <c r="AW11" i="19"/>
  <c r="AH12" i="19"/>
  <c r="AK12" i="19"/>
  <c r="AJ12" i="19"/>
  <c r="AZ18" i="19"/>
  <c r="BB18" i="19"/>
  <c r="BC18" i="19"/>
  <c r="M5" i="19"/>
  <c r="Q5" i="19"/>
  <c r="M2" i="19"/>
  <c r="Q2" i="19"/>
  <c r="CN8" i="19"/>
  <c r="CM9" i="19"/>
  <c r="CN9" i="19" s="1"/>
  <c r="CL9" i="19"/>
  <c r="BO11" i="19"/>
  <c r="BS11" i="19"/>
  <c r="AZ15" i="19"/>
  <c r="BC15" i="19"/>
  <c r="BB15" i="19"/>
  <c r="DE4" i="19"/>
  <c r="DB4" i="19"/>
  <c r="DD4" i="19"/>
  <c r="AI6" i="19"/>
  <c r="AE6" i="19"/>
  <c r="CM7" i="19"/>
  <c r="CL7" i="19"/>
  <c r="CN7" i="19" s="1"/>
  <c r="BA12" i="19"/>
  <c r="AW12" i="19"/>
  <c r="CK14" i="19"/>
  <c r="CG14" i="19"/>
  <c r="BA16" i="19"/>
  <c r="AW16" i="19"/>
  <c r="CY2" i="19"/>
  <c r="AW3" i="19"/>
  <c r="DC4" i="19"/>
  <c r="BA5" i="19"/>
  <c r="AE7" i="19"/>
  <c r="M9" i="19"/>
  <c r="BS9" i="19"/>
  <c r="AI11" i="19"/>
  <c r="CL11" i="19"/>
  <c r="CN11" i="19" s="1"/>
  <c r="M12" i="19"/>
  <c r="Q14" i="19"/>
  <c r="Q15" i="19"/>
  <c r="S19" i="19"/>
  <c r="AW22" i="19"/>
  <c r="AZ24" i="19"/>
  <c r="BD24" i="19" s="1"/>
  <c r="BB24" i="19"/>
  <c r="S25" i="19"/>
  <c r="R25" i="19"/>
  <c r="P25" i="19"/>
  <c r="CK25" i="19"/>
  <c r="AZ26" i="19"/>
  <c r="BD26" i="19" s="1"/>
  <c r="BB26" i="19"/>
  <c r="BC26" i="19"/>
  <c r="DB27" i="19"/>
  <c r="DD27" i="19"/>
  <c r="DE27" i="19"/>
  <c r="DB30" i="19"/>
  <c r="DF30" i="19" s="1"/>
  <c r="DE30" i="19"/>
  <c r="DD30" i="19"/>
  <c r="BC33" i="19"/>
  <c r="BB33" i="19"/>
  <c r="AZ33" i="19"/>
  <c r="BD33" i="19" s="1"/>
  <c r="BU36" i="19"/>
  <c r="BR36" i="19"/>
  <c r="BV36" i="19" s="1"/>
  <c r="BT36" i="19"/>
  <c r="CL44" i="19"/>
  <c r="CJ44" i="19"/>
  <c r="CM44" i="19"/>
  <c r="CM28" i="19"/>
  <c r="CL28" i="19"/>
  <c r="CJ28" i="19"/>
  <c r="AK30" i="19"/>
  <c r="AJ30" i="19"/>
  <c r="AH30" i="19"/>
  <c r="AL30" i="19" s="1"/>
  <c r="AE5" i="19"/>
  <c r="CG5" i="19"/>
  <c r="AE10" i="19"/>
  <c r="M11" i="19"/>
  <c r="CY12" i="19"/>
  <c r="M17" i="19"/>
  <c r="CY20" i="19"/>
  <c r="CG23" i="19"/>
  <c r="DC25" i="19"/>
  <c r="BU26" i="19"/>
  <c r="BT26" i="19"/>
  <c r="BR26" i="19"/>
  <c r="AI27" i="19"/>
  <c r="S28" i="19"/>
  <c r="R28" i="19"/>
  <c r="P28" i="19"/>
  <c r="T28" i="19" s="1"/>
  <c r="CK28" i="19"/>
  <c r="AI40" i="19"/>
  <c r="AE40" i="19"/>
  <c r="AI41" i="19"/>
  <c r="AE41" i="19"/>
  <c r="AI42" i="19"/>
  <c r="AE42" i="19"/>
  <c r="AI43" i="19"/>
  <c r="AE43" i="19"/>
  <c r="AJ46" i="19"/>
  <c r="AK46" i="19"/>
  <c r="AH46" i="19"/>
  <c r="AL46" i="19" s="1"/>
  <c r="M31" i="19"/>
  <c r="Q31" i="19"/>
  <c r="Q40" i="19"/>
  <c r="M40" i="19"/>
  <c r="BC69" i="19"/>
  <c r="AZ69" i="19"/>
  <c r="BD69" i="19" s="1"/>
  <c r="BB69" i="19"/>
  <c r="BR13" i="19"/>
  <c r="BV13" i="19" s="1"/>
  <c r="AH19" i="19"/>
  <c r="AW20" i="19"/>
  <c r="T22" i="19"/>
  <c r="AE25" i="19"/>
  <c r="BS26" i="19"/>
  <c r="BA27" i="19"/>
  <c r="AW27" i="19"/>
  <c r="Q28" i="19"/>
  <c r="CY28" i="19"/>
  <c r="DC28" i="19"/>
  <c r="BO29" i="19"/>
  <c r="BS29" i="19"/>
  <c r="BA37" i="19"/>
  <c r="AW37" i="19"/>
  <c r="DB21" i="19"/>
  <c r="DD21" i="19"/>
  <c r="DE21" i="19"/>
  <c r="DB18" i="19"/>
  <c r="DD18" i="19"/>
  <c r="BO21" i="19"/>
  <c r="BS21" i="19"/>
  <c r="BV22" i="19"/>
  <c r="AW30" i="19"/>
  <c r="BA30" i="19"/>
  <c r="S36" i="19"/>
  <c r="P36" i="19"/>
  <c r="R36" i="19"/>
  <c r="BO37" i="19"/>
  <c r="BS37" i="19"/>
  <c r="BA38" i="19"/>
  <c r="AW38" i="19"/>
  <c r="DB25" i="19"/>
  <c r="DD25" i="19"/>
  <c r="AE2" i="19"/>
  <c r="M6" i="19"/>
  <c r="BO6" i="19"/>
  <c r="DB8" i="19"/>
  <c r="DF8" i="19" s="1"/>
  <c r="BO10" i="19"/>
  <c r="CY11" i="19"/>
  <c r="BR14" i="19"/>
  <c r="AE15" i="19"/>
  <c r="AE18" i="19"/>
  <c r="BR18" i="19"/>
  <c r="BV18" i="19" s="1"/>
  <c r="AK19" i="19"/>
  <c r="R22" i="19"/>
  <c r="BS22" i="19"/>
  <c r="AK23" i="19"/>
  <c r="AJ23" i="19"/>
  <c r="AH23" i="19"/>
  <c r="AL23" i="19" s="1"/>
  <c r="CY23" i="19"/>
  <c r="T26" i="19"/>
  <c r="CG26" i="19"/>
  <c r="AK28" i="19"/>
  <c r="AJ28" i="19"/>
  <c r="AH28" i="19"/>
  <c r="Q32" i="19"/>
  <c r="M32" i="19"/>
  <c r="AW39" i="19"/>
  <c r="BA39" i="19"/>
  <c r="CG46" i="19"/>
  <c r="CK46" i="19"/>
  <c r="P51" i="19"/>
  <c r="T51" i="19" s="1"/>
  <c r="S51" i="19"/>
  <c r="R51" i="19"/>
  <c r="AK27" i="19"/>
  <c r="AJ27" i="19"/>
  <c r="AH27" i="19"/>
  <c r="CM29" i="19"/>
  <c r="CL29" i="19"/>
  <c r="CJ29" i="19"/>
  <c r="CN29" i="19" s="1"/>
  <c r="AW35" i="19"/>
  <c r="BA35" i="19"/>
  <c r="M4" i="19"/>
  <c r="BO4" i="19"/>
  <c r="CY7" i="19"/>
  <c r="AW8" i="19"/>
  <c r="DD8" i="19"/>
  <c r="AE9" i="19"/>
  <c r="M10" i="19"/>
  <c r="CY10" i="19"/>
  <c r="CG12" i="19"/>
  <c r="DE13" i="19"/>
  <c r="DF13" i="19" s="1"/>
  <c r="BT14" i="19"/>
  <c r="BR15" i="19"/>
  <c r="BV15" i="19" s="1"/>
  <c r="CY15" i="19"/>
  <c r="AE16" i="19"/>
  <c r="BR16" i="19"/>
  <c r="BO17" i="19"/>
  <c r="CY17" i="19"/>
  <c r="BT18" i="19"/>
  <c r="CM22" i="19"/>
  <c r="CL22" i="19"/>
  <c r="CJ22" i="19"/>
  <c r="S24" i="19"/>
  <c r="R24" i="19"/>
  <c r="CM24" i="19"/>
  <c r="CL24" i="19"/>
  <c r="CJ24" i="19"/>
  <c r="AI32" i="19"/>
  <c r="AE32" i="19"/>
  <c r="Q33" i="19"/>
  <c r="M33" i="19"/>
  <c r="BU34" i="19"/>
  <c r="BT34" i="19"/>
  <c r="BR34" i="19"/>
  <c r="DD36" i="19"/>
  <c r="DB36" i="19"/>
  <c r="DE36" i="19"/>
  <c r="BS40" i="19"/>
  <c r="BO40" i="19"/>
  <c r="T21" i="19"/>
  <c r="AZ25" i="19"/>
  <c r="BB25" i="19"/>
  <c r="BS39" i="19"/>
  <c r="BO39" i="19"/>
  <c r="BS16" i="19"/>
  <c r="S20" i="19"/>
  <c r="T20" i="19" s="1"/>
  <c r="BU20" i="19"/>
  <c r="BV20" i="19" s="1"/>
  <c r="S21" i="19"/>
  <c r="CM21" i="19"/>
  <c r="CL21" i="19"/>
  <c r="CN21" i="19" s="1"/>
  <c r="CK22" i="19"/>
  <c r="AZ23" i="19"/>
  <c r="BD23" i="19" s="1"/>
  <c r="BB23" i="19"/>
  <c r="BC23" i="19"/>
  <c r="P24" i="19"/>
  <c r="CY26" i="19"/>
  <c r="AW28" i="19"/>
  <c r="CY29" i="19"/>
  <c r="DC29" i="19"/>
  <c r="CK40" i="19"/>
  <c r="CG40" i="19"/>
  <c r="CK41" i="19"/>
  <c r="CG41" i="19"/>
  <c r="CK42" i="19"/>
  <c r="CG42" i="19"/>
  <c r="CK43" i="19"/>
  <c r="CG43" i="19"/>
  <c r="DC48" i="19"/>
  <c r="CY48" i="19"/>
  <c r="BT15" i="19"/>
  <c r="BT16" i="19"/>
  <c r="AZ19" i="19"/>
  <c r="BB19" i="19"/>
  <c r="BC19" i="19"/>
  <c r="AK21" i="19"/>
  <c r="AJ21" i="19"/>
  <c r="AH21" i="19"/>
  <c r="AK26" i="19"/>
  <c r="AJ26" i="19"/>
  <c r="AH26" i="19"/>
  <c r="AL26" i="19" s="1"/>
  <c r="BV52" i="19"/>
  <c r="DE53" i="19"/>
  <c r="DB53" i="19"/>
  <c r="DD53" i="19"/>
  <c r="CL19" i="19"/>
  <c r="CM19" i="19"/>
  <c r="CL18" i="19"/>
  <c r="CN18" i="19" s="1"/>
  <c r="CM18" i="19"/>
  <c r="P19" i="19"/>
  <c r="T19" i="19" s="1"/>
  <c r="AK20" i="19"/>
  <c r="AJ20" i="19"/>
  <c r="CG20" i="19"/>
  <c r="AI21" i="19"/>
  <c r="CY22" i="19"/>
  <c r="BT23" i="19"/>
  <c r="BR23" i="19"/>
  <c r="BV23" i="19" s="1"/>
  <c r="AK24" i="19"/>
  <c r="AJ24" i="19"/>
  <c r="AH24" i="19"/>
  <c r="DB24" i="19"/>
  <c r="DD24" i="19"/>
  <c r="DE24" i="19"/>
  <c r="CM27" i="19"/>
  <c r="CL27" i="19"/>
  <c r="CJ27" i="19"/>
  <c r="CN27" i="19" s="1"/>
  <c r="AK29" i="19"/>
  <c r="AJ29" i="19"/>
  <c r="AH29" i="19"/>
  <c r="DC37" i="19"/>
  <c r="CY37" i="19"/>
  <c r="CL17" i="19"/>
  <c r="CN17" i="19" s="1"/>
  <c r="CM17" i="19"/>
  <c r="T15" i="19"/>
  <c r="AH20" i="19"/>
  <c r="AL20" i="19" s="1"/>
  <c r="BS23" i="19"/>
  <c r="AI24" i="19"/>
  <c r="DC24" i="19"/>
  <c r="CM25" i="19"/>
  <c r="CL25" i="19"/>
  <c r="CJ25" i="19"/>
  <c r="T30" i="19"/>
  <c r="BS32" i="19"/>
  <c r="BO32" i="19"/>
  <c r="S34" i="19"/>
  <c r="R34" i="19"/>
  <c r="P34" i="19"/>
  <c r="T34" i="19" s="1"/>
  <c r="BS51" i="19"/>
  <c r="BO51" i="19"/>
  <c r="Q30" i="19"/>
  <c r="BS30" i="19"/>
  <c r="BO30" i="19"/>
  <c r="Q35" i="19"/>
  <c r="T35" i="19" s="1"/>
  <c r="CN35" i="19"/>
  <c r="AI36" i="19"/>
  <c r="AE36" i="19"/>
  <c r="CM36" i="19"/>
  <c r="CL36" i="19"/>
  <c r="CN36" i="19" s="1"/>
  <c r="CK39" i="19"/>
  <c r="CG39" i="19"/>
  <c r="R47" i="19"/>
  <c r="S47" i="19"/>
  <c r="P47" i="19"/>
  <c r="CK47" i="19"/>
  <c r="CG47" i="19"/>
  <c r="BC49" i="19"/>
  <c r="BB49" i="19"/>
  <c r="AZ49" i="19"/>
  <c r="CM50" i="19"/>
  <c r="CL50" i="19"/>
  <c r="CM51" i="19"/>
  <c r="CL51" i="19"/>
  <c r="CN51" i="19" s="1"/>
  <c r="DC61" i="19"/>
  <c r="CY61" i="19"/>
  <c r="AI64" i="19"/>
  <c r="AE64" i="19"/>
  <c r="BT33" i="19"/>
  <c r="BR33" i="19"/>
  <c r="AK37" i="19"/>
  <c r="AJ37" i="19"/>
  <c r="AH37" i="19"/>
  <c r="AJ39" i="19"/>
  <c r="AH39" i="19"/>
  <c r="AJ44" i="19"/>
  <c r="AK44" i="19"/>
  <c r="AJ45" i="19"/>
  <c r="AH45" i="19"/>
  <c r="AK45" i="19"/>
  <c r="CL45" i="19"/>
  <c r="CM45" i="19"/>
  <c r="CJ45" i="19"/>
  <c r="AZ46" i="19"/>
  <c r="BC46" i="19"/>
  <c r="BT48" i="19"/>
  <c r="BU48" i="19"/>
  <c r="BR48" i="19"/>
  <c r="BV48" i="19" s="1"/>
  <c r="BS49" i="19"/>
  <c r="BO49" i="19"/>
  <c r="CG32" i="19"/>
  <c r="AE33" i="19"/>
  <c r="AI33" i="19"/>
  <c r="BU33" i="19"/>
  <c r="AE35" i="19"/>
  <c r="CM35" i="19"/>
  <c r="AI38" i="19"/>
  <c r="AE38" i="19"/>
  <c r="AI39" i="19"/>
  <c r="CY43" i="19"/>
  <c r="DC43" i="19"/>
  <c r="AH44" i="19"/>
  <c r="AI45" i="19"/>
  <c r="BB46" i="19"/>
  <c r="DB47" i="19"/>
  <c r="DF47" i="19" s="1"/>
  <c r="DE47" i="19"/>
  <c r="Q54" i="19"/>
  <c r="M54" i="19"/>
  <c r="DC59" i="19"/>
  <c r="CY59" i="19"/>
  <c r="AK31" i="19"/>
  <c r="AJ31" i="19"/>
  <c r="CK31" i="19"/>
  <c r="AH34" i="19"/>
  <c r="AJ34" i="19"/>
  <c r="CK34" i="19"/>
  <c r="CG34" i="19"/>
  <c r="CK38" i="19"/>
  <c r="AK39" i="19"/>
  <c r="DE45" i="19"/>
  <c r="DD45" i="19"/>
  <c r="DF45" i="19" s="1"/>
  <c r="DD47" i="19"/>
  <c r="CL48" i="19"/>
  <c r="CM48" i="19"/>
  <c r="CJ48" i="19"/>
  <c r="CK49" i="19"/>
  <c r="CG49" i="19"/>
  <c r="DC50" i="19"/>
  <c r="CY50" i="19"/>
  <c r="DC60" i="19"/>
  <c r="CY60" i="19"/>
  <c r="BV28" i="19"/>
  <c r="AZ29" i="19"/>
  <c r="BD29" i="19" s="1"/>
  <c r="BB29" i="19"/>
  <c r="AL31" i="19"/>
  <c r="CL31" i="19"/>
  <c r="DC35" i="19"/>
  <c r="CY35" i="19"/>
  <c r="BA36" i="19"/>
  <c r="AW36" i="19"/>
  <c r="CL37" i="19"/>
  <c r="CN37" i="19" s="1"/>
  <c r="CM38" i="19"/>
  <c r="DE39" i="19"/>
  <c r="DB39" i="19"/>
  <c r="DF39" i="19" s="1"/>
  <c r="BC40" i="19"/>
  <c r="AZ40" i="19"/>
  <c r="DE40" i="19"/>
  <c r="DB40" i="19"/>
  <c r="BC41" i="19"/>
  <c r="AZ41" i="19"/>
  <c r="BD41" i="19" s="1"/>
  <c r="DE41" i="19"/>
  <c r="DB41" i="19"/>
  <c r="BC42" i="19"/>
  <c r="AZ42" i="19"/>
  <c r="DE42" i="19"/>
  <c r="DB42" i="19"/>
  <c r="BC43" i="19"/>
  <c r="AZ43" i="19"/>
  <c r="AZ44" i="19"/>
  <c r="BD44" i="19" s="1"/>
  <c r="BC44" i="19"/>
  <c r="DE44" i="19"/>
  <c r="DD44" i="19"/>
  <c r="DB44" i="19"/>
  <c r="DF44" i="19" s="1"/>
  <c r="BB45" i="19"/>
  <c r="AZ45" i="19"/>
  <c r="CY49" i="19"/>
  <c r="DC49" i="19"/>
  <c r="AI55" i="19"/>
  <c r="AE55" i="19"/>
  <c r="BS67" i="19"/>
  <c r="BO67" i="19"/>
  <c r="BT25" i="19"/>
  <c r="BV25" i="19" s="1"/>
  <c r="R27" i="19"/>
  <c r="T27" i="19" s="1"/>
  <c r="BT28" i="19"/>
  <c r="BC29" i="19"/>
  <c r="CL30" i="19"/>
  <c r="CN30" i="19" s="1"/>
  <c r="DC31" i="19"/>
  <c r="CY31" i="19"/>
  <c r="BA32" i="19"/>
  <c r="AW32" i="19"/>
  <c r="DD34" i="19"/>
  <c r="DB34" i="19"/>
  <c r="DF34" i="19" s="1"/>
  <c r="DE38" i="19"/>
  <c r="DD38" i="19"/>
  <c r="DD39" i="19"/>
  <c r="BB40" i="19"/>
  <c r="DD40" i="19"/>
  <c r="BB41" i="19"/>
  <c r="DD41" i="19"/>
  <c r="BB42" i="19"/>
  <c r="DD42" i="19"/>
  <c r="BB43" i="19"/>
  <c r="BC45" i="19"/>
  <c r="Q46" i="19"/>
  <c r="M46" i="19"/>
  <c r="BA47" i="19"/>
  <c r="AW47" i="19"/>
  <c r="AE48" i="19"/>
  <c r="AI48" i="19"/>
  <c r="M50" i="19"/>
  <c r="Q50" i="19"/>
  <c r="AW54" i="19"/>
  <c r="BA54" i="19"/>
  <c r="T29" i="19"/>
  <c r="AZ31" i="19"/>
  <c r="BC31" i="19"/>
  <c r="DE32" i="19"/>
  <c r="DD32" i="19"/>
  <c r="DB32" i="19"/>
  <c r="DF32" i="19" s="1"/>
  <c r="DC33" i="19"/>
  <c r="CY33" i="19"/>
  <c r="BA34" i="19"/>
  <c r="AW34" i="19"/>
  <c r="M37" i="19"/>
  <c r="Q37" i="19"/>
  <c r="DB38" i="19"/>
  <c r="DF38" i="19" s="1"/>
  <c r="BS44" i="19"/>
  <c r="BO44" i="19"/>
  <c r="AI50" i="19"/>
  <c r="AE50" i="19"/>
  <c r="AE51" i="19"/>
  <c r="AI51" i="19"/>
  <c r="AE52" i="19"/>
  <c r="AI52" i="19"/>
  <c r="DE52" i="19"/>
  <c r="DB52" i="19"/>
  <c r="DF52" i="19" s="1"/>
  <c r="M58" i="19"/>
  <c r="Q58" i="19"/>
  <c r="AI63" i="19"/>
  <c r="AE63" i="19"/>
  <c r="Q41" i="19"/>
  <c r="M41" i="19"/>
  <c r="BS41" i="19"/>
  <c r="BO41" i="19"/>
  <c r="Q42" i="19"/>
  <c r="M42" i="19"/>
  <c r="BS42" i="19"/>
  <c r="BO42" i="19"/>
  <c r="Q43" i="19"/>
  <c r="M43" i="19"/>
  <c r="BS43" i="19"/>
  <c r="BO43" i="19"/>
  <c r="S45" i="19"/>
  <c r="R45" i="19"/>
  <c r="BT45" i="19"/>
  <c r="BR45" i="19"/>
  <c r="BV45" i="19" s="1"/>
  <c r="DD46" i="19"/>
  <c r="DB46" i="19"/>
  <c r="CM53" i="19"/>
  <c r="CL53" i="19"/>
  <c r="BO61" i="19"/>
  <c r="BS61" i="19"/>
  <c r="Q23" i="19"/>
  <c r="T23" i="19" s="1"/>
  <c r="BS24" i="19"/>
  <c r="BV24" i="19" s="1"/>
  <c r="BU35" i="19"/>
  <c r="BT35" i="19"/>
  <c r="P45" i="19"/>
  <c r="T45" i="19" s="1"/>
  <c r="BB48" i="19"/>
  <c r="AZ48" i="19"/>
  <c r="AW50" i="19"/>
  <c r="BA50" i="19"/>
  <c r="AW51" i="19"/>
  <c r="BA52" i="19"/>
  <c r="AW52" i="19"/>
  <c r="M53" i="19"/>
  <c r="Q53" i="19"/>
  <c r="CG54" i="19"/>
  <c r="CK54" i="19"/>
  <c r="BT31" i="19"/>
  <c r="BR31" i="19"/>
  <c r="BV31" i="19" s="1"/>
  <c r="S35" i="19"/>
  <c r="R35" i="19"/>
  <c r="BR35" i="19"/>
  <c r="BV35" i="19" s="1"/>
  <c r="P38" i="19"/>
  <c r="R38" i="19"/>
  <c r="BR38" i="19"/>
  <c r="BV38" i="19" s="1"/>
  <c r="BT38" i="19"/>
  <c r="M39" i="19"/>
  <c r="BU45" i="19"/>
  <c r="DE46" i="19"/>
  <c r="AI49" i="19"/>
  <c r="AE49" i="19"/>
  <c r="BO50" i="19"/>
  <c r="BS50" i="19"/>
  <c r="AI53" i="19"/>
  <c r="AE53" i="19"/>
  <c r="BT57" i="19"/>
  <c r="BV57" i="19" s="1"/>
  <c r="BU57" i="19"/>
  <c r="CY51" i="19"/>
  <c r="BS52" i="19"/>
  <c r="DC52" i="19"/>
  <c r="BS55" i="19"/>
  <c r="AK56" i="19"/>
  <c r="P57" i="19"/>
  <c r="T57" i="19" s="1"/>
  <c r="AE59" i="19"/>
  <c r="CN59" i="19"/>
  <c r="AE60" i="19"/>
  <c r="AI60" i="19"/>
  <c r="AW61" i="19"/>
  <c r="M63" i="19"/>
  <c r="BO63" i="19"/>
  <c r="AW65" i="19"/>
  <c r="BA65" i="19"/>
  <c r="BA67" i="19"/>
  <c r="AW67" i="19"/>
  <c r="AW56" i="19"/>
  <c r="BA56" i="19"/>
  <c r="BS65" i="19"/>
  <c r="BO65" i="19"/>
  <c r="BA81" i="19"/>
  <c r="AW81" i="19"/>
  <c r="BO46" i="19"/>
  <c r="M48" i="19"/>
  <c r="AH57" i="19"/>
  <c r="CY58" i="19"/>
  <c r="AW60" i="19"/>
  <c r="P62" i="19"/>
  <c r="T62" i="19" s="1"/>
  <c r="R62" i="19"/>
  <c r="DE66" i="19"/>
  <c r="DD66" i="19"/>
  <c r="AW53" i="19"/>
  <c r="DB54" i="19"/>
  <c r="AI57" i="19"/>
  <c r="BO58" i="19"/>
  <c r="BB59" i="19"/>
  <c r="AZ59" i="19"/>
  <c r="BD59" i="19" s="1"/>
  <c r="BO62" i="19"/>
  <c r="BS62" i="19"/>
  <c r="AZ64" i="19"/>
  <c r="BC64" i="19"/>
  <c r="BB64" i="19"/>
  <c r="DB66" i="19"/>
  <c r="DF66" i="19" s="1"/>
  <c r="CL67" i="19"/>
  <c r="CN67" i="19" s="1"/>
  <c r="CM67" i="19"/>
  <c r="AE76" i="19"/>
  <c r="AI76" i="19"/>
  <c r="BC79" i="19"/>
  <c r="AZ79" i="19"/>
  <c r="BB79" i="19"/>
  <c r="DE54" i="19"/>
  <c r="S56" i="19"/>
  <c r="R56" i="19"/>
  <c r="T56" i="19" s="1"/>
  <c r="DE56" i="19"/>
  <c r="DB56" i="19"/>
  <c r="DF56" i="19" s="1"/>
  <c r="AJ57" i="19"/>
  <c r="P61" i="19"/>
  <c r="S62" i="19"/>
  <c r="AZ66" i="19"/>
  <c r="BB66" i="19"/>
  <c r="BC66" i="19"/>
  <c r="CG69" i="19"/>
  <c r="CK69" i="19"/>
  <c r="BA76" i="19"/>
  <c r="AW76" i="19"/>
  <c r="CN53" i="19"/>
  <c r="BS54" i="19"/>
  <c r="BO54" i="19"/>
  <c r="BA55" i="19"/>
  <c r="AW55" i="19"/>
  <c r="BC59" i="19"/>
  <c r="Q61" i="19"/>
  <c r="CG62" i="19"/>
  <c r="CK62" i="19"/>
  <c r="DE63" i="19"/>
  <c r="DB63" i="19"/>
  <c r="DF63" i="19" s="1"/>
  <c r="BS88" i="19"/>
  <c r="BO88" i="19"/>
  <c r="AH47" i="19"/>
  <c r="AL47" i="19" s="1"/>
  <c r="BO47" i="19"/>
  <c r="M49" i="19"/>
  <c r="P52" i="19"/>
  <c r="T52" i="19" s="1"/>
  <c r="CN52" i="19"/>
  <c r="AL58" i="19"/>
  <c r="BO60" i="19"/>
  <c r="S61" i="19"/>
  <c r="DC63" i="19"/>
  <c r="DC65" i="19"/>
  <c r="CY65" i="19"/>
  <c r="M70" i="19"/>
  <c r="Q70" i="19"/>
  <c r="CG73" i="19"/>
  <c r="CK73" i="19"/>
  <c r="R55" i="19"/>
  <c r="P55" i="19"/>
  <c r="BC57" i="19"/>
  <c r="AZ57" i="19"/>
  <c r="BB57" i="19"/>
  <c r="S59" i="19"/>
  <c r="P59" i="19"/>
  <c r="AE62" i="19"/>
  <c r="AI62" i="19"/>
  <c r="AK47" i="19"/>
  <c r="CN50" i="19"/>
  <c r="R52" i="19"/>
  <c r="AH54" i="19"/>
  <c r="Q55" i="19"/>
  <c r="AH56" i="19"/>
  <c r="AL56" i="19" s="1"/>
  <c r="BR56" i="19"/>
  <c r="DC57" i="19"/>
  <c r="CY57" i="19"/>
  <c r="BO59" i="19"/>
  <c r="AJ65" i="19"/>
  <c r="AK65" i="19"/>
  <c r="AH65" i="19"/>
  <c r="BS68" i="19"/>
  <c r="BO68" i="19"/>
  <c r="AJ54" i="19"/>
  <c r="S55" i="19"/>
  <c r="AI56" i="19"/>
  <c r="BT56" i="19"/>
  <c r="R59" i="19"/>
  <c r="CM60" i="19"/>
  <c r="CL60" i="19"/>
  <c r="CN60" i="19" s="1"/>
  <c r="AE61" i="19"/>
  <c r="CY62" i="19"/>
  <c r="R66" i="19"/>
  <c r="P66" i="19"/>
  <c r="S66" i="19"/>
  <c r="AK67" i="19"/>
  <c r="AJ67" i="19"/>
  <c r="AH67" i="19"/>
  <c r="M72" i="19"/>
  <c r="Q72" i="19"/>
  <c r="CG77" i="19"/>
  <c r="CK77" i="19"/>
  <c r="BR53" i="19"/>
  <c r="BT53" i="19"/>
  <c r="BT55" i="19"/>
  <c r="BR55" i="19"/>
  <c r="BV55" i="19" s="1"/>
  <c r="BC62" i="19"/>
  <c r="AZ62" i="19"/>
  <c r="R64" i="19"/>
  <c r="P64" i="19"/>
  <c r="S64" i="19"/>
  <c r="CL64" i="19"/>
  <c r="CN64" i="19" s="1"/>
  <c r="CM64" i="19"/>
  <c r="DF79" i="19"/>
  <c r="BC82" i="19"/>
  <c r="BB82" i="19"/>
  <c r="AZ82" i="19"/>
  <c r="CG71" i="19"/>
  <c r="CK71" i="19"/>
  <c r="BA74" i="19"/>
  <c r="AW74" i="19"/>
  <c r="CK94" i="19"/>
  <c r="CG94" i="19"/>
  <c r="CK95" i="19"/>
  <c r="CG95" i="19"/>
  <c r="BU96" i="19"/>
  <c r="BT96" i="19"/>
  <c r="BR96" i="19"/>
  <c r="M102" i="19"/>
  <c r="Q102" i="19"/>
  <c r="AJ68" i="19"/>
  <c r="AK68" i="19"/>
  <c r="M69" i="19"/>
  <c r="Q69" i="19"/>
  <c r="DE71" i="19"/>
  <c r="DB71" i="19"/>
  <c r="BV72" i="19"/>
  <c r="BO79" i="19"/>
  <c r="BS79" i="19"/>
  <c r="CG89" i="19"/>
  <c r="CK89" i="19"/>
  <c r="BR66" i="19"/>
  <c r="BV66" i="19" s="1"/>
  <c r="AH68" i="19"/>
  <c r="AL68" i="19" s="1"/>
  <c r="AK70" i="19"/>
  <c r="AJ70" i="19"/>
  <c r="AH70" i="19"/>
  <c r="DD71" i="19"/>
  <c r="CG75" i="19"/>
  <c r="CK75" i="19"/>
  <c r="BC80" i="19"/>
  <c r="BD80" i="19" s="1"/>
  <c r="BB80" i="19"/>
  <c r="BA58" i="19"/>
  <c r="AW58" i="19"/>
  <c r="CY64" i="19"/>
  <c r="DC64" i="19"/>
  <c r="AK66" i="19"/>
  <c r="AJ66" i="19"/>
  <c r="BV74" i="19"/>
  <c r="CY82" i="19"/>
  <c r="DC82" i="19"/>
  <c r="AE86" i="19"/>
  <c r="AI86" i="19"/>
  <c r="P67" i="19"/>
  <c r="S67" i="19"/>
  <c r="R67" i="19"/>
  <c r="DD67" i="19"/>
  <c r="DE67" i="19"/>
  <c r="BA70" i="19"/>
  <c r="AW70" i="19"/>
  <c r="CY70" i="19"/>
  <c r="DC70" i="19"/>
  <c r="AW71" i="19"/>
  <c r="M78" i="19"/>
  <c r="Q78" i="19"/>
  <c r="Q89" i="19"/>
  <c r="M89" i="19"/>
  <c r="CG100" i="19"/>
  <c r="CK100" i="19"/>
  <c r="P60" i="19"/>
  <c r="T60" i="19" s="1"/>
  <c r="CN61" i="19"/>
  <c r="BC63" i="19"/>
  <c r="AZ63" i="19"/>
  <c r="BS64" i="19"/>
  <c r="BO64" i="19"/>
  <c r="CL65" i="19"/>
  <c r="CN65" i="19" s="1"/>
  <c r="AI66" i="19"/>
  <c r="DB67" i="19"/>
  <c r="DF67" i="19" s="1"/>
  <c r="AL75" i="19"/>
  <c r="CY81" i="19"/>
  <c r="DC81" i="19"/>
  <c r="M83" i="19"/>
  <c r="Q83" i="19"/>
  <c r="M74" i="19"/>
  <c r="Q74" i="19"/>
  <c r="CG76" i="19"/>
  <c r="CK76" i="19"/>
  <c r="AE78" i="19"/>
  <c r="AI78" i="19"/>
  <c r="CG80" i="19"/>
  <c r="CK80" i="19"/>
  <c r="AE83" i="19"/>
  <c r="AI83" i="19"/>
  <c r="M84" i="19"/>
  <c r="Q84" i="19"/>
  <c r="AE88" i="19"/>
  <c r="AI88" i="19"/>
  <c r="S99" i="19"/>
  <c r="P99" i="19"/>
  <c r="T99" i="19" s="1"/>
  <c r="R99" i="19"/>
  <c r="CK66" i="19"/>
  <c r="BB68" i="19"/>
  <c r="BC68" i="19"/>
  <c r="AZ68" i="19"/>
  <c r="CY69" i="19"/>
  <c r="DC69" i="19"/>
  <c r="AE72" i="19"/>
  <c r="AI72" i="19"/>
  <c r="CY72" i="19"/>
  <c r="DC72" i="19"/>
  <c r="AW73" i="19"/>
  <c r="M79" i="19"/>
  <c r="Q79" i="19"/>
  <c r="CY80" i="19"/>
  <c r="DC80" i="19"/>
  <c r="M82" i="19"/>
  <c r="Q82" i="19"/>
  <c r="CK97" i="19"/>
  <c r="CG97" i="19"/>
  <c r="CM66" i="19"/>
  <c r="M68" i="19"/>
  <c r="DB68" i="19"/>
  <c r="DF68" i="19" s="1"/>
  <c r="BT70" i="19"/>
  <c r="BV70" i="19" s="1"/>
  <c r="BU70" i="19"/>
  <c r="BA72" i="19"/>
  <c r="AW72" i="19"/>
  <c r="M76" i="19"/>
  <c r="Q76" i="19"/>
  <c r="CY76" i="19"/>
  <c r="DC76" i="19"/>
  <c r="BD77" i="19"/>
  <c r="BD83" i="19"/>
  <c r="BS86" i="19"/>
  <c r="BO86" i="19"/>
  <c r="AW87" i="19"/>
  <c r="BA87" i="19"/>
  <c r="BD88" i="19"/>
  <c r="AK90" i="19"/>
  <c r="AH90" i="19"/>
  <c r="AJ90" i="19"/>
  <c r="M71" i="19"/>
  <c r="Q71" i="19"/>
  <c r="AE74" i="19"/>
  <c r="AI74" i="19"/>
  <c r="CY74" i="19"/>
  <c r="DC74" i="19"/>
  <c r="BC75" i="19"/>
  <c r="BB75" i="19"/>
  <c r="AZ75" i="19"/>
  <c r="BD75" i="19" s="1"/>
  <c r="M81" i="19"/>
  <c r="Q81" i="19"/>
  <c r="AE85" i="19"/>
  <c r="AI85" i="19"/>
  <c r="CN85" i="19"/>
  <c r="AI90" i="19"/>
  <c r="BC92" i="19"/>
  <c r="BB92" i="19"/>
  <c r="AZ92" i="19"/>
  <c r="BD92" i="19" s="1"/>
  <c r="CL93" i="19"/>
  <c r="CM93" i="19"/>
  <c r="CN93" i="19" s="1"/>
  <c r="BB83" i="19"/>
  <c r="AK89" i="19"/>
  <c r="AJ89" i="19"/>
  <c r="AH89" i="19"/>
  <c r="R91" i="19"/>
  <c r="S91" i="19"/>
  <c r="P91" i="19"/>
  <c r="T91" i="19" s="1"/>
  <c r="AK93" i="19"/>
  <c r="AH93" i="19"/>
  <c r="CG78" i="19"/>
  <c r="CK78" i="19"/>
  <c r="M80" i="19"/>
  <c r="Q80" i="19"/>
  <c r="AW85" i="19"/>
  <c r="BA85" i="19"/>
  <c r="CY91" i="19"/>
  <c r="DC91" i="19"/>
  <c r="R94" i="19"/>
  <c r="S94" i="19"/>
  <c r="P94" i="19"/>
  <c r="CK111" i="19"/>
  <c r="CG111" i="19"/>
  <c r="DE77" i="19"/>
  <c r="DD77" i="19"/>
  <c r="AK79" i="19"/>
  <c r="AJ79" i="19"/>
  <c r="BT80" i="19"/>
  <c r="BU80" i="19"/>
  <c r="BT81" i="19"/>
  <c r="BU81" i="19"/>
  <c r="BT82" i="19"/>
  <c r="BU82" i="19"/>
  <c r="BO83" i="19"/>
  <c r="BS83" i="19"/>
  <c r="BS87" i="19"/>
  <c r="BO87" i="19"/>
  <c r="Q88" i="19"/>
  <c r="M88" i="19"/>
  <c r="DF89" i="19"/>
  <c r="CN92" i="19"/>
  <c r="AJ93" i="19"/>
  <c r="Q94" i="19"/>
  <c r="BS98" i="19"/>
  <c r="BO98" i="19"/>
  <c r="CL102" i="19"/>
  <c r="DE108" i="19"/>
  <c r="DB108" i="19"/>
  <c r="DF108" i="19" s="1"/>
  <c r="DD108" i="19"/>
  <c r="BU72" i="19"/>
  <c r="BU74" i="19"/>
  <c r="BU76" i="19"/>
  <c r="BV76" i="19" s="1"/>
  <c r="BB77" i="19"/>
  <c r="DB77" i="19"/>
  <c r="DF77" i="19" s="1"/>
  <c r="AH79" i="19"/>
  <c r="AL79" i="19" s="1"/>
  <c r="BR80" i="19"/>
  <c r="BR81" i="19"/>
  <c r="BR82" i="19"/>
  <c r="AH94" i="19"/>
  <c r="AK94" i="19"/>
  <c r="AJ94" i="19"/>
  <c r="AL99" i="19"/>
  <c r="R100" i="19"/>
  <c r="S100" i="19"/>
  <c r="CG104" i="19"/>
  <c r="CK104" i="19"/>
  <c r="M73" i="19"/>
  <c r="Q73" i="19"/>
  <c r="M75" i="19"/>
  <c r="Q75" i="19"/>
  <c r="M77" i="19"/>
  <c r="Q77" i="19"/>
  <c r="DC77" i="19"/>
  <c r="AI79" i="19"/>
  <c r="CG79" i="19"/>
  <c r="CK79" i="19"/>
  <c r="BS80" i="19"/>
  <c r="BS81" i="19"/>
  <c r="BS82" i="19"/>
  <c r="BS84" i="19"/>
  <c r="BO84" i="19"/>
  <c r="BS85" i="19"/>
  <c r="BO85" i="19"/>
  <c r="Q86" i="19"/>
  <c r="M86" i="19"/>
  <c r="BT90" i="19"/>
  <c r="BR90" i="19"/>
  <c r="BU90" i="19"/>
  <c r="AI94" i="19"/>
  <c r="P100" i="19"/>
  <c r="T100" i="19" s="1"/>
  <c r="DB73" i="19"/>
  <c r="DF73" i="19" s="1"/>
  <c r="DB75" i="19"/>
  <c r="BT77" i="19"/>
  <c r="BU77" i="19"/>
  <c r="AZ78" i="19"/>
  <c r="DE78" i="19"/>
  <c r="DD78" i="19"/>
  <c r="AK80" i="19"/>
  <c r="AJ80" i="19"/>
  <c r="CG88" i="19"/>
  <c r="CK88" i="19"/>
  <c r="AW91" i="19"/>
  <c r="AE95" i="19"/>
  <c r="AI95" i="19"/>
  <c r="CG70" i="19"/>
  <c r="CK70" i="19"/>
  <c r="DC71" i="19"/>
  <c r="CG72" i="19"/>
  <c r="CK72" i="19"/>
  <c r="DC73" i="19"/>
  <c r="CG74" i="19"/>
  <c r="CK74" i="19"/>
  <c r="DC75" i="19"/>
  <c r="BR77" i="19"/>
  <c r="BV77" i="19" s="1"/>
  <c r="BB78" i="19"/>
  <c r="DB78" i="19"/>
  <c r="AH80" i="19"/>
  <c r="AK81" i="19"/>
  <c r="AJ81" i="19"/>
  <c r="AK82" i="19"/>
  <c r="AJ82" i="19"/>
  <c r="CJ83" i="19"/>
  <c r="AW101" i="19"/>
  <c r="BA101" i="19"/>
  <c r="CG81" i="19"/>
  <c r="CK81" i="19"/>
  <c r="CG82" i="19"/>
  <c r="CK82" i="19"/>
  <c r="AE84" i="19"/>
  <c r="AI84" i="19"/>
  <c r="CG84" i="19"/>
  <c r="CK84" i="19"/>
  <c r="CG86" i="19"/>
  <c r="CK86" i="19"/>
  <c r="AE87" i="19"/>
  <c r="AI87" i="19"/>
  <c r="CN87" i="19"/>
  <c r="DE88" i="19"/>
  <c r="DB88" i="19"/>
  <c r="DF88" i="19" s="1"/>
  <c r="CL90" i="19"/>
  <c r="CJ90" i="19"/>
  <c r="CN90" i="19" s="1"/>
  <c r="AI96" i="19"/>
  <c r="AE96" i="19"/>
  <c r="CM68" i="19"/>
  <c r="CN68" i="19" s="1"/>
  <c r="BS69" i="19"/>
  <c r="BV69" i="19" s="1"/>
  <c r="BS71" i="19"/>
  <c r="BV71" i="19" s="1"/>
  <c r="BS73" i="19"/>
  <c r="BV73" i="19" s="1"/>
  <c r="BS75" i="19"/>
  <c r="BV75" i="19" s="1"/>
  <c r="AK77" i="19"/>
  <c r="AJ77" i="19"/>
  <c r="AL77" i="19" s="1"/>
  <c r="BT78" i="19"/>
  <c r="BV78" i="19" s="1"/>
  <c r="BU78" i="19"/>
  <c r="DE79" i="19"/>
  <c r="DD79" i="19"/>
  <c r="AI81" i="19"/>
  <c r="AL81" i="19" s="1"/>
  <c r="AI82" i="19"/>
  <c r="AL82" i="19" s="1"/>
  <c r="CL83" i="19"/>
  <c r="CK87" i="19"/>
  <c r="DC88" i="19"/>
  <c r="BS89" i="19"/>
  <c r="BO89" i="19"/>
  <c r="BA93" i="19"/>
  <c r="AW93" i="19"/>
  <c r="AI102" i="19"/>
  <c r="AE102" i="19"/>
  <c r="BC103" i="19"/>
  <c r="BB103" i="19"/>
  <c r="AZ103" i="19"/>
  <c r="AL108" i="19"/>
  <c r="Q85" i="19"/>
  <c r="M85" i="19"/>
  <c r="Q87" i="19"/>
  <c r="M87" i="19"/>
  <c r="Q90" i="19"/>
  <c r="M90" i="19"/>
  <c r="CN96" i="19"/>
  <c r="AJ97" i="19"/>
  <c r="AH97" i="19"/>
  <c r="BU101" i="19"/>
  <c r="BT101" i="19"/>
  <c r="BV101" i="19" s="1"/>
  <c r="BS103" i="19"/>
  <c r="BO103" i="19"/>
  <c r="S110" i="19"/>
  <c r="R110" i="19"/>
  <c r="P110" i="19"/>
  <c r="T110" i="19" s="1"/>
  <c r="DE100" i="19"/>
  <c r="DB100" i="19"/>
  <c r="BA106" i="19"/>
  <c r="AW106" i="19"/>
  <c r="BS122" i="19"/>
  <c r="BO122" i="19"/>
  <c r="BO91" i="19"/>
  <c r="AW94" i="19"/>
  <c r="DE94" i="19"/>
  <c r="DD94" i="19"/>
  <c r="AW95" i="19"/>
  <c r="CN98" i="19"/>
  <c r="AE100" i="19"/>
  <c r="AI100" i="19"/>
  <c r="DC100" i="19"/>
  <c r="M103" i="19"/>
  <c r="Q103" i="19"/>
  <c r="R105" i="19"/>
  <c r="P105" i="19"/>
  <c r="T105" i="19" s="1"/>
  <c r="S105" i="19"/>
  <c r="CY105" i="19"/>
  <c r="DC105" i="19"/>
  <c r="AI114" i="19"/>
  <c r="AE114" i="19"/>
  <c r="DD85" i="19"/>
  <c r="DF85" i="19" s="1"/>
  <c r="DD87" i="19"/>
  <c r="DF87" i="19" s="1"/>
  <c r="P92" i="19"/>
  <c r="T92" i="19" s="1"/>
  <c r="BS92" i="19"/>
  <c r="BO92" i="19"/>
  <c r="DB94" i="19"/>
  <c r="DF94" i="19" s="1"/>
  <c r="DC95" i="19"/>
  <c r="DF95" i="19" s="1"/>
  <c r="CY97" i="19"/>
  <c r="AK98" i="19"/>
  <c r="AL98" i="19" s="1"/>
  <c r="CL98" i="19"/>
  <c r="AK99" i="19"/>
  <c r="DD100" i="19"/>
  <c r="BB104" i="19"/>
  <c r="BC104" i="19"/>
  <c r="BD104" i="19" s="1"/>
  <c r="Q93" i="19"/>
  <c r="M93" i="19"/>
  <c r="AW96" i="19"/>
  <c r="BA96" i="19"/>
  <c r="DC96" i="19"/>
  <c r="CY96" i="19"/>
  <c r="AZ97" i="19"/>
  <c r="BC97" i="19"/>
  <c r="BB97" i="19"/>
  <c r="DD98" i="19"/>
  <c r="DB98" i="19"/>
  <c r="M101" i="19"/>
  <c r="Q101" i="19"/>
  <c r="CK101" i="19"/>
  <c r="CG101" i="19"/>
  <c r="AZ102" i="19"/>
  <c r="BB102" i="19"/>
  <c r="BC102" i="19"/>
  <c r="AE105" i="19"/>
  <c r="AI105" i="19"/>
  <c r="BT93" i="19"/>
  <c r="BR93" i="19"/>
  <c r="BV93" i="19" s="1"/>
  <c r="DE99" i="19"/>
  <c r="DB99" i="19"/>
  <c r="DF99" i="19" s="1"/>
  <c r="BC100" i="19"/>
  <c r="BB100" i="19"/>
  <c r="BO102" i="19"/>
  <c r="BS102" i="19"/>
  <c r="CM103" i="19"/>
  <c r="CL103" i="19"/>
  <c r="CN103" i="19" s="1"/>
  <c r="CL119" i="19"/>
  <c r="CM119" i="19"/>
  <c r="AI91" i="19"/>
  <c r="AL91" i="19" s="1"/>
  <c r="BU93" i="19"/>
  <c r="BO94" i="19"/>
  <c r="BB98" i="19"/>
  <c r="BD98" i="19" s="1"/>
  <c r="BC98" i="19"/>
  <c r="DE98" i="19"/>
  <c r="AW99" i="19"/>
  <c r="DD99" i="19"/>
  <c r="AZ100" i="19"/>
  <c r="AJ101" i="19"/>
  <c r="AK101" i="19"/>
  <c r="BA90" i="19"/>
  <c r="AW90" i="19"/>
  <c r="AJ91" i="19"/>
  <c r="CL91" i="19"/>
  <c r="CJ91" i="19"/>
  <c r="CN91" i="19" s="1"/>
  <c r="AK92" i="19"/>
  <c r="AJ92" i="19"/>
  <c r="AH92" i="19"/>
  <c r="AL92" i="19" s="1"/>
  <c r="T95" i="19"/>
  <c r="BS95" i="19"/>
  <c r="BO95" i="19"/>
  <c r="S96" i="19"/>
  <c r="R96" i="19"/>
  <c r="P96" i="19"/>
  <c r="BT97" i="19"/>
  <c r="BV97" i="19" s="1"/>
  <c r="BU97" i="19"/>
  <c r="R98" i="19"/>
  <c r="P98" i="19"/>
  <c r="BA100" i="19"/>
  <c r="AL101" i="19"/>
  <c r="DB101" i="19"/>
  <c r="DE101" i="19"/>
  <c r="DD101" i="19"/>
  <c r="BU99" i="19"/>
  <c r="BV99" i="19" s="1"/>
  <c r="BT99" i="19"/>
  <c r="BU100" i="19"/>
  <c r="BR100" i="19"/>
  <c r="CN102" i="19"/>
  <c r="BS105" i="19"/>
  <c r="BO105" i="19"/>
  <c r="AL107" i="19"/>
  <c r="BT115" i="19"/>
  <c r="BU115" i="19"/>
  <c r="BR115" i="19"/>
  <c r="BV115" i="19" s="1"/>
  <c r="M104" i="19"/>
  <c r="DD106" i="19"/>
  <c r="DF106" i="19" s="1"/>
  <c r="CN107" i="19"/>
  <c r="BC109" i="19"/>
  <c r="BB109" i="19"/>
  <c r="AZ109" i="19"/>
  <c r="BO110" i="19"/>
  <c r="BA113" i="19"/>
  <c r="AW113" i="19"/>
  <c r="BB107" i="19"/>
  <c r="BC107" i="19"/>
  <c r="CY107" i="19"/>
  <c r="DC107" i="19"/>
  <c r="AJ112" i="19"/>
  <c r="AK112" i="19"/>
  <c r="BO113" i="19"/>
  <c r="BS113" i="19"/>
  <c r="BS116" i="19"/>
  <c r="BO116" i="19"/>
  <c r="BU117" i="19"/>
  <c r="BR117" i="19"/>
  <c r="BV117" i="19" s="1"/>
  <c r="AH106" i="19"/>
  <c r="AZ107" i="19"/>
  <c r="BD107" i="19" s="1"/>
  <c r="BU109" i="19"/>
  <c r="BR109" i="19"/>
  <c r="BT109" i="19"/>
  <c r="CK110" i="19"/>
  <c r="CG110" i="19"/>
  <c r="AH112" i="19"/>
  <c r="AW114" i="19"/>
  <c r="BT117" i="19"/>
  <c r="CY90" i="19"/>
  <c r="CY93" i="19"/>
  <c r="CY104" i="19"/>
  <c r="R107" i="19"/>
  <c r="S107" i="19"/>
  <c r="T107" i="19" s="1"/>
  <c r="BS109" i="19"/>
  <c r="AH110" i="19"/>
  <c r="AK110" i="19"/>
  <c r="S115" i="19"/>
  <c r="R115" i="19"/>
  <c r="CK118" i="19"/>
  <c r="CG118" i="19"/>
  <c r="DC119" i="19"/>
  <c r="CY119" i="19"/>
  <c r="DC102" i="19"/>
  <c r="CY102" i="19"/>
  <c r="AK106" i="19"/>
  <c r="BU107" i="19"/>
  <c r="BT107" i="19"/>
  <c r="P108" i="19"/>
  <c r="R108" i="19"/>
  <c r="BB108" i="19"/>
  <c r="BC108" i="19"/>
  <c r="AZ108" i="19"/>
  <c r="BD108" i="19" s="1"/>
  <c r="BC112" i="19"/>
  <c r="AZ112" i="19"/>
  <c r="BB112" i="19"/>
  <c r="S113" i="19"/>
  <c r="R113" i="19"/>
  <c r="P113" i="19"/>
  <c r="CL113" i="19"/>
  <c r="CN113" i="19" s="1"/>
  <c r="CM113" i="19"/>
  <c r="T115" i="19"/>
  <c r="DE116" i="19"/>
  <c r="DD116" i="19"/>
  <c r="DB116" i="19"/>
  <c r="DF116" i="19" s="1"/>
  <c r="CY126" i="19"/>
  <c r="DC126" i="19"/>
  <c r="BU130" i="19"/>
  <c r="BR130" i="19"/>
  <c r="BV130" i="19" s="1"/>
  <c r="BT130" i="19"/>
  <c r="AE103" i="19"/>
  <c r="AH104" i="19"/>
  <c r="AL104" i="19" s="1"/>
  <c r="BO104" i="19"/>
  <c r="CK106" i="19"/>
  <c r="BR107" i="19"/>
  <c r="BV107" i="19" s="1"/>
  <c r="Q108" i="19"/>
  <c r="CG109" i="19"/>
  <c r="CK109" i="19"/>
  <c r="AJ110" i="19"/>
  <c r="DE110" i="19"/>
  <c r="DD110" i="19"/>
  <c r="DB111" i="19"/>
  <c r="BA112" i="19"/>
  <c r="Q113" i="19"/>
  <c r="DE113" i="19"/>
  <c r="DD113" i="19"/>
  <c r="AE115" i="19"/>
  <c r="AI115" i="19"/>
  <c r="CY115" i="19"/>
  <c r="DC116" i="19"/>
  <c r="DC117" i="19"/>
  <c r="CY117" i="19"/>
  <c r="DC118" i="19"/>
  <c r="CY118" i="19"/>
  <c r="BA119" i="19"/>
  <c r="AW119" i="19"/>
  <c r="CG99" i="19"/>
  <c r="CY103" i="19"/>
  <c r="AI104" i="19"/>
  <c r="CL106" i="19"/>
  <c r="S108" i="19"/>
  <c r="BS108" i="19"/>
  <c r="BO108" i="19"/>
  <c r="DB110" i="19"/>
  <c r="AW111" i="19"/>
  <c r="BA111" i="19"/>
  <c r="DD111" i="19"/>
  <c r="DB113" i="19"/>
  <c r="Q116" i="19"/>
  <c r="M116" i="19"/>
  <c r="BC121" i="19"/>
  <c r="BB121" i="19"/>
  <c r="AZ121" i="19"/>
  <c r="BD121" i="19" s="1"/>
  <c r="CL129" i="19"/>
  <c r="CM129" i="19"/>
  <c r="BS112" i="19"/>
  <c r="BO112" i="19"/>
  <c r="AL113" i="19"/>
  <c r="DC113" i="19"/>
  <c r="CK114" i="19"/>
  <c r="CG114" i="19"/>
  <c r="Q117" i="19"/>
  <c r="M117" i="19"/>
  <c r="Q118" i="19"/>
  <c r="M118" i="19"/>
  <c r="AJ120" i="19"/>
  <c r="AK120" i="19"/>
  <c r="AH120" i="19"/>
  <c r="AH122" i="19"/>
  <c r="AL122" i="19" s="1"/>
  <c r="AK122" i="19"/>
  <c r="AJ122" i="19"/>
  <c r="S123" i="19"/>
  <c r="R123" i="19"/>
  <c r="P123" i="19"/>
  <c r="T123" i="19" s="1"/>
  <c r="S127" i="19"/>
  <c r="R127" i="19"/>
  <c r="P127" i="19"/>
  <c r="T127" i="19" s="1"/>
  <c r="BC105" i="19"/>
  <c r="AZ105" i="19"/>
  <c r="T106" i="19"/>
  <c r="AW110" i="19"/>
  <c r="BA110" i="19"/>
  <c r="M114" i="19"/>
  <c r="Q114" i="19"/>
  <c r="AH116" i="19"/>
  <c r="AJ116" i="19"/>
  <c r="AK116" i="19"/>
  <c r="BS121" i="19"/>
  <c r="BO121" i="19"/>
  <c r="CK108" i="19"/>
  <c r="CG108" i="19"/>
  <c r="DF109" i="19"/>
  <c r="BU111" i="19"/>
  <c r="BR111" i="19"/>
  <c r="BV111" i="19" s="1"/>
  <c r="BT111" i="19"/>
  <c r="AI118" i="19"/>
  <c r="AE118" i="19"/>
  <c r="CG121" i="19"/>
  <c r="CK121" i="19"/>
  <c r="BB105" i="19"/>
  <c r="AJ107" i="19"/>
  <c r="DE109" i="19"/>
  <c r="R111" i="19"/>
  <c r="T111" i="19" s="1"/>
  <c r="S111" i="19"/>
  <c r="CG112" i="19"/>
  <c r="AW117" i="19"/>
  <c r="BA117" i="19"/>
  <c r="AJ124" i="19"/>
  <c r="AK124" i="19"/>
  <c r="AH124" i="19"/>
  <c r="AK109" i="19"/>
  <c r="AL109" i="19" s="1"/>
  <c r="AJ109" i="19"/>
  <c r="AI111" i="19"/>
  <c r="AE111" i="19"/>
  <c r="CG115" i="19"/>
  <c r="CK115" i="19"/>
  <c r="BA116" i="19"/>
  <c r="AW116" i="19"/>
  <c r="CN119" i="19"/>
  <c r="AI121" i="19"/>
  <c r="AL121" i="19" s="1"/>
  <c r="DE121" i="19"/>
  <c r="DD121" i="19"/>
  <c r="DF121" i="19" s="1"/>
  <c r="CG123" i="19"/>
  <c r="CK123" i="19"/>
  <c r="BO138" i="19"/>
  <c r="BS138" i="19"/>
  <c r="BT124" i="19"/>
  <c r="BV124" i="19" s="1"/>
  <c r="BU124" i="19"/>
  <c r="CG117" i="19"/>
  <c r="CK117" i="19"/>
  <c r="BA118" i="19"/>
  <c r="AW118" i="19"/>
  <c r="BB120" i="19"/>
  <c r="AZ120" i="19"/>
  <c r="BD120" i="19" s="1"/>
  <c r="DE120" i="19"/>
  <c r="DD120" i="19"/>
  <c r="DF120" i="19" s="1"/>
  <c r="R122" i="19"/>
  <c r="P122" i="19"/>
  <c r="T122" i="19" s="1"/>
  <c r="DC123" i="19"/>
  <c r="CY123" i="19"/>
  <c r="AW125" i="19"/>
  <c r="AI117" i="19"/>
  <c r="AE117" i="19"/>
  <c r="AI129" i="19"/>
  <c r="AE129" i="19"/>
  <c r="DC137" i="19"/>
  <c r="CY137" i="19"/>
  <c r="AI141" i="19"/>
  <c r="AE141" i="19"/>
  <c r="AW115" i="19"/>
  <c r="BO118" i="19"/>
  <c r="CK122" i="19"/>
  <c r="CG122" i="19"/>
  <c r="AE123" i="19"/>
  <c r="R124" i="19"/>
  <c r="P124" i="19"/>
  <c r="S124" i="19"/>
  <c r="CG125" i="19"/>
  <c r="CK125" i="19"/>
  <c r="BS126" i="19"/>
  <c r="BO126" i="19"/>
  <c r="AI140" i="19"/>
  <c r="AE140" i="19"/>
  <c r="M109" i="19"/>
  <c r="BR114" i="19"/>
  <c r="BU114" i="19"/>
  <c r="BT114" i="19"/>
  <c r="Q121" i="19"/>
  <c r="M121" i="19"/>
  <c r="BS128" i="19"/>
  <c r="BO128" i="19"/>
  <c r="AK131" i="19"/>
  <c r="AJ131" i="19"/>
  <c r="AH131" i="19"/>
  <c r="CK116" i="19"/>
  <c r="CG116" i="19"/>
  <c r="BV119" i="19"/>
  <c r="BR120" i="19"/>
  <c r="BV120" i="19" s="1"/>
  <c r="BU120" i="19"/>
  <c r="AW123" i="19"/>
  <c r="BA123" i="19"/>
  <c r="DC124" i="19"/>
  <c r="CY124" i="19"/>
  <c r="AI131" i="19"/>
  <c r="CN127" i="19"/>
  <c r="BA139" i="19"/>
  <c r="AW139" i="19"/>
  <c r="DE122" i="19"/>
  <c r="DD122" i="19"/>
  <c r="DC112" i="19"/>
  <c r="CY112" i="19"/>
  <c r="AI119" i="19"/>
  <c r="AE119" i="19"/>
  <c r="AK121" i="19"/>
  <c r="AJ121" i="19"/>
  <c r="BC122" i="19"/>
  <c r="AZ122" i="19"/>
  <c r="BD122" i="19" s="1"/>
  <c r="DB122" i="19"/>
  <c r="BB124" i="19"/>
  <c r="AZ124" i="19"/>
  <c r="BC124" i="19"/>
  <c r="M125" i="19"/>
  <c r="Q125" i="19"/>
  <c r="AI125" i="19"/>
  <c r="CM127" i="19"/>
  <c r="CL127" i="19"/>
  <c r="P132" i="19"/>
  <c r="S132" i="19"/>
  <c r="R132" i="19"/>
  <c r="Q136" i="19"/>
  <c r="CK142" i="19"/>
  <c r="CG142" i="19"/>
  <c r="CK133" i="19"/>
  <c r="CG133" i="19"/>
  <c r="BO134" i="19"/>
  <c r="BS134" i="19"/>
  <c r="BA140" i="19"/>
  <c r="AW140" i="19"/>
  <c r="BA141" i="19"/>
  <c r="AW141" i="19"/>
  <c r="T142" i="19"/>
  <c r="AW144" i="19"/>
  <c r="BA144" i="19"/>
  <c r="DC127" i="19"/>
  <c r="CY127" i="19"/>
  <c r="S130" i="19"/>
  <c r="P130" i="19"/>
  <c r="P133" i="19"/>
  <c r="S133" i="19"/>
  <c r="R133" i="19"/>
  <c r="DC133" i="19"/>
  <c r="CY133" i="19"/>
  <c r="AI136" i="19"/>
  <c r="AE136" i="19"/>
  <c r="CK147" i="19"/>
  <c r="CG147" i="19"/>
  <c r="BB129" i="19"/>
  <c r="AZ129" i="19"/>
  <c r="BD129" i="19" s="1"/>
  <c r="BC129" i="19"/>
  <c r="R130" i="19"/>
  <c r="AW131" i="19"/>
  <c r="Q133" i="19"/>
  <c r="CK138" i="19"/>
  <c r="CG138" i="19"/>
  <c r="BR140" i="19"/>
  <c r="BV140" i="19" s="1"/>
  <c r="BU140" i="19"/>
  <c r="BT140" i="19"/>
  <c r="P119" i="19"/>
  <c r="T119" i="19" s="1"/>
  <c r="BO123" i="19"/>
  <c r="Q126" i="19"/>
  <c r="M126" i="19"/>
  <c r="BA132" i="19"/>
  <c r="AW132" i="19"/>
  <c r="DC134" i="19"/>
  <c r="CY134" i="19"/>
  <c r="BO135" i="19"/>
  <c r="BS135" i="19"/>
  <c r="BA136" i="19"/>
  <c r="AW136" i="19"/>
  <c r="AI137" i="19"/>
  <c r="AE137" i="19"/>
  <c r="P138" i="19"/>
  <c r="T138" i="19" s="1"/>
  <c r="S138" i="19"/>
  <c r="R138" i="19"/>
  <c r="BS140" i="19"/>
  <c r="BS125" i="19"/>
  <c r="BO125" i="19"/>
  <c r="CN126" i="19"/>
  <c r="AW127" i="19"/>
  <c r="BA127" i="19"/>
  <c r="BT129" i="19"/>
  <c r="BR129" i="19"/>
  <c r="BU129" i="19"/>
  <c r="CM130" i="19"/>
  <c r="CN130" i="19" s="1"/>
  <c r="CL130" i="19"/>
  <c r="CK139" i="19"/>
  <c r="CG139" i="19"/>
  <c r="DB114" i="19"/>
  <c r="DF114" i="19" s="1"/>
  <c r="M120" i="19"/>
  <c r="CG120" i="19"/>
  <c r="CK131" i="19"/>
  <c r="CG131" i="19"/>
  <c r="AI133" i="19"/>
  <c r="AE133" i="19"/>
  <c r="BA137" i="19"/>
  <c r="AW137" i="19"/>
  <c r="P139" i="19"/>
  <c r="S139" i="19"/>
  <c r="R139" i="19"/>
  <c r="DC139" i="19"/>
  <c r="CY139" i="19"/>
  <c r="CL124" i="19"/>
  <c r="CN124" i="19" s="1"/>
  <c r="CL126" i="19"/>
  <c r="DD128" i="19"/>
  <c r="DB128" i="19"/>
  <c r="DF128" i="19" s="1"/>
  <c r="CN129" i="19"/>
  <c r="DC131" i="19"/>
  <c r="CY131" i="19"/>
  <c r="BO132" i="19"/>
  <c r="BS132" i="19"/>
  <c r="CK135" i="19"/>
  <c r="CG135" i="19"/>
  <c r="Q139" i="19"/>
  <c r="BA133" i="19"/>
  <c r="AW133" i="19"/>
  <c r="AI134" i="19"/>
  <c r="AE134" i="19"/>
  <c r="P135" i="19"/>
  <c r="S135" i="19"/>
  <c r="R135" i="19"/>
  <c r="AK126" i="19"/>
  <c r="AH126" i="19"/>
  <c r="AL126" i="19" s="1"/>
  <c r="AJ126" i="19"/>
  <c r="Q135" i="19"/>
  <c r="CK136" i="19"/>
  <c r="CG136" i="19"/>
  <c r="BO137" i="19"/>
  <c r="BS137" i="19"/>
  <c r="Q146" i="19"/>
  <c r="M146" i="19"/>
  <c r="AH125" i="19"/>
  <c r="AL125" i="19" s="1"/>
  <c r="M131" i="19"/>
  <c r="Q131" i="19"/>
  <c r="CK132" i="19"/>
  <c r="CG132" i="19"/>
  <c r="BR133" i="19"/>
  <c r="BU133" i="19"/>
  <c r="BT133" i="19"/>
  <c r="BA134" i="19"/>
  <c r="AW134" i="19"/>
  <c r="P136" i="19"/>
  <c r="S136" i="19"/>
  <c r="R136" i="19"/>
  <c r="DC136" i="19"/>
  <c r="CY136" i="19"/>
  <c r="AI139" i="19"/>
  <c r="AE139" i="19"/>
  <c r="AE127" i="19"/>
  <c r="AI127" i="19"/>
  <c r="BA128" i="19"/>
  <c r="AW128" i="19"/>
  <c r="R129" i="19"/>
  <c r="P129" i="19"/>
  <c r="T129" i="19" s="1"/>
  <c r="AW143" i="19"/>
  <c r="AI144" i="19"/>
  <c r="AI145" i="19"/>
  <c r="AE145" i="19"/>
  <c r="BS143" i="19"/>
  <c r="BO143" i="19"/>
  <c r="DC147" i="19"/>
  <c r="CY147" i="19"/>
  <c r="BS144" i="19"/>
  <c r="BO144" i="19"/>
  <c r="AZ145" i="19"/>
  <c r="BC145" i="19"/>
  <c r="BB145" i="19"/>
  <c r="DC146" i="19"/>
  <c r="CY146" i="19"/>
  <c r="S148" i="19"/>
  <c r="R148" i="19"/>
  <c r="P148" i="19"/>
  <c r="DC125" i="19"/>
  <c r="CY125" i="19"/>
  <c r="Q128" i="19"/>
  <c r="M128" i="19"/>
  <c r="BO131" i="19"/>
  <c r="BS131" i="19"/>
  <c r="CY142" i="19"/>
  <c r="Q148" i="19"/>
  <c r="DC129" i="19"/>
  <c r="CY129" i="19"/>
  <c r="BA130" i="19"/>
  <c r="AW130" i="19"/>
  <c r="DE130" i="19"/>
  <c r="DD130" i="19"/>
  <c r="DB130" i="19"/>
  <c r="DF130" i="19" s="1"/>
  <c r="AI132" i="19"/>
  <c r="AE132" i="19"/>
  <c r="DC132" i="19"/>
  <c r="CY132" i="19"/>
  <c r="P134" i="19"/>
  <c r="T134" i="19" s="1"/>
  <c r="S134" i="19"/>
  <c r="R134" i="19"/>
  <c r="AI135" i="19"/>
  <c r="AE135" i="19"/>
  <c r="DC135" i="19"/>
  <c r="CY135" i="19"/>
  <c r="P137" i="19"/>
  <c r="S137" i="19"/>
  <c r="R137" i="19"/>
  <c r="AI138" i="19"/>
  <c r="AE138" i="19"/>
  <c r="DC138" i="19"/>
  <c r="CY138" i="19"/>
  <c r="P140" i="19"/>
  <c r="S140" i="19"/>
  <c r="R140" i="19"/>
  <c r="CK140" i="19"/>
  <c r="CG140" i="19"/>
  <c r="BR141" i="19"/>
  <c r="BV141" i="19" s="1"/>
  <c r="BU141" i="19"/>
  <c r="BT141" i="19"/>
  <c r="AK142" i="19"/>
  <c r="AJ142" i="19"/>
  <c r="AH142" i="19"/>
  <c r="AL142" i="19" s="1"/>
  <c r="CM143" i="19"/>
  <c r="CL143" i="19"/>
  <c r="CN143" i="19" s="1"/>
  <c r="CK144" i="19"/>
  <c r="CG144" i="19"/>
  <c r="AE148" i="19"/>
  <c r="AI148" i="19"/>
  <c r="BA126" i="19"/>
  <c r="AW126" i="19"/>
  <c r="CK128" i="19"/>
  <c r="CG128" i="19"/>
  <c r="Q134" i="19"/>
  <c r="Q137" i="19"/>
  <c r="Q140" i="19"/>
  <c r="Q143" i="19"/>
  <c r="M143" i="19"/>
  <c r="BS145" i="19"/>
  <c r="BO145" i="19"/>
  <c r="BA148" i="19"/>
  <c r="AW148" i="19"/>
  <c r="CK134" i="19"/>
  <c r="CG134" i="19"/>
  <c r="BA135" i="19"/>
  <c r="AW135" i="19"/>
  <c r="BR136" i="19"/>
  <c r="BU136" i="19"/>
  <c r="BT136" i="19"/>
  <c r="CK137" i="19"/>
  <c r="CG137" i="19"/>
  <c r="BA138" i="19"/>
  <c r="AW138" i="19"/>
  <c r="BR139" i="19"/>
  <c r="BU139" i="19"/>
  <c r="BT139" i="19"/>
  <c r="DC140" i="19"/>
  <c r="CY140" i="19"/>
  <c r="BA142" i="19"/>
  <c r="AW142" i="19"/>
  <c r="CY143" i="19"/>
  <c r="DC143" i="19"/>
  <c r="CK145" i="19"/>
  <c r="CG145" i="19"/>
  <c r="AI147" i="19"/>
  <c r="AE147" i="19"/>
  <c r="BU148" i="19"/>
  <c r="BT148" i="19"/>
  <c r="BR148" i="19"/>
  <c r="BV148" i="19" s="1"/>
  <c r="BU127" i="19"/>
  <c r="BT127" i="19"/>
  <c r="BR127" i="19"/>
  <c r="AH128" i="19"/>
  <c r="AL128" i="19" s="1"/>
  <c r="AK128" i="19"/>
  <c r="AJ128" i="19"/>
  <c r="BS133" i="19"/>
  <c r="BS136" i="19"/>
  <c r="BS139" i="19"/>
  <c r="CK141" i="19"/>
  <c r="CG141" i="19"/>
  <c r="DB144" i="19"/>
  <c r="DE144" i="19"/>
  <c r="DD144" i="19"/>
  <c r="BS148" i="19"/>
  <c r="Q144" i="19"/>
  <c r="M144" i="19"/>
  <c r="BA147" i="19"/>
  <c r="AW147" i="19"/>
  <c r="CG148" i="19"/>
  <c r="CK148" i="19"/>
  <c r="P141" i="19"/>
  <c r="S141" i="19"/>
  <c r="R141" i="19"/>
  <c r="DC141" i="19"/>
  <c r="CY141" i="19"/>
  <c r="BV142" i="19"/>
  <c r="AK144" i="19"/>
  <c r="AJ144" i="19"/>
  <c r="AH144" i="19"/>
  <c r="Q145" i="19"/>
  <c r="M145" i="19"/>
  <c r="BO146" i="19"/>
  <c r="DC148" i="19"/>
  <c r="CY148" i="19"/>
  <c r="S142" i="19"/>
  <c r="BU142" i="19"/>
  <c r="DE145" i="19"/>
  <c r="DF145" i="19" s="1"/>
  <c r="AE146" i="19"/>
  <c r="BC146" i="19"/>
  <c r="BD146" i="19" s="1"/>
  <c r="CG146" i="19"/>
  <c r="AE143" i="19"/>
  <c r="M147" i="19"/>
  <c r="BO147" i="19"/>
  <c r="AE130" i="19"/>
  <c r="BC113" i="19" l="1"/>
  <c r="AZ113" i="19"/>
  <c r="BB113" i="19"/>
  <c r="BR102" i="19"/>
  <c r="BV102" i="19" s="1"/>
  <c r="BU102" i="19"/>
  <c r="BT102" i="19"/>
  <c r="AZ53" i="19"/>
  <c r="BD53" i="19" s="1"/>
  <c r="BC53" i="19"/>
  <c r="BB53" i="19"/>
  <c r="BC11" i="19"/>
  <c r="BB11" i="19"/>
  <c r="AZ11" i="19"/>
  <c r="BD11" i="19" s="1"/>
  <c r="T135" i="19"/>
  <c r="BU123" i="19"/>
  <c r="BT123" i="19"/>
  <c r="BR123" i="19"/>
  <c r="BV123" i="19" s="1"/>
  <c r="CM99" i="19"/>
  <c r="CL99" i="19"/>
  <c r="CN99" i="19" s="1"/>
  <c r="CM136" i="19"/>
  <c r="CJ136" i="19"/>
  <c r="CN136" i="19" s="1"/>
  <c r="CL136" i="19"/>
  <c r="BV136" i="19"/>
  <c r="DE138" i="19"/>
  <c r="DD138" i="19"/>
  <c r="DB138" i="19"/>
  <c r="DD146" i="19"/>
  <c r="DB146" i="19"/>
  <c r="DE146" i="19"/>
  <c r="R131" i="19"/>
  <c r="P131" i="19"/>
  <c r="T131" i="19" s="1"/>
  <c r="S131" i="19"/>
  <c r="DE131" i="19"/>
  <c r="DD131" i="19"/>
  <c r="DB131" i="19"/>
  <c r="T139" i="19"/>
  <c r="S126" i="19"/>
  <c r="R126" i="19"/>
  <c r="P126" i="19"/>
  <c r="T130" i="19"/>
  <c r="BR134" i="19"/>
  <c r="BV134" i="19" s="1"/>
  <c r="BU134" i="19"/>
  <c r="BT134" i="19"/>
  <c r="DD112" i="19"/>
  <c r="DE112" i="19"/>
  <c r="DB112" i="19"/>
  <c r="AZ118" i="19"/>
  <c r="BC118" i="19"/>
  <c r="BB118" i="19"/>
  <c r="CM121" i="19"/>
  <c r="CL121" i="19"/>
  <c r="S117" i="19"/>
  <c r="R117" i="19"/>
  <c r="P117" i="19"/>
  <c r="DD115" i="19"/>
  <c r="DE115" i="19"/>
  <c r="DB115" i="19"/>
  <c r="CM109" i="19"/>
  <c r="CL109" i="19"/>
  <c r="DD119" i="19"/>
  <c r="DE119" i="19"/>
  <c r="DB119" i="19"/>
  <c r="DE104" i="19"/>
  <c r="DD104" i="19"/>
  <c r="DB104" i="19"/>
  <c r="DF104" i="19" s="1"/>
  <c r="AL106" i="19"/>
  <c r="DF101" i="19"/>
  <c r="DB96" i="19"/>
  <c r="DE96" i="19"/>
  <c r="DD96" i="19"/>
  <c r="DB97" i="19"/>
  <c r="DD97" i="19"/>
  <c r="DE97" i="19"/>
  <c r="R90" i="19"/>
  <c r="S90" i="19"/>
  <c r="P90" i="19"/>
  <c r="AZ93" i="19"/>
  <c r="BD93" i="19" s="1"/>
  <c r="BC93" i="19"/>
  <c r="BB93" i="19"/>
  <c r="DF78" i="19"/>
  <c r="DF75" i="19"/>
  <c r="BV80" i="19"/>
  <c r="T94" i="19"/>
  <c r="DE74" i="19"/>
  <c r="DB74" i="19"/>
  <c r="DF74" i="19" s="1"/>
  <c r="DD74" i="19"/>
  <c r="R68" i="19"/>
  <c r="S68" i="19"/>
  <c r="P68" i="19"/>
  <c r="T68" i="19" s="1"/>
  <c r="DE72" i="19"/>
  <c r="DD72" i="19"/>
  <c r="DB72" i="19"/>
  <c r="BD63" i="19"/>
  <c r="AK86" i="19"/>
  <c r="AH86" i="19"/>
  <c r="AL86" i="19" s="1"/>
  <c r="AJ86" i="19"/>
  <c r="BV53" i="19"/>
  <c r="AK61" i="19"/>
  <c r="AH61" i="19"/>
  <c r="AJ61" i="19"/>
  <c r="CM73" i="19"/>
  <c r="CL73" i="19"/>
  <c r="CJ73" i="19"/>
  <c r="BT47" i="19"/>
  <c r="BU47" i="19"/>
  <c r="BR47" i="19"/>
  <c r="BR54" i="19"/>
  <c r="BU54" i="19"/>
  <c r="BT54" i="19"/>
  <c r="T61" i="19"/>
  <c r="DF54" i="19"/>
  <c r="BT46" i="19"/>
  <c r="BU46" i="19"/>
  <c r="BR46" i="19"/>
  <c r="BU63" i="19"/>
  <c r="BT63" i="19"/>
  <c r="BR63" i="19"/>
  <c r="DD51" i="19"/>
  <c r="DE51" i="19"/>
  <c r="DB51" i="19"/>
  <c r="P53" i="19"/>
  <c r="T53" i="19" s="1"/>
  <c r="S53" i="19"/>
  <c r="R53" i="19"/>
  <c r="BD31" i="19"/>
  <c r="AH55" i="19"/>
  <c r="AL55" i="19" s="1"/>
  <c r="AK55" i="19"/>
  <c r="AJ55" i="19"/>
  <c r="BD43" i="19"/>
  <c r="BD40" i="19"/>
  <c r="DD43" i="19"/>
  <c r="DB43" i="19"/>
  <c r="DF43" i="19" s="1"/>
  <c r="DE43" i="19"/>
  <c r="DE61" i="19"/>
  <c r="DD61" i="19"/>
  <c r="DB61" i="19"/>
  <c r="DF53" i="19"/>
  <c r="BD19" i="19"/>
  <c r="DB15" i="19"/>
  <c r="DD15" i="19"/>
  <c r="DE15" i="19"/>
  <c r="R4" i="19"/>
  <c r="P4" i="19"/>
  <c r="S4" i="19"/>
  <c r="DB23" i="19"/>
  <c r="DD23" i="19"/>
  <c r="DE23" i="19"/>
  <c r="DB11" i="19"/>
  <c r="DE11" i="19"/>
  <c r="DD11" i="19"/>
  <c r="DF18" i="19"/>
  <c r="DB20" i="19"/>
  <c r="DF20" i="19" s="1"/>
  <c r="DD20" i="19"/>
  <c r="DE20" i="19"/>
  <c r="AL12" i="19"/>
  <c r="T13" i="19"/>
  <c r="BC135" i="19"/>
  <c r="AZ135" i="19"/>
  <c r="BD135" i="19" s="1"/>
  <c r="BB135" i="19"/>
  <c r="CM133" i="19"/>
  <c r="CJ133" i="19"/>
  <c r="CL133" i="19"/>
  <c r="DE93" i="19"/>
  <c r="DD93" i="19"/>
  <c r="DB93" i="19"/>
  <c r="BB99" i="19"/>
  <c r="BC99" i="19"/>
  <c r="AZ99" i="19"/>
  <c r="BC94" i="19"/>
  <c r="AZ94" i="19"/>
  <c r="BD94" i="19" s="1"/>
  <c r="BB94" i="19"/>
  <c r="DE142" i="19"/>
  <c r="DD142" i="19"/>
  <c r="DB142" i="19"/>
  <c r="DF142" i="19" s="1"/>
  <c r="BV114" i="19"/>
  <c r="AL116" i="19"/>
  <c r="CM118" i="19"/>
  <c r="CL118" i="19"/>
  <c r="BD102" i="19"/>
  <c r="BC91" i="19"/>
  <c r="AZ91" i="19"/>
  <c r="BB91" i="19"/>
  <c r="AK72" i="19"/>
  <c r="AJ72" i="19"/>
  <c r="AH72" i="19"/>
  <c r="BB61" i="19"/>
  <c r="BC61" i="19"/>
  <c r="AZ61" i="19"/>
  <c r="S58" i="19"/>
  <c r="R58" i="19"/>
  <c r="P58" i="19"/>
  <c r="DF42" i="19"/>
  <c r="DE59" i="19"/>
  <c r="DD59" i="19"/>
  <c r="DB59" i="19"/>
  <c r="AK38" i="19"/>
  <c r="AJ38" i="19"/>
  <c r="AH38" i="19"/>
  <c r="AL38" i="19" s="1"/>
  <c r="AL39" i="19"/>
  <c r="CM39" i="19"/>
  <c r="CL39" i="19"/>
  <c r="DB29" i="19"/>
  <c r="DF29" i="19" s="1"/>
  <c r="DD29" i="19"/>
  <c r="DE29" i="19"/>
  <c r="DF36" i="19"/>
  <c r="BB35" i="19"/>
  <c r="AZ35" i="19"/>
  <c r="BC35" i="19"/>
  <c r="T36" i="19"/>
  <c r="AK25" i="19"/>
  <c r="AJ25" i="19"/>
  <c r="AH25" i="19"/>
  <c r="DD12" i="19"/>
  <c r="DE12" i="19"/>
  <c r="DB12" i="19"/>
  <c r="AZ22" i="19"/>
  <c r="BB22" i="19"/>
  <c r="BC22" i="19"/>
  <c r="BC3" i="19"/>
  <c r="AZ3" i="19"/>
  <c r="BD3" i="19" s="1"/>
  <c r="BB3" i="19"/>
  <c r="R3" i="19"/>
  <c r="P3" i="19"/>
  <c r="S3" i="19"/>
  <c r="BC4" i="19"/>
  <c r="BB4" i="19"/>
  <c r="AZ4" i="19"/>
  <c r="S7" i="19"/>
  <c r="R7" i="19"/>
  <c r="P7" i="19"/>
  <c r="T7" i="19" s="1"/>
  <c r="AK8" i="19"/>
  <c r="AJ8" i="19"/>
  <c r="AH8" i="19"/>
  <c r="DF16" i="19"/>
  <c r="CM3" i="19"/>
  <c r="CL3" i="19"/>
  <c r="S125" i="19"/>
  <c r="R125" i="19"/>
  <c r="P125" i="19"/>
  <c r="DE90" i="19"/>
  <c r="DD90" i="19"/>
  <c r="DB90" i="19"/>
  <c r="DF90" i="19" s="1"/>
  <c r="BT91" i="19"/>
  <c r="BR91" i="19"/>
  <c r="BV91" i="19" s="1"/>
  <c r="BU91" i="19"/>
  <c r="CM97" i="19"/>
  <c r="CL97" i="19"/>
  <c r="BU61" i="19"/>
  <c r="BT61" i="19"/>
  <c r="BR61" i="19"/>
  <c r="BV61" i="19" s="1"/>
  <c r="T141" i="19"/>
  <c r="CM141" i="19"/>
  <c r="CL141" i="19"/>
  <c r="CM134" i="19"/>
  <c r="CJ134" i="19"/>
  <c r="CL134" i="19"/>
  <c r="T136" i="19"/>
  <c r="AK134" i="19"/>
  <c r="AH134" i="19"/>
  <c r="AJ134" i="19"/>
  <c r="AK133" i="19"/>
  <c r="AH133" i="19"/>
  <c r="AL133" i="19" s="1"/>
  <c r="AJ133" i="19"/>
  <c r="BV129" i="19"/>
  <c r="CM147" i="19"/>
  <c r="CL147" i="19"/>
  <c r="CM142" i="19"/>
  <c r="CL142" i="19"/>
  <c r="BD124" i="19"/>
  <c r="CM116" i="19"/>
  <c r="CN116" i="19" s="1"/>
  <c r="CL116" i="19"/>
  <c r="S109" i="19"/>
  <c r="R109" i="19"/>
  <c r="P109" i="19"/>
  <c r="T109" i="19" s="1"/>
  <c r="BC125" i="19"/>
  <c r="BB125" i="19"/>
  <c r="AZ125" i="19"/>
  <c r="BD125" i="19" s="1"/>
  <c r="CL117" i="19"/>
  <c r="CM117" i="19"/>
  <c r="BB116" i="19"/>
  <c r="BC116" i="19"/>
  <c r="AZ116" i="19"/>
  <c r="BC117" i="19"/>
  <c r="BB117" i="19"/>
  <c r="AZ117" i="19"/>
  <c r="BD117" i="19" s="1"/>
  <c r="DF113" i="19"/>
  <c r="CN106" i="19"/>
  <c r="CN118" i="19"/>
  <c r="BT116" i="19"/>
  <c r="BU116" i="19"/>
  <c r="BR116" i="19"/>
  <c r="BR110" i="19"/>
  <c r="BV110" i="19" s="1"/>
  <c r="BT110" i="19"/>
  <c r="BU110" i="19"/>
  <c r="T98" i="19"/>
  <c r="CM101" i="19"/>
  <c r="CL101" i="19"/>
  <c r="BB96" i="19"/>
  <c r="AZ96" i="19"/>
  <c r="BC96" i="19"/>
  <c r="BT92" i="19"/>
  <c r="BR92" i="19"/>
  <c r="BV92" i="19" s="1"/>
  <c r="BU92" i="19"/>
  <c r="BT122" i="19"/>
  <c r="BR122" i="19"/>
  <c r="BU122" i="19"/>
  <c r="CM81" i="19"/>
  <c r="CL81" i="19"/>
  <c r="CJ81" i="19"/>
  <c r="CM104" i="19"/>
  <c r="CL104" i="19"/>
  <c r="CN97" i="19"/>
  <c r="S84" i="19"/>
  <c r="R84" i="19"/>
  <c r="P84" i="19"/>
  <c r="S83" i="19"/>
  <c r="R83" i="19"/>
  <c r="P83" i="19"/>
  <c r="CM75" i="19"/>
  <c r="CL75" i="19"/>
  <c r="CJ75" i="19"/>
  <c r="DF71" i="19"/>
  <c r="DD57" i="19"/>
  <c r="DB57" i="19"/>
  <c r="DE57" i="19"/>
  <c r="T59" i="19"/>
  <c r="DB65" i="19"/>
  <c r="DF65" i="19" s="1"/>
  <c r="DD65" i="19"/>
  <c r="DE65" i="19"/>
  <c r="BC76" i="19"/>
  <c r="AZ76" i="19"/>
  <c r="BD76" i="19" s="1"/>
  <c r="BB76" i="19"/>
  <c r="BU65" i="19"/>
  <c r="BT65" i="19"/>
  <c r="BR65" i="19"/>
  <c r="BV65" i="19" s="1"/>
  <c r="AH53" i="19"/>
  <c r="AJ53" i="19"/>
  <c r="AK53" i="19"/>
  <c r="T38" i="19"/>
  <c r="BC51" i="19"/>
  <c r="AZ51" i="19"/>
  <c r="BD51" i="19" s="1"/>
  <c r="BB51" i="19"/>
  <c r="BT42" i="19"/>
  <c r="BU42" i="19"/>
  <c r="BR42" i="19"/>
  <c r="S37" i="19"/>
  <c r="R37" i="19"/>
  <c r="P37" i="19"/>
  <c r="AZ54" i="19"/>
  <c r="BC54" i="19"/>
  <c r="BB54" i="19"/>
  <c r="DD31" i="19"/>
  <c r="DB31" i="19"/>
  <c r="DF31" i="19" s="1"/>
  <c r="DE31" i="19"/>
  <c r="DD49" i="19"/>
  <c r="DE49" i="19"/>
  <c r="DB49" i="19"/>
  <c r="DD60" i="19"/>
  <c r="DE60" i="19"/>
  <c r="DB60" i="19"/>
  <c r="CN39" i="19"/>
  <c r="CM20" i="19"/>
  <c r="CL20" i="19"/>
  <c r="CJ20" i="19"/>
  <c r="DE48" i="19"/>
  <c r="DD48" i="19"/>
  <c r="DB48" i="19"/>
  <c r="DF48" i="19" s="1"/>
  <c r="AZ28" i="19"/>
  <c r="BD28" i="19" s="1"/>
  <c r="BB28" i="19"/>
  <c r="BC28" i="19"/>
  <c r="BU6" i="19"/>
  <c r="BT6" i="19"/>
  <c r="BR6" i="19"/>
  <c r="DF21" i="19"/>
  <c r="S11" i="19"/>
  <c r="R11" i="19"/>
  <c r="P11" i="19"/>
  <c r="CN44" i="19"/>
  <c r="DB2" i="19"/>
  <c r="DF2" i="19" s="1"/>
  <c r="DE2" i="19"/>
  <c r="DD2" i="19"/>
  <c r="DB6" i="19"/>
  <c r="DE6" i="19"/>
  <c r="DD6" i="19"/>
  <c r="CN3" i="19"/>
  <c r="R116" i="19"/>
  <c r="S116" i="19"/>
  <c r="P116" i="19"/>
  <c r="R74" i="19"/>
  <c r="S74" i="19"/>
  <c r="P74" i="19"/>
  <c r="T74" i="19" s="1"/>
  <c r="AZ52" i="19"/>
  <c r="BD52" i="19" s="1"/>
  <c r="BC52" i="19"/>
  <c r="BB52" i="19"/>
  <c r="DE132" i="19"/>
  <c r="DB132" i="19"/>
  <c r="DD132" i="19"/>
  <c r="BT105" i="19"/>
  <c r="BU105" i="19"/>
  <c r="BR105" i="19"/>
  <c r="BU89" i="19"/>
  <c r="BT89" i="19"/>
  <c r="BR89" i="19"/>
  <c r="BV89" i="19" s="1"/>
  <c r="CN104" i="19"/>
  <c r="BC70" i="19"/>
  <c r="BB70" i="19"/>
  <c r="AZ70" i="19"/>
  <c r="BD70" i="19" s="1"/>
  <c r="DE82" i="19"/>
  <c r="DD82" i="19"/>
  <c r="DB82" i="19"/>
  <c r="CM95" i="19"/>
  <c r="CL95" i="19"/>
  <c r="CN95" i="19" s="1"/>
  <c r="CM77" i="19"/>
  <c r="CL77" i="19"/>
  <c r="CJ77" i="19"/>
  <c r="CN77" i="19" s="1"/>
  <c r="BU59" i="19"/>
  <c r="BT59" i="19"/>
  <c r="BR59" i="19"/>
  <c r="BV59" i="19" s="1"/>
  <c r="R70" i="19"/>
  <c r="S70" i="19"/>
  <c r="P70" i="19"/>
  <c r="BU146" i="19"/>
  <c r="BT146" i="19"/>
  <c r="BR146" i="19"/>
  <c r="CM128" i="19"/>
  <c r="CN128" i="19" s="1"/>
  <c r="CL128" i="19"/>
  <c r="BU147" i="19"/>
  <c r="BT147" i="19"/>
  <c r="BR147" i="19"/>
  <c r="CN141" i="19"/>
  <c r="AK132" i="19"/>
  <c r="AH132" i="19"/>
  <c r="AJ132" i="19"/>
  <c r="BT131" i="19"/>
  <c r="BU131" i="19"/>
  <c r="BR131" i="19"/>
  <c r="BC136" i="19"/>
  <c r="BB136" i="19"/>
  <c r="AZ136" i="19"/>
  <c r="BD136" i="19" s="1"/>
  <c r="CN142" i="19"/>
  <c r="AK140" i="19"/>
  <c r="AH140" i="19"/>
  <c r="AL140" i="19" s="1"/>
  <c r="AJ140" i="19"/>
  <c r="BT118" i="19"/>
  <c r="BR118" i="19"/>
  <c r="BU118" i="19"/>
  <c r="DD123" i="19"/>
  <c r="DB123" i="19"/>
  <c r="DE123" i="19"/>
  <c r="CM112" i="19"/>
  <c r="CL112" i="19"/>
  <c r="P114" i="19"/>
  <c r="S114" i="19"/>
  <c r="R114" i="19"/>
  <c r="BT104" i="19"/>
  <c r="BU104" i="19"/>
  <c r="BR104" i="19"/>
  <c r="BB114" i="19"/>
  <c r="AZ114" i="19"/>
  <c r="BC114" i="19"/>
  <c r="BD109" i="19"/>
  <c r="CN101" i="19"/>
  <c r="R93" i="19"/>
  <c r="S93" i="19"/>
  <c r="P93" i="19"/>
  <c r="T93" i="19" s="1"/>
  <c r="P103" i="19"/>
  <c r="T103" i="19" s="1"/>
  <c r="S103" i="19"/>
  <c r="R103" i="19"/>
  <c r="BR103" i="19"/>
  <c r="BU103" i="19"/>
  <c r="BT103" i="19"/>
  <c r="S85" i="19"/>
  <c r="R85" i="19"/>
  <c r="P85" i="19"/>
  <c r="T85" i="19" s="1"/>
  <c r="CM88" i="19"/>
  <c r="CL88" i="19"/>
  <c r="CJ88" i="19"/>
  <c r="CN88" i="19" s="1"/>
  <c r="DE91" i="19"/>
  <c r="DD91" i="19"/>
  <c r="DB91" i="19"/>
  <c r="AL89" i="19"/>
  <c r="AK85" i="19"/>
  <c r="AJ85" i="19"/>
  <c r="AH85" i="19"/>
  <c r="R71" i="19"/>
  <c r="S71" i="19"/>
  <c r="P71" i="19"/>
  <c r="DE76" i="19"/>
  <c r="DD76" i="19"/>
  <c r="DB76" i="19"/>
  <c r="DF76" i="19" s="1"/>
  <c r="DE69" i="19"/>
  <c r="DB69" i="19"/>
  <c r="DF69" i="19" s="1"/>
  <c r="DD69" i="19"/>
  <c r="CL94" i="19"/>
  <c r="CJ94" i="19"/>
  <c r="CM94" i="19"/>
  <c r="R72" i="19"/>
  <c r="S72" i="19"/>
  <c r="P72" i="19"/>
  <c r="AJ60" i="19"/>
  <c r="AK60" i="19"/>
  <c r="AH60" i="19"/>
  <c r="BC34" i="19"/>
  <c r="BB34" i="19"/>
  <c r="AZ34" i="19"/>
  <c r="BD42" i="19"/>
  <c r="CN38" i="19"/>
  <c r="R54" i="19"/>
  <c r="S54" i="19"/>
  <c r="P54" i="19"/>
  <c r="AL37" i="19"/>
  <c r="DB26" i="19"/>
  <c r="DD26" i="19"/>
  <c r="DE26" i="19"/>
  <c r="BR39" i="19"/>
  <c r="BV39" i="19" s="1"/>
  <c r="BU39" i="19"/>
  <c r="BT39" i="19"/>
  <c r="BV34" i="19"/>
  <c r="CN22" i="19"/>
  <c r="CL12" i="19"/>
  <c r="CM12" i="19"/>
  <c r="CJ12" i="19"/>
  <c r="BC39" i="19"/>
  <c r="BB39" i="19"/>
  <c r="AZ39" i="19"/>
  <c r="BD39" i="19" s="1"/>
  <c r="S6" i="19"/>
  <c r="R6" i="19"/>
  <c r="P6" i="19"/>
  <c r="BB37" i="19"/>
  <c r="AZ37" i="19"/>
  <c r="BC37" i="19"/>
  <c r="AZ20" i="19"/>
  <c r="BB20" i="19"/>
  <c r="BC20" i="19"/>
  <c r="AK10" i="19"/>
  <c r="AJ10" i="19"/>
  <c r="AH10" i="19"/>
  <c r="AL10" i="19" s="1"/>
  <c r="DF27" i="19"/>
  <c r="AZ16" i="19"/>
  <c r="BD16" i="19" s="1"/>
  <c r="BC16" i="19"/>
  <c r="BB16" i="19"/>
  <c r="DF4" i="19"/>
  <c r="P2" i="19"/>
  <c r="S2" i="19"/>
  <c r="R2" i="19"/>
  <c r="AZ17" i="19"/>
  <c r="BB17" i="19"/>
  <c r="BC17" i="19"/>
  <c r="DE3" i="19"/>
  <c r="DD3" i="19"/>
  <c r="DB3" i="19"/>
  <c r="BU5" i="19"/>
  <c r="BT5" i="19"/>
  <c r="BR5" i="19"/>
  <c r="CL16" i="19"/>
  <c r="CM16" i="19"/>
  <c r="CJ16" i="19"/>
  <c r="CN16" i="19" s="1"/>
  <c r="DE148" i="19"/>
  <c r="DD148" i="19"/>
  <c r="DB148" i="19"/>
  <c r="DF148" i="19" s="1"/>
  <c r="DE140" i="19"/>
  <c r="DB140" i="19"/>
  <c r="DD140" i="19"/>
  <c r="BC137" i="19"/>
  <c r="AZ137" i="19"/>
  <c r="BD137" i="19" s="1"/>
  <c r="BB137" i="19"/>
  <c r="DD103" i="19"/>
  <c r="DB103" i="19"/>
  <c r="DE103" i="19"/>
  <c r="DF144" i="19"/>
  <c r="AK137" i="19"/>
  <c r="AH137" i="19"/>
  <c r="AJ137" i="19"/>
  <c r="CM122" i="19"/>
  <c r="CL122" i="19"/>
  <c r="CN122" i="19" s="1"/>
  <c r="S87" i="19"/>
  <c r="R87" i="19"/>
  <c r="P87" i="19"/>
  <c r="AK74" i="19"/>
  <c r="AJ74" i="19"/>
  <c r="AH74" i="19"/>
  <c r="AL74" i="19" s="1"/>
  <c r="AJ62" i="19"/>
  <c r="AH62" i="19"/>
  <c r="AK62" i="19"/>
  <c r="BU88" i="19"/>
  <c r="BT88" i="19"/>
  <c r="BR88" i="19"/>
  <c r="AJ130" i="19"/>
  <c r="AH130" i="19"/>
  <c r="AL130" i="19" s="1"/>
  <c r="AK130" i="19"/>
  <c r="BD145" i="19"/>
  <c r="BC134" i="19"/>
  <c r="AZ134" i="19"/>
  <c r="BB134" i="19"/>
  <c r="CN147" i="19"/>
  <c r="BC139" i="19"/>
  <c r="BB139" i="19"/>
  <c r="AZ139" i="19"/>
  <c r="S147" i="19"/>
  <c r="R147" i="19"/>
  <c r="P147" i="19"/>
  <c r="S145" i="19"/>
  <c r="R145" i="19"/>
  <c r="P145" i="19"/>
  <c r="CM148" i="19"/>
  <c r="CL148" i="19"/>
  <c r="CN148" i="19" s="1"/>
  <c r="AK147" i="19"/>
  <c r="AJ147" i="19"/>
  <c r="AH147" i="19"/>
  <c r="BV139" i="19"/>
  <c r="BC148" i="19"/>
  <c r="BB148" i="19"/>
  <c r="AZ148" i="19"/>
  <c r="BB126" i="19"/>
  <c r="BC126" i="19"/>
  <c r="AZ126" i="19"/>
  <c r="S128" i="19"/>
  <c r="R128" i="19"/>
  <c r="P128" i="19"/>
  <c r="T128" i="19" s="1"/>
  <c r="BU144" i="19"/>
  <c r="BT144" i="19"/>
  <c r="BR144" i="19"/>
  <c r="BC128" i="19"/>
  <c r="AZ128" i="19"/>
  <c r="BD128" i="19" s="1"/>
  <c r="BB128" i="19"/>
  <c r="BR137" i="19"/>
  <c r="BU137" i="19"/>
  <c r="BT137" i="19"/>
  <c r="BC133" i="19"/>
  <c r="BB133" i="19"/>
  <c r="AZ133" i="19"/>
  <c r="BD133" i="19" s="1"/>
  <c r="CM131" i="19"/>
  <c r="CL131" i="19"/>
  <c r="AK136" i="19"/>
  <c r="AH136" i="19"/>
  <c r="AL136" i="19" s="1"/>
  <c r="AJ136" i="19"/>
  <c r="BC144" i="19"/>
  <c r="BB144" i="19"/>
  <c r="AZ144" i="19"/>
  <c r="BD144" i="19" s="1"/>
  <c r="DF122" i="19"/>
  <c r="AL131" i="19"/>
  <c r="BC115" i="19"/>
  <c r="BB115" i="19"/>
  <c r="AZ115" i="19"/>
  <c r="BB119" i="19"/>
  <c r="AZ119" i="19"/>
  <c r="BD119" i="19" s="1"/>
  <c r="BC119" i="19"/>
  <c r="T108" i="19"/>
  <c r="AL112" i="19"/>
  <c r="BV100" i="19"/>
  <c r="BT94" i="19"/>
  <c r="BR94" i="19"/>
  <c r="BU94" i="19"/>
  <c r="AK87" i="19"/>
  <c r="AH87" i="19"/>
  <c r="AJ87" i="19"/>
  <c r="BC101" i="19"/>
  <c r="BB101" i="19"/>
  <c r="AZ101" i="19"/>
  <c r="CM74" i="19"/>
  <c r="CL74" i="19"/>
  <c r="CJ74" i="19"/>
  <c r="CN74" i="19" s="1"/>
  <c r="BV90" i="19"/>
  <c r="CM79" i="19"/>
  <c r="CL79" i="19"/>
  <c r="CJ79" i="19"/>
  <c r="CN79" i="19" s="1"/>
  <c r="R82" i="19"/>
  <c r="S82" i="19"/>
  <c r="P82" i="19"/>
  <c r="BD68" i="19"/>
  <c r="AK83" i="19"/>
  <c r="AH83" i="19"/>
  <c r="AJ83" i="19"/>
  <c r="DE81" i="19"/>
  <c r="DD81" i="19"/>
  <c r="DB81" i="19"/>
  <c r="CL100" i="19"/>
  <c r="CN100" i="19" s="1"/>
  <c r="CM100" i="19"/>
  <c r="AL70" i="19"/>
  <c r="T64" i="19"/>
  <c r="AL67" i="19"/>
  <c r="BV56" i="19"/>
  <c r="BD64" i="19"/>
  <c r="BB50" i="19"/>
  <c r="BC50" i="19"/>
  <c r="AZ50" i="19"/>
  <c r="BD50" i="19" s="1"/>
  <c r="DF46" i="19"/>
  <c r="R42" i="19"/>
  <c r="S42" i="19"/>
  <c r="P42" i="19"/>
  <c r="T42" i="19" s="1"/>
  <c r="S50" i="19"/>
  <c r="R50" i="19"/>
  <c r="P50" i="19"/>
  <c r="BD45" i="19"/>
  <c r="DE50" i="19"/>
  <c r="DB50" i="19"/>
  <c r="DD50" i="19"/>
  <c r="AH35" i="19"/>
  <c r="AL35" i="19" s="1"/>
  <c r="AK35" i="19"/>
  <c r="AJ35" i="19"/>
  <c r="BD46" i="19"/>
  <c r="CL43" i="19"/>
  <c r="CJ43" i="19"/>
  <c r="CM43" i="19"/>
  <c r="T24" i="19"/>
  <c r="DE10" i="19"/>
  <c r="DD10" i="19"/>
  <c r="DB10" i="19"/>
  <c r="S32" i="19"/>
  <c r="P32" i="19"/>
  <c r="T32" i="19" s="1"/>
  <c r="R32" i="19"/>
  <c r="AK2" i="19"/>
  <c r="AJ2" i="19"/>
  <c r="AH2" i="19"/>
  <c r="AL2" i="19" s="1"/>
  <c r="AL19" i="19"/>
  <c r="AK43" i="19"/>
  <c r="AH43" i="19"/>
  <c r="AJ43" i="19"/>
  <c r="CM5" i="19"/>
  <c r="CL5" i="19"/>
  <c r="CN5" i="19" s="1"/>
  <c r="BU7" i="19"/>
  <c r="BT7" i="19"/>
  <c r="BR7" i="19"/>
  <c r="AK4" i="19"/>
  <c r="AJ4" i="19"/>
  <c r="AH4" i="19"/>
  <c r="AL4" i="19" s="1"/>
  <c r="BC2" i="19"/>
  <c r="BB2" i="19"/>
  <c r="AZ2" i="19"/>
  <c r="AJ118" i="19"/>
  <c r="AH118" i="19"/>
  <c r="AL118" i="19" s="1"/>
  <c r="AK118" i="19"/>
  <c r="AK88" i="19"/>
  <c r="AH88" i="19"/>
  <c r="AL88" i="19" s="1"/>
  <c r="AJ88" i="19"/>
  <c r="R43" i="19"/>
  <c r="S43" i="19"/>
  <c r="P43" i="19"/>
  <c r="T43" i="19" s="1"/>
  <c r="BR51" i="19"/>
  <c r="BU51" i="19"/>
  <c r="BT51" i="19"/>
  <c r="BC9" i="19"/>
  <c r="BB9" i="19"/>
  <c r="AZ9" i="19"/>
  <c r="BD9" i="19" s="1"/>
  <c r="BC143" i="19"/>
  <c r="BB143" i="19"/>
  <c r="AZ143" i="19"/>
  <c r="AH115" i="19"/>
  <c r="AK115" i="19"/>
  <c r="AJ115" i="19"/>
  <c r="BC111" i="19"/>
  <c r="AZ111" i="19"/>
  <c r="BD111" i="19" s="1"/>
  <c r="BB111" i="19"/>
  <c r="AH103" i="19"/>
  <c r="AK103" i="19"/>
  <c r="AJ103" i="19"/>
  <c r="S88" i="19"/>
  <c r="R88" i="19"/>
  <c r="P88" i="19"/>
  <c r="BC85" i="19"/>
  <c r="BB85" i="19"/>
  <c r="AZ85" i="19"/>
  <c r="BD85" i="19" s="1"/>
  <c r="AL90" i="19"/>
  <c r="R76" i="19"/>
  <c r="S76" i="19"/>
  <c r="P76" i="19"/>
  <c r="S89" i="19"/>
  <c r="R89" i="19"/>
  <c r="P89" i="19"/>
  <c r="R69" i="19"/>
  <c r="S69" i="19"/>
  <c r="P69" i="19"/>
  <c r="BC74" i="19"/>
  <c r="BB74" i="19"/>
  <c r="AZ74" i="19"/>
  <c r="BD57" i="19"/>
  <c r="CM69" i="19"/>
  <c r="CL69" i="19"/>
  <c r="CJ69" i="19"/>
  <c r="CN69" i="19" s="1"/>
  <c r="BB56" i="19"/>
  <c r="BC56" i="19"/>
  <c r="AZ56" i="19"/>
  <c r="AK59" i="19"/>
  <c r="AJ59" i="19"/>
  <c r="AH59" i="19"/>
  <c r="AL59" i="19" s="1"/>
  <c r="BU50" i="19"/>
  <c r="BT50" i="19"/>
  <c r="BR50" i="19"/>
  <c r="BD48" i="19"/>
  <c r="AK52" i="19"/>
  <c r="AJ52" i="19"/>
  <c r="AH52" i="19"/>
  <c r="DE33" i="19"/>
  <c r="DD33" i="19"/>
  <c r="DB33" i="19"/>
  <c r="DF41" i="19"/>
  <c r="BC36" i="19"/>
  <c r="AZ36" i="19"/>
  <c r="BB36" i="19"/>
  <c r="CM34" i="19"/>
  <c r="CL34" i="19"/>
  <c r="CN34" i="19" s="1"/>
  <c r="CN45" i="19"/>
  <c r="BD49" i="19"/>
  <c r="AJ36" i="19"/>
  <c r="AK36" i="19"/>
  <c r="AH36" i="19"/>
  <c r="BU32" i="19"/>
  <c r="BR32" i="19"/>
  <c r="BT32" i="19"/>
  <c r="R10" i="19"/>
  <c r="P10" i="19"/>
  <c r="T10" i="19" s="1"/>
  <c r="S10" i="19"/>
  <c r="AL27" i="19"/>
  <c r="AZ30" i="19"/>
  <c r="BB30" i="19"/>
  <c r="BC30" i="19"/>
  <c r="BV26" i="19"/>
  <c r="AJ5" i="19"/>
  <c r="AH5" i="19"/>
  <c r="AK5" i="19"/>
  <c r="S12" i="19"/>
  <c r="R12" i="19"/>
  <c r="P12" i="19"/>
  <c r="CL14" i="19"/>
  <c r="CJ14" i="19"/>
  <c r="CN14" i="19" s="1"/>
  <c r="CM14" i="19"/>
  <c r="S5" i="19"/>
  <c r="R5" i="19"/>
  <c r="P5" i="19"/>
  <c r="T5" i="19" s="1"/>
  <c r="BT3" i="19"/>
  <c r="BR3" i="19"/>
  <c r="BU3" i="19"/>
  <c r="AL22" i="19"/>
  <c r="AJ117" i="19"/>
  <c r="AK117" i="19"/>
  <c r="AH117" i="19"/>
  <c r="R73" i="19"/>
  <c r="S73" i="19"/>
  <c r="P73" i="19"/>
  <c r="T73" i="19" s="1"/>
  <c r="DE70" i="19"/>
  <c r="DD70" i="19"/>
  <c r="DB70" i="19"/>
  <c r="S63" i="19"/>
  <c r="P63" i="19"/>
  <c r="R63" i="19"/>
  <c r="BB32" i="19"/>
  <c r="AZ32" i="19"/>
  <c r="BD32" i="19" s="1"/>
  <c r="BC32" i="19"/>
  <c r="S17" i="19"/>
  <c r="R17" i="19"/>
  <c r="P17" i="19"/>
  <c r="T17" i="19" s="1"/>
  <c r="BT8" i="19"/>
  <c r="BR8" i="19"/>
  <c r="BV8" i="19" s="1"/>
  <c r="BU8" i="19"/>
  <c r="CM114" i="19"/>
  <c r="CL114" i="19"/>
  <c r="CN114" i="19" s="1"/>
  <c r="T137" i="19"/>
  <c r="CN131" i="19"/>
  <c r="BU126" i="19"/>
  <c r="BT126" i="19"/>
  <c r="BR126" i="19"/>
  <c r="BC110" i="19"/>
  <c r="AZ110" i="19"/>
  <c r="BD110" i="19" s="1"/>
  <c r="BB110" i="19"/>
  <c r="CL110" i="19"/>
  <c r="CN110" i="19" s="1"/>
  <c r="CM110" i="19"/>
  <c r="BU113" i="19"/>
  <c r="BT113" i="19"/>
  <c r="BR113" i="19"/>
  <c r="BV113" i="19" s="1"/>
  <c r="S101" i="19"/>
  <c r="R101" i="19"/>
  <c r="P101" i="19"/>
  <c r="CN83" i="19"/>
  <c r="CM146" i="19"/>
  <c r="CL146" i="19"/>
  <c r="CN146" i="19" s="1"/>
  <c r="AL144" i="19"/>
  <c r="CL145" i="19"/>
  <c r="CN145" i="19" s="1"/>
  <c r="CM145" i="19"/>
  <c r="BU145" i="19"/>
  <c r="BT145" i="19"/>
  <c r="BR145" i="19"/>
  <c r="BV145" i="19" s="1"/>
  <c r="CM140" i="19"/>
  <c r="CJ140" i="19"/>
  <c r="CN140" i="19" s="1"/>
  <c r="CL140" i="19"/>
  <c r="DE135" i="19"/>
  <c r="DD135" i="19"/>
  <c r="DB135" i="19"/>
  <c r="DF135" i="19" s="1"/>
  <c r="DD125" i="19"/>
  <c r="DB125" i="19"/>
  <c r="DF125" i="19" s="1"/>
  <c r="DE125" i="19"/>
  <c r="DE147" i="19"/>
  <c r="DD147" i="19"/>
  <c r="DB147" i="19"/>
  <c r="DF147" i="19" s="1"/>
  <c r="CM120" i="19"/>
  <c r="CL120" i="19"/>
  <c r="CN120" i="19" s="1"/>
  <c r="BR135" i="19"/>
  <c r="BU135" i="19"/>
  <c r="BT135" i="19"/>
  <c r="CM138" i="19"/>
  <c r="CJ138" i="19"/>
  <c r="CL138" i="19"/>
  <c r="DE133" i="19"/>
  <c r="DD133" i="19"/>
  <c r="DB133" i="19"/>
  <c r="DF133" i="19" s="1"/>
  <c r="BC141" i="19"/>
  <c r="AZ141" i="19"/>
  <c r="BB141" i="19"/>
  <c r="AK111" i="19"/>
  <c r="AJ111" i="19"/>
  <c r="AH111" i="19"/>
  <c r="AL120" i="19"/>
  <c r="DF110" i="19"/>
  <c r="DD118" i="19"/>
  <c r="DE118" i="19"/>
  <c r="DB118" i="19"/>
  <c r="DF111" i="19"/>
  <c r="T113" i="19"/>
  <c r="T96" i="19"/>
  <c r="AZ90" i="19"/>
  <c r="BC90" i="19"/>
  <c r="BB90" i="19"/>
  <c r="DF98" i="19"/>
  <c r="AK100" i="19"/>
  <c r="AJ100" i="19"/>
  <c r="AH100" i="19"/>
  <c r="AZ106" i="19"/>
  <c r="BB106" i="19"/>
  <c r="BC106" i="19"/>
  <c r="BD103" i="19"/>
  <c r="CM86" i="19"/>
  <c r="CJ86" i="19"/>
  <c r="CL86" i="19"/>
  <c r="S86" i="19"/>
  <c r="R86" i="19"/>
  <c r="P86" i="19"/>
  <c r="R81" i="19"/>
  <c r="S81" i="19"/>
  <c r="P81" i="19"/>
  <c r="BC72" i="19"/>
  <c r="AZ72" i="19"/>
  <c r="BD72" i="19" s="1"/>
  <c r="BB72" i="19"/>
  <c r="DE80" i="19"/>
  <c r="DD80" i="19"/>
  <c r="DB80" i="19"/>
  <c r="CM80" i="19"/>
  <c r="CL80" i="19"/>
  <c r="CJ80" i="19"/>
  <c r="BD62" i="19"/>
  <c r="BU60" i="19"/>
  <c r="BT60" i="19"/>
  <c r="BR60" i="19"/>
  <c r="BV60" i="19" s="1"/>
  <c r="CM62" i="19"/>
  <c r="CL62" i="19"/>
  <c r="CN62" i="19" s="1"/>
  <c r="BT62" i="19"/>
  <c r="BU62" i="19"/>
  <c r="BR62" i="19"/>
  <c r="AZ67" i="19"/>
  <c r="BC67" i="19"/>
  <c r="BB67" i="19"/>
  <c r="AJ49" i="19"/>
  <c r="AK49" i="19"/>
  <c r="AH49" i="19"/>
  <c r="BT41" i="19"/>
  <c r="BU41" i="19"/>
  <c r="BR41" i="19"/>
  <c r="AJ48" i="19"/>
  <c r="AK48" i="19"/>
  <c r="AH48" i="19"/>
  <c r="CM49" i="19"/>
  <c r="CL49" i="19"/>
  <c r="BV33" i="19"/>
  <c r="DF24" i="19"/>
  <c r="AL21" i="19"/>
  <c r="CM42" i="19"/>
  <c r="CJ42" i="19"/>
  <c r="CN42" i="19" s="1"/>
  <c r="CL42" i="19"/>
  <c r="BD25" i="19"/>
  <c r="R33" i="19"/>
  <c r="P33" i="19"/>
  <c r="T33" i="19" s="1"/>
  <c r="S33" i="19"/>
  <c r="AK9" i="19"/>
  <c r="AJ9" i="19"/>
  <c r="AH9" i="19"/>
  <c r="AL9" i="19" s="1"/>
  <c r="AL28" i="19"/>
  <c r="DF25" i="19"/>
  <c r="BU29" i="19"/>
  <c r="BR29" i="19"/>
  <c r="BV29" i="19" s="1"/>
  <c r="BT29" i="19"/>
  <c r="AK42" i="19"/>
  <c r="AH42" i="19"/>
  <c r="AJ42" i="19"/>
  <c r="CM4" i="19"/>
  <c r="CL4" i="19"/>
  <c r="CN4" i="19" s="1"/>
  <c r="T16" i="19"/>
  <c r="T14" i="19"/>
  <c r="BD5" i="19"/>
  <c r="R8" i="19"/>
  <c r="S8" i="19"/>
  <c r="P8" i="19"/>
  <c r="T8" i="19" s="1"/>
  <c r="DF14" i="19"/>
  <c r="AK95" i="19"/>
  <c r="AJ95" i="19"/>
  <c r="AH95" i="19"/>
  <c r="AL95" i="19" s="1"/>
  <c r="BC81" i="19"/>
  <c r="BB81" i="19"/>
  <c r="AZ81" i="19"/>
  <c r="CN117" i="19"/>
  <c r="BC127" i="19"/>
  <c r="BB127" i="19"/>
  <c r="AZ127" i="19"/>
  <c r="BD127" i="19" s="1"/>
  <c r="CM115" i="19"/>
  <c r="CL115" i="19"/>
  <c r="CN115" i="19" s="1"/>
  <c r="BU112" i="19"/>
  <c r="BR112" i="19"/>
  <c r="BT112" i="19"/>
  <c r="BV133" i="19"/>
  <c r="CM135" i="19"/>
  <c r="CJ135" i="19"/>
  <c r="CN135" i="19" s="1"/>
  <c r="CL135" i="19"/>
  <c r="DE139" i="19"/>
  <c r="DD139" i="19"/>
  <c r="DB139" i="19"/>
  <c r="DF139" i="19" s="1"/>
  <c r="P120" i="19"/>
  <c r="R120" i="19"/>
  <c r="S120" i="19"/>
  <c r="BT125" i="19"/>
  <c r="BU125" i="19"/>
  <c r="BR125" i="19"/>
  <c r="DE134" i="19"/>
  <c r="DD134" i="19"/>
  <c r="DB134" i="19"/>
  <c r="T132" i="19"/>
  <c r="DE124" i="19"/>
  <c r="DB124" i="19"/>
  <c r="DF124" i="19" s="1"/>
  <c r="DD124" i="19"/>
  <c r="BU128" i="19"/>
  <c r="BT128" i="19"/>
  <c r="BR128" i="19"/>
  <c r="BV128" i="19" s="1"/>
  <c r="DE137" i="19"/>
  <c r="DD137" i="19"/>
  <c r="DB137" i="19"/>
  <c r="DF137" i="19" s="1"/>
  <c r="BR138" i="19"/>
  <c r="BU138" i="19"/>
  <c r="BT138" i="19"/>
  <c r="CM108" i="19"/>
  <c r="CN108" i="19" s="1"/>
  <c r="CL108" i="19"/>
  <c r="BD105" i="19"/>
  <c r="BT108" i="19"/>
  <c r="BU108" i="19"/>
  <c r="BR108" i="19"/>
  <c r="AL110" i="19"/>
  <c r="AK114" i="19"/>
  <c r="AH114" i="19"/>
  <c r="AL114" i="19" s="1"/>
  <c r="AJ114" i="19"/>
  <c r="CM72" i="19"/>
  <c r="CL72" i="19"/>
  <c r="CJ72" i="19"/>
  <c r="CN72" i="19" s="1"/>
  <c r="BU87" i="19"/>
  <c r="BT87" i="19"/>
  <c r="BR87" i="19"/>
  <c r="R80" i="19"/>
  <c r="S80" i="19"/>
  <c r="P80" i="19"/>
  <c r="CN66" i="19"/>
  <c r="AL66" i="19"/>
  <c r="T67" i="19"/>
  <c r="DD64" i="19"/>
  <c r="DB64" i="19"/>
  <c r="DE64" i="19"/>
  <c r="AL54" i="19"/>
  <c r="T55" i="19"/>
  <c r="BD79" i="19"/>
  <c r="BC60" i="19"/>
  <c r="BB60" i="19"/>
  <c r="AZ60" i="19"/>
  <c r="AK51" i="19"/>
  <c r="AJ51" i="19"/>
  <c r="AH51" i="19"/>
  <c r="BC47" i="19"/>
  <c r="BB47" i="19"/>
  <c r="AZ47" i="19"/>
  <c r="BD47" i="19" s="1"/>
  <c r="DE35" i="19"/>
  <c r="DB35" i="19"/>
  <c r="DF35" i="19" s="1"/>
  <c r="DD35" i="19"/>
  <c r="CN49" i="19"/>
  <c r="AJ33" i="19"/>
  <c r="AH33" i="19"/>
  <c r="AL33" i="19" s="1"/>
  <c r="AK33" i="19"/>
  <c r="DE37" i="19"/>
  <c r="DD37" i="19"/>
  <c r="DB37" i="19"/>
  <c r="AL24" i="19"/>
  <c r="DB17" i="19"/>
  <c r="DF17" i="19" s="1"/>
  <c r="DD17" i="19"/>
  <c r="DE17" i="19"/>
  <c r="BC38" i="19"/>
  <c r="BB38" i="19"/>
  <c r="AZ38" i="19"/>
  <c r="BB12" i="19"/>
  <c r="BC12" i="19"/>
  <c r="AZ12" i="19"/>
  <c r="BD12" i="19" s="1"/>
  <c r="AJ17" i="19"/>
  <c r="AK17" i="19"/>
  <c r="AH17" i="19"/>
  <c r="AL17" i="19" s="1"/>
  <c r="BT79" i="19"/>
  <c r="BU79" i="19"/>
  <c r="BR79" i="19"/>
  <c r="DB5" i="19"/>
  <c r="DF5" i="19" s="1"/>
  <c r="DE5" i="19"/>
  <c r="DD5" i="19"/>
  <c r="AK138" i="19"/>
  <c r="AH138" i="19"/>
  <c r="AL138" i="19" s="1"/>
  <c r="AJ138" i="19"/>
  <c r="AK143" i="19"/>
  <c r="AJ143" i="19"/>
  <c r="AH143" i="19"/>
  <c r="AL143" i="19" s="1"/>
  <c r="BB147" i="19"/>
  <c r="AZ147" i="19"/>
  <c r="BD147" i="19" s="1"/>
  <c r="BC147" i="19"/>
  <c r="BC138" i="19"/>
  <c r="AZ138" i="19"/>
  <c r="BB138" i="19"/>
  <c r="AK141" i="19"/>
  <c r="AJ141" i="19"/>
  <c r="AH141" i="19"/>
  <c r="S144" i="19"/>
  <c r="R144" i="19"/>
  <c r="P144" i="19"/>
  <c r="T144" i="19" s="1"/>
  <c r="CM137" i="19"/>
  <c r="CJ137" i="19"/>
  <c r="CN137" i="19" s="1"/>
  <c r="CL137" i="19"/>
  <c r="AK148" i="19"/>
  <c r="AJ148" i="19"/>
  <c r="AH148" i="19"/>
  <c r="AJ127" i="19"/>
  <c r="AK127" i="19"/>
  <c r="AH127" i="19"/>
  <c r="AJ146" i="19"/>
  <c r="AH146" i="19"/>
  <c r="AK146" i="19"/>
  <c r="CM144" i="19"/>
  <c r="CL144" i="19"/>
  <c r="CN144" i="19" s="1"/>
  <c r="AK135" i="19"/>
  <c r="AH135" i="19"/>
  <c r="AL135" i="19" s="1"/>
  <c r="AJ135" i="19"/>
  <c r="BC130" i="19"/>
  <c r="BB130" i="19"/>
  <c r="AZ130" i="19"/>
  <c r="BD130" i="19" s="1"/>
  <c r="T148" i="19"/>
  <c r="BT143" i="19"/>
  <c r="BR143" i="19"/>
  <c r="BU143" i="19"/>
  <c r="AK139" i="19"/>
  <c r="AH139" i="19"/>
  <c r="AL139" i="19" s="1"/>
  <c r="AJ139" i="19"/>
  <c r="CM132" i="19"/>
  <c r="CJ132" i="19"/>
  <c r="CL132" i="19"/>
  <c r="BC140" i="19"/>
  <c r="AZ140" i="19"/>
  <c r="BD140" i="19" s="1"/>
  <c r="BB140" i="19"/>
  <c r="CM125" i="19"/>
  <c r="CL125" i="19"/>
  <c r="CN125" i="19" s="1"/>
  <c r="DB117" i="19"/>
  <c r="DF117" i="19" s="1"/>
  <c r="DD117" i="19"/>
  <c r="DE117" i="19"/>
  <c r="DE102" i="19"/>
  <c r="DD102" i="19"/>
  <c r="DB102" i="19"/>
  <c r="BV109" i="19"/>
  <c r="S104" i="19"/>
  <c r="R104" i="19"/>
  <c r="P104" i="19"/>
  <c r="T104" i="19" s="1"/>
  <c r="AL97" i="19"/>
  <c r="AK96" i="19"/>
  <c r="AJ96" i="19"/>
  <c r="AH96" i="19"/>
  <c r="CM84" i="19"/>
  <c r="CJ84" i="19"/>
  <c r="CL84" i="19"/>
  <c r="BD78" i="19"/>
  <c r="BU85" i="19"/>
  <c r="BT85" i="19"/>
  <c r="BR85" i="19"/>
  <c r="R77" i="19"/>
  <c r="S77" i="19"/>
  <c r="P77" i="19"/>
  <c r="AL94" i="19"/>
  <c r="R79" i="19"/>
  <c r="S79" i="19"/>
  <c r="P79" i="19"/>
  <c r="AK78" i="19"/>
  <c r="AJ78" i="19"/>
  <c r="AH78" i="19"/>
  <c r="AL78" i="19" s="1"/>
  <c r="R78" i="19"/>
  <c r="P78" i="19"/>
  <c r="S78" i="19"/>
  <c r="BB58" i="19"/>
  <c r="BC58" i="19"/>
  <c r="AZ58" i="19"/>
  <c r="CM71" i="19"/>
  <c r="CL71" i="19"/>
  <c r="CJ71" i="19"/>
  <c r="T66" i="19"/>
  <c r="BU68" i="19"/>
  <c r="BT68" i="19"/>
  <c r="BR68" i="19"/>
  <c r="DD58" i="19"/>
  <c r="DB58" i="19"/>
  <c r="DE58" i="19"/>
  <c r="R41" i="19"/>
  <c r="S41" i="19"/>
  <c r="P41" i="19"/>
  <c r="AK50" i="19"/>
  <c r="AJ50" i="19"/>
  <c r="AH50" i="19"/>
  <c r="CN48" i="19"/>
  <c r="AL34" i="19"/>
  <c r="CM32" i="19"/>
  <c r="CL32" i="19"/>
  <c r="CN32" i="19" s="1"/>
  <c r="CL47" i="19"/>
  <c r="CM47" i="19"/>
  <c r="CJ47" i="19"/>
  <c r="CM41" i="19"/>
  <c r="CJ41" i="19"/>
  <c r="CN41" i="19" s="1"/>
  <c r="CL41" i="19"/>
  <c r="AK32" i="19"/>
  <c r="AH32" i="19"/>
  <c r="AJ32" i="19"/>
  <c r="BU17" i="19"/>
  <c r="BT17" i="19"/>
  <c r="BR17" i="19"/>
  <c r="BV17" i="19" s="1"/>
  <c r="BB8" i="19"/>
  <c r="AZ8" i="19"/>
  <c r="BC8" i="19"/>
  <c r="AJ18" i="19"/>
  <c r="AK18" i="19"/>
  <c r="AH18" i="19"/>
  <c r="DB28" i="19"/>
  <c r="DD28" i="19"/>
  <c r="DE28" i="19"/>
  <c r="AK41" i="19"/>
  <c r="AH41" i="19"/>
  <c r="AJ41" i="19"/>
  <c r="T25" i="19"/>
  <c r="BD15" i="19"/>
  <c r="BD18" i="19"/>
  <c r="AK3" i="19"/>
  <c r="AJ3" i="19"/>
  <c r="AH3" i="19"/>
  <c r="BR2" i="19"/>
  <c r="BT2" i="19"/>
  <c r="BU2" i="19"/>
  <c r="CM82" i="19"/>
  <c r="CL82" i="19"/>
  <c r="CJ82" i="19"/>
  <c r="CN82" i="19" s="1"/>
  <c r="CL46" i="19"/>
  <c r="CM46" i="19"/>
  <c r="CJ46" i="19"/>
  <c r="R31" i="19"/>
  <c r="P31" i="19"/>
  <c r="S31" i="19"/>
  <c r="CM139" i="19"/>
  <c r="CJ139" i="19"/>
  <c r="CL139" i="19"/>
  <c r="BC132" i="19"/>
  <c r="AZ132" i="19"/>
  <c r="BD132" i="19" s="1"/>
  <c r="BB132" i="19"/>
  <c r="AK119" i="19"/>
  <c r="AJ119" i="19"/>
  <c r="AH119" i="19"/>
  <c r="P121" i="19"/>
  <c r="T121" i="19" s="1"/>
  <c r="R121" i="19"/>
  <c r="S121" i="19"/>
  <c r="AH129" i="19"/>
  <c r="AL129" i="19" s="1"/>
  <c r="AK129" i="19"/>
  <c r="AJ129" i="19"/>
  <c r="CL123" i="19"/>
  <c r="CM123" i="19"/>
  <c r="CN123" i="19" s="1"/>
  <c r="BU121" i="19"/>
  <c r="BT121" i="19"/>
  <c r="BR121" i="19"/>
  <c r="S118" i="19"/>
  <c r="R118" i="19"/>
  <c r="P118" i="19"/>
  <c r="DD107" i="19"/>
  <c r="DB107" i="19"/>
  <c r="DF107" i="19" s="1"/>
  <c r="DE107" i="19"/>
  <c r="BT95" i="19"/>
  <c r="BR95" i="19"/>
  <c r="BU95" i="19"/>
  <c r="AH105" i="19"/>
  <c r="AK105" i="19"/>
  <c r="AJ105" i="19"/>
  <c r="BC95" i="19"/>
  <c r="BB95" i="19"/>
  <c r="AZ95" i="19"/>
  <c r="DF100" i="19"/>
  <c r="AK102" i="19"/>
  <c r="AJ102" i="19"/>
  <c r="AH102" i="19"/>
  <c r="BV82" i="19"/>
  <c r="CL111" i="19"/>
  <c r="CM111" i="19"/>
  <c r="CM78" i="19"/>
  <c r="CL78" i="19"/>
  <c r="CJ78" i="19"/>
  <c r="CN78" i="19" s="1"/>
  <c r="BC87" i="19"/>
  <c r="BB87" i="19"/>
  <c r="AZ87" i="19"/>
  <c r="BC73" i="19"/>
  <c r="BB73" i="19"/>
  <c r="AZ73" i="19"/>
  <c r="BT64" i="19"/>
  <c r="BU64" i="19"/>
  <c r="BR64" i="19"/>
  <c r="S102" i="19"/>
  <c r="R102" i="19"/>
  <c r="P102" i="19"/>
  <c r="T102" i="19" s="1"/>
  <c r="BD82" i="19"/>
  <c r="BC55" i="19"/>
  <c r="BB55" i="19"/>
  <c r="AZ55" i="19"/>
  <c r="BD55" i="19" s="1"/>
  <c r="BD66" i="19"/>
  <c r="BU58" i="19"/>
  <c r="BT58" i="19"/>
  <c r="BR58" i="19"/>
  <c r="BV58" i="19" s="1"/>
  <c r="AL57" i="19"/>
  <c r="AZ65" i="19"/>
  <c r="BC65" i="19"/>
  <c r="BB65" i="19"/>
  <c r="CL54" i="19"/>
  <c r="CN54" i="19" s="1"/>
  <c r="CM54" i="19"/>
  <c r="R46" i="19"/>
  <c r="S46" i="19"/>
  <c r="P46" i="19"/>
  <c r="BR67" i="19"/>
  <c r="BT67" i="19"/>
  <c r="BU67" i="19"/>
  <c r="DF40" i="19"/>
  <c r="CN31" i="19"/>
  <c r="AL44" i="19"/>
  <c r="AL45" i="19"/>
  <c r="AK64" i="19"/>
  <c r="AH64" i="19"/>
  <c r="AL64" i="19" s="1"/>
  <c r="AJ64" i="19"/>
  <c r="BU30" i="19"/>
  <c r="BT30" i="19"/>
  <c r="BR30" i="19"/>
  <c r="CN25" i="19"/>
  <c r="BV16" i="19"/>
  <c r="DD7" i="19"/>
  <c r="DB7" i="19"/>
  <c r="DF7" i="19" s="1"/>
  <c r="DE7" i="19"/>
  <c r="CM26" i="19"/>
  <c r="CL26" i="19"/>
  <c r="CJ26" i="19"/>
  <c r="AJ15" i="19"/>
  <c r="AH15" i="19"/>
  <c r="AL15" i="19" s="1"/>
  <c r="AK15" i="19"/>
  <c r="BT21" i="19"/>
  <c r="BU21" i="19"/>
  <c r="BR21" i="19"/>
  <c r="BV21" i="19" s="1"/>
  <c r="R40" i="19"/>
  <c r="S40" i="19"/>
  <c r="P40" i="19"/>
  <c r="CM23" i="19"/>
  <c r="CL23" i="19"/>
  <c r="CJ23" i="19"/>
  <c r="S9" i="19"/>
  <c r="R9" i="19"/>
  <c r="P9" i="19"/>
  <c r="BB7" i="19"/>
  <c r="AZ7" i="19"/>
  <c r="BC7" i="19"/>
  <c r="AZ14" i="19"/>
  <c r="BB14" i="19"/>
  <c r="BC14" i="19"/>
  <c r="AJ14" i="19"/>
  <c r="AK14" i="19"/>
  <c r="AH14" i="19"/>
  <c r="AL14" i="19" s="1"/>
  <c r="CM6" i="19"/>
  <c r="CL6" i="19"/>
  <c r="CN6" i="19" s="1"/>
  <c r="BU12" i="19"/>
  <c r="BT12" i="19"/>
  <c r="BR12" i="19"/>
  <c r="BV12" i="19" s="1"/>
  <c r="AK123" i="19"/>
  <c r="AJ123" i="19"/>
  <c r="AH123" i="19"/>
  <c r="DB22" i="19"/>
  <c r="DD22" i="19"/>
  <c r="DE22" i="19"/>
  <c r="BR10" i="19"/>
  <c r="BU10" i="19"/>
  <c r="BT10" i="19"/>
  <c r="AK6" i="19"/>
  <c r="AJ6" i="19"/>
  <c r="AH6" i="19"/>
  <c r="AL6" i="19" s="1"/>
  <c r="S146" i="19"/>
  <c r="R146" i="19"/>
  <c r="P146" i="19"/>
  <c r="DE127" i="19"/>
  <c r="DB127" i="19"/>
  <c r="DF127" i="19" s="1"/>
  <c r="DD127" i="19"/>
  <c r="DE143" i="19"/>
  <c r="DD143" i="19"/>
  <c r="DB143" i="19"/>
  <c r="DF143" i="19" s="1"/>
  <c r="R143" i="19"/>
  <c r="P143" i="19"/>
  <c r="S143" i="19"/>
  <c r="BC131" i="19"/>
  <c r="BB131" i="19"/>
  <c r="AZ131" i="19"/>
  <c r="DD141" i="19"/>
  <c r="DB141" i="19"/>
  <c r="DF141" i="19" s="1"/>
  <c r="DE141" i="19"/>
  <c r="BV127" i="19"/>
  <c r="BB142" i="19"/>
  <c r="AZ142" i="19"/>
  <c r="BD142" i="19" s="1"/>
  <c r="BC142" i="19"/>
  <c r="T140" i="19"/>
  <c r="DE129" i="19"/>
  <c r="DD129" i="19"/>
  <c r="DB129" i="19"/>
  <c r="AK145" i="19"/>
  <c r="AH145" i="19"/>
  <c r="AJ145" i="19"/>
  <c r="DE136" i="19"/>
  <c r="DB136" i="19"/>
  <c r="DF136" i="19" s="1"/>
  <c r="DD136" i="19"/>
  <c r="BR132" i="19"/>
  <c r="BV132" i="19" s="1"/>
  <c r="BU132" i="19"/>
  <c r="BT132" i="19"/>
  <c r="T133" i="19"/>
  <c r="AZ123" i="19"/>
  <c r="BD123" i="19" s="1"/>
  <c r="BB123" i="19"/>
  <c r="BC123" i="19"/>
  <c r="T124" i="19"/>
  <c r="AL124" i="19"/>
  <c r="CN121" i="19"/>
  <c r="CN109" i="19"/>
  <c r="DE126" i="19"/>
  <c r="DD126" i="19"/>
  <c r="DB126" i="19"/>
  <c r="BD112" i="19"/>
  <c r="BD100" i="19"/>
  <c r="BD97" i="19"/>
  <c r="DB105" i="19"/>
  <c r="DE105" i="19"/>
  <c r="DD105" i="19"/>
  <c r="AK84" i="19"/>
  <c r="AH84" i="19"/>
  <c r="AJ84" i="19"/>
  <c r="AL80" i="19"/>
  <c r="CM70" i="19"/>
  <c r="CL70" i="19"/>
  <c r="CJ70" i="19"/>
  <c r="BU84" i="19"/>
  <c r="BT84" i="19"/>
  <c r="BR84" i="19"/>
  <c r="R75" i="19"/>
  <c r="S75" i="19"/>
  <c r="P75" i="19"/>
  <c r="T75" i="19" s="1"/>
  <c r="BV81" i="19"/>
  <c r="BU98" i="19"/>
  <c r="BT98" i="19"/>
  <c r="BR98" i="19"/>
  <c r="BV98" i="19" s="1"/>
  <c r="BU83" i="19"/>
  <c r="BT83" i="19"/>
  <c r="BR83" i="19"/>
  <c r="BV83" i="19" s="1"/>
  <c r="CN111" i="19"/>
  <c r="AL93" i="19"/>
  <c r="BU86" i="19"/>
  <c r="BT86" i="19"/>
  <c r="BR86" i="19"/>
  <c r="BV86" i="19" s="1"/>
  <c r="CM76" i="19"/>
  <c r="CL76" i="19"/>
  <c r="CJ76" i="19"/>
  <c r="BC71" i="19"/>
  <c r="AZ71" i="19"/>
  <c r="BB71" i="19"/>
  <c r="CM89" i="19"/>
  <c r="CL89" i="19"/>
  <c r="CJ89" i="19"/>
  <c r="BV96" i="19"/>
  <c r="DB62" i="19"/>
  <c r="DE62" i="19"/>
  <c r="DD62" i="19"/>
  <c r="AL65" i="19"/>
  <c r="R49" i="19"/>
  <c r="S49" i="19"/>
  <c r="P49" i="19"/>
  <c r="AK76" i="19"/>
  <c r="AJ76" i="19"/>
  <c r="AH76" i="19"/>
  <c r="AL76" i="19" s="1"/>
  <c r="R48" i="19"/>
  <c r="S48" i="19"/>
  <c r="P48" i="19"/>
  <c r="P39" i="19"/>
  <c r="T39" i="19" s="1"/>
  <c r="S39" i="19"/>
  <c r="R39" i="19"/>
  <c r="BT43" i="19"/>
  <c r="BU43" i="19"/>
  <c r="BR43" i="19"/>
  <c r="AH63" i="19"/>
  <c r="AK63" i="19"/>
  <c r="AJ63" i="19"/>
  <c r="BU44" i="19"/>
  <c r="BR44" i="19"/>
  <c r="BV44" i="19" s="1"/>
  <c r="BT44" i="19"/>
  <c r="BT49" i="19"/>
  <c r="BU49" i="19"/>
  <c r="BR49" i="19"/>
  <c r="T47" i="19"/>
  <c r="AL29" i="19"/>
  <c r="CM40" i="19"/>
  <c r="CJ40" i="19"/>
  <c r="CL40" i="19"/>
  <c r="BT40" i="19"/>
  <c r="BU40" i="19"/>
  <c r="BR40" i="19"/>
  <c r="CN24" i="19"/>
  <c r="AJ16" i="19"/>
  <c r="AH16" i="19"/>
  <c r="AK16" i="19"/>
  <c r="BT4" i="19"/>
  <c r="BR4" i="19"/>
  <c r="BV4" i="19" s="1"/>
  <c r="BU4" i="19"/>
  <c r="BV14" i="19"/>
  <c r="BT37" i="19"/>
  <c r="BR37" i="19"/>
  <c r="BV37" i="19" s="1"/>
  <c r="BU37" i="19"/>
  <c r="AZ27" i="19"/>
  <c r="BD27" i="19" s="1"/>
  <c r="BB27" i="19"/>
  <c r="BC27" i="19"/>
  <c r="AK40" i="19"/>
  <c r="AH40" i="19"/>
  <c r="AL40" i="19" s="1"/>
  <c r="AJ40" i="19"/>
  <c r="CN28" i="19"/>
  <c r="AK7" i="19"/>
  <c r="AH7" i="19"/>
  <c r="AJ7" i="19"/>
  <c r="BU11" i="19"/>
  <c r="BT11" i="19"/>
  <c r="BR11" i="19"/>
  <c r="AZ13" i="19"/>
  <c r="BB13" i="19"/>
  <c r="BC13" i="19"/>
  <c r="AJ13" i="19"/>
  <c r="AH13" i="19"/>
  <c r="AK13" i="19"/>
  <c r="AZ6" i="19"/>
  <c r="BC6" i="19"/>
  <c r="BB6" i="19"/>
  <c r="CL13" i="19"/>
  <c r="CJ13" i="19"/>
  <c r="CM13" i="19"/>
  <c r="AZ21" i="19"/>
  <c r="BB21" i="19"/>
  <c r="BC21" i="19"/>
  <c r="BD7" i="19" l="1"/>
  <c r="BV95" i="19"/>
  <c r="DF58" i="19"/>
  <c r="BV143" i="19"/>
  <c r="AL146" i="19"/>
  <c r="DF64" i="19"/>
  <c r="T63" i="19"/>
  <c r="BV32" i="19"/>
  <c r="AL137" i="19"/>
  <c r="DF26" i="19"/>
  <c r="DF6" i="19"/>
  <c r="BD96" i="19"/>
  <c r="BD91" i="19"/>
  <c r="DF23" i="19"/>
  <c r="DF51" i="19"/>
  <c r="AL7" i="19"/>
  <c r="CN40" i="19"/>
  <c r="AL63" i="19"/>
  <c r="CN70" i="19"/>
  <c r="T143" i="19"/>
  <c r="BV30" i="19"/>
  <c r="BV67" i="19"/>
  <c r="BD73" i="19"/>
  <c r="AL102" i="19"/>
  <c r="AL41" i="19"/>
  <c r="T78" i="19"/>
  <c r="BV85" i="19"/>
  <c r="DF37" i="19"/>
  <c r="AL49" i="19"/>
  <c r="T81" i="19"/>
  <c r="BD106" i="19"/>
  <c r="DF118" i="19"/>
  <c r="BV3" i="19"/>
  <c r="AL5" i="19"/>
  <c r="DF33" i="19"/>
  <c r="T69" i="19"/>
  <c r="AL115" i="19"/>
  <c r="DF81" i="19"/>
  <c r="BV94" i="19"/>
  <c r="BD134" i="19"/>
  <c r="AL62" i="19"/>
  <c r="T72" i="19"/>
  <c r="T114" i="19"/>
  <c r="BV147" i="19"/>
  <c r="DF49" i="19"/>
  <c r="BV42" i="19"/>
  <c r="BD22" i="19"/>
  <c r="BD99" i="19"/>
  <c r="BV54" i="19"/>
  <c r="DF97" i="19"/>
  <c r="BD118" i="19"/>
  <c r="DF131" i="19"/>
  <c r="BD6" i="19"/>
  <c r="BV43" i="19"/>
  <c r="T49" i="19"/>
  <c r="BD71" i="19"/>
  <c r="DF126" i="19"/>
  <c r="T9" i="19"/>
  <c r="T46" i="19"/>
  <c r="CN139" i="19"/>
  <c r="BV68" i="19"/>
  <c r="AL127" i="19"/>
  <c r="AL141" i="19"/>
  <c r="AL51" i="19"/>
  <c r="BV138" i="19"/>
  <c r="DF134" i="19"/>
  <c r="AL100" i="19"/>
  <c r="DF70" i="19"/>
  <c r="AL36" i="19"/>
  <c r="BD56" i="19"/>
  <c r="T88" i="19"/>
  <c r="BD143" i="19"/>
  <c r="BV7" i="19"/>
  <c r="BD126" i="19"/>
  <c r="T145" i="19"/>
  <c r="BD17" i="19"/>
  <c r="CN12" i="19"/>
  <c r="T54" i="19"/>
  <c r="T71" i="19"/>
  <c r="CN112" i="19"/>
  <c r="CN75" i="19"/>
  <c r="CN81" i="19"/>
  <c r="T125" i="19"/>
  <c r="BD4" i="19"/>
  <c r="DF12" i="19"/>
  <c r="T58" i="19"/>
  <c r="T4" i="19"/>
  <c r="BV47" i="19"/>
  <c r="DF112" i="19"/>
  <c r="BV63" i="19"/>
  <c r="DF115" i="19"/>
  <c r="AL13" i="19"/>
  <c r="CN76" i="19"/>
  <c r="BD87" i="19"/>
  <c r="AL32" i="19"/>
  <c r="AL50" i="19"/>
  <c r="DF102" i="19"/>
  <c r="BD81" i="19"/>
  <c r="CN80" i="19"/>
  <c r="T86" i="19"/>
  <c r="CN138" i="19"/>
  <c r="AL52" i="19"/>
  <c r="T89" i="19"/>
  <c r="BV137" i="19"/>
  <c r="DF103" i="19"/>
  <c r="BD20" i="19"/>
  <c r="DF93" i="19"/>
  <c r="DF72" i="19"/>
  <c r="DF96" i="19"/>
  <c r="BV49" i="19"/>
  <c r="BV10" i="19"/>
  <c r="CN23" i="19"/>
  <c r="CN26" i="19"/>
  <c r="BD95" i="19"/>
  <c r="T118" i="19"/>
  <c r="BV2" i="19"/>
  <c r="DF28" i="19"/>
  <c r="AL148" i="19"/>
  <c r="BD60" i="19"/>
  <c r="T80" i="19"/>
  <c r="BV125" i="19"/>
  <c r="DF10" i="19"/>
  <c r="DF50" i="19"/>
  <c r="AL83" i="19"/>
  <c r="BD148" i="19"/>
  <c r="T147" i="19"/>
  <c r="T2" i="19"/>
  <c r="CN94" i="19"/>
  <c r="AL85" i="19"/>
  <c r="DF123" i="19"/>
  <c r="T11" i="19"/>
  <c r="T83" i="19"/>
  <c r="AL25" i="19"/>
  <c r="BD61" i="19"/>
  <c r="CN73" i="19"/>
  <c r="AL16" i="19"/>
  <c r="AL84" i="19"/>
  <c r="T31" i="19"/>
  <c r="AL3" i="19"/>
  <c r="AL18" i="19"/>
  <c r="CN71" i="19"/>
  <c r="T79" i="19"/>
  <c r="CN84" i="19"/>
  <c r="CN132" i="19"/>
  <c r="BD138" i="19"/>
  <c r="BD38" i="19"/>
  <c r="BV108" i="19"/>
  <c r="BD67" i="19"/>
  <c r="AL111" i="19"/>
  <c r="BD30" i="19"/>
  <c r="BD101" i="19"/>
  <c r="T87" i="19"/>
  <c r="BV5" i="19"/>
  <c r="BD37" i="19"/>
  <c r="BD114" i="19"/>
  <c r="BV131" i="19"/>
  <c r="BV146" i="19"/>
  <c r="BV105" i="19"/>
  <c r="T116" i="19"/>
  <c r="CN20" i="19"/>
  <c r="BV122" i="19"/>
  <c r="BD116" i="19"/>
  <c r="AL134" i="19"/>
  <c r="T3" i="19"/>
  <c r="DF15" i="19"/>
  <c r="BV46" i="19"/>
  <c r="T117" i="19"/>
  <c r="AL119" i="19"/>
  <c r="T41" i="19"/>
  <c r="AL48" i="19"/>
  <c r="BV62" i="19"/>
  <c r="DF80" i="19"/>
  <c r="BV126" i="19"/>
  <c r="T76" i="19"/>
  <c r="AL103" i="19"/>
  <c r="BD34" i="19"/>
  <c r="BD21" i="19"/>
  <c r="BD13" i="19"/>
  <c r="T48" i="19"/>
  <c r="DF62" i="19"/>
  <c r="AL145" i="19"/>
  <c r="DF22" i="19"/>
  <c r="T40" i="19"/>
  <c r="BV121" i="19"/>
  <c r="CN46" i="19"/>
  <c r="AL96" i="19"/>
  <c r="BV79" i="19"/>
  <c r="BV87" i="19"/>
  <c r="BV112" i="19"/>
  <c r="AL42" i="19"/>
  <c r="CN86" i="19"/>
  <c r="BD90" i="19"/>
  <c r="BV135" i="19"/>
  <c r="T101" i="19"/>
  <c r="AL117" i="19"/>
  <c r="BV50" i="19"/>
  <c r="BD2" i="19"/>
  <c r="AL43" i="19"/>
  <c r="T50" i="19"/>
  <c r="T82" i="19"/>
  <c r="BV144" i="19"/>
  <c r="BD139" i="19"/>
  <c r="T6" i="19"/>
  <c r="BV103" i="19"/>
  <c r="BV104" i="19"/>
  <c r="BV118" i="19"/>
  <c r="DF82" i="19"/>
  <c r="T84" i="19"/>
  <c r="BV116" i="19"/>
  <c r="AL8" i="19"/>
  <c r="AL72" i="19"/>
  <c r="CN133" i="19"/>
  <c r="T90" i="19"/>
  <c r="DF146" i="19"/>
  <c r="BV11" i="19"/>
  <c r="BV40" i="19"/>
  <c r="BD131" i="19"/>
  <c r="T146" i="19"/>
  <c r="AL123" i="19"/>
  <c r="BD65" i="19"/>
  <c r="CN47" i="19"/>
  <c r="BD58" i="19"/>
  <c r="T12" i="19"/>
  <c r="AL147" i="19"/>
  <c r="BV88" i="19"/>
  <c r="DF3" i="19"/>
  <c r="DF91" i="19"/>
  <c r="T70" i="19"/>
  <c r="BV6" i="19"/>
  <c r="BD54" i="19"/>
  <c r="DF11" i="19"/>
  <c r="DF61" i="19"/>
  <c r="AL61" i="19"/>
  <c r="T126" i="19"/>
  <c r="BD113" i="19"/>
  <c r="CN13" i="19"/>
  <c r="CN89" i="19"/>
  <c r="BV84" i="19"/>
  <c r="DF105" i="19"/>
  <c r="DF129" i="19"/>
  <c r="BD14" i="19"/>
  <c r="BV64" i="19"/>
  <c r="AL105" i="19"/>
  <c r="BD8" i="19"/>
  <c r="T77" i="19"/>
  <c r="T120" i="19"/>
  <c r="BV41" i="19"/>
  <c r="BD141" i="19"/>
  <c r="BD36" i="19"/>
  <c r="BD74" i="19"/>
  <c r="BV51" i="19"/>
  <c r="CN43" i="19"/>
  <c r="AL87" i="19"/>
  <c r="BD115" i="19"/>
  <c r="DF140" i="19"/>
  <c r="AL60" i="19"/>
  <c r="AL132" i="19"/>
  <c r="DF132" i="19"/>
  <c r="DF60" i="19"/>
  <c r="T37" i="19"/>
  <c r="AL53" i="19"/>
  <c r="DF57" i="19"/>
  <c r="CN134" i="19"/>
  <c r="BD35" i="19"/>
  <c r="DF59" i="19"/>
  <c r="DF119" i="19"/>
  <c r="DF138" i="19"/>
  <c r="P44" i="1" l="1"/>
  <c r="O38" i="1"/>
  <c r="W38" i="1" s="1"/>
  <c r="P38" i="1"/>
  <c r="O49" i="1"/>
  <c r="W49" i="1" s="1"/>
  <c r="P49" i="1"/>
  <c r="P42" i="1"/>
  <c r="O39" i="1"/>
  <c r="W39" i="1" s="1"/>
  <c r="P39" i="1"/>
  <c r="O46" i="1"/>
  <c r="W46" i="1" s="1"/>
  <c r="P46" i="1"/>
  <c r="P45" i="1"/>
  <c r="O47" i="1"/>
  <c r="W47" i="1" s="1"/>
  <c r="P47" i="1"/>
  <c r="P41" i="1"/>
  <c r="P37" i="1"/>
  <c r="O43" i="1"/>
  <c r="W43" i="1" s="1"/>
  <c r="P43" i="1"/>
  <c r="P50" i="1"/>
  <c r="R43" i="1" l="1"/>
  <c r="T43" i="1" s="1"/>
  <c r="R46" i="1"/>
  <c r="T46" i="1" s="1"/>
  <c r="R38" i="1"/>
  <c r="T38" i="1" s="1"/>
  <c r="R47" i="1"/>
  <c r="T47" i="1" s="1"/>
  <c r="R39" i="1"/>
  <c r="T39" i="1" s="1"/>
  <c r="R49" i="1"/>
  <c r="T49" i="1" s="1"/>
  <c r="O50" i="1"/>
  <c r="W50" i="1" s="1"/>
  <c r="O37" i="1"/>
  <c r="W37" i="1" s="1"/>
  <c r="O45" i="1"/>
  <c r="W45" i="1" s="1"/>
  <c r="O41" i="1"/>
  <c r="W41" i="1" s="1"/>
  <c r="U47" i="1"/>
  <c r="V43" i="1"/>
  <c r="U39" i="1"/>
  <c r="U38" i="1"/>
  <c r="V38" i="1"/>
  <c r="O44" i="1"/>
  <c r="W44" i="1" s="1"/>
  <c r="V46" i="1"/>
  <c r="O42" i="1"/>
  <c r="W42" i="1" s="1"/>
  <c r="V39" i="1"/>
  <c r="U43" i="1"/>
  <c r="V49" i="1"/>
  <c r="U46" i="1"/>
  <c r="U49" i="1"/>
  <c r="V47" i="1"/>
  <c r="P48" i="1"/>
  <c r="R45" i="1" l="1"/>
  <c r="T45" i="1" s="1"/>
  <c r="R42" i="1"/>
  <c r="T42" i="1" s="1"/>
  <c r="R50" i="1"/>
  <c r="T50" i="1" s="1"/>
  <c r="R41" i="1"/>
  <c r="T41" i="1" s="1"/>
  <c r="R37" i="1"/>
  <c r="T37" i="1" s="1"/>
  <c r="R44" i="1"/>
  <c r="T44" i="1" s="1"/>
  <c r="X38" i="1"/>
  <c r="X43" i="1"/>
  <c r="X39" i="1"/>
  <c r="X46" i="1"/>
  <c r="X47" i="1"/>
  <c r="X49" i="1"/>
  <c r="V50" i="1"/>
  <c r="U41" i="1"/>
  <c r="U50" i="1"/>
  <c r="U42" i="1"/>
  <c r="U45" i="1"/>
  <c r="V37" i="1"/>
  <c r="U37" i="1"/>
  <c r="V45" i="1"/>
  <c r="V41" i="1"/>
  <c r="V44" i="1"/>
  <c r="U44" i="1"/>
  <c r="V42" i="1"/>
  <c r="O48" i="1"/>
  <c r="W48" i="1" s="1"/>
  <c r="P40" i="1"/>
  <c r="R48" i="1" l="1"/>
  <c r="T48" i="1" s="1"/>
  <c r="X37" i="1"/>
  <c r="X45" i="1"/>
  <c r="X50" i="1"/>
  <c r="X41" i="1"/>
  <c r="X44" i="1"/>
  <c r="X42" i="1"/>
  <c r="V48" i="1"/>
  <c r="U48" i="1"/>
  <c r="O40" i="1"/>
  <c r="W40" i="1" s="1"/>
  <c r="R40" i="1" l="1"/>
  <c r="T40" i="1" s="1"/>
  <c r="X48" i="1"/>
  <c r="U40" i="1"/>
  <c r="V40" i="1"/>
  <c r="B3" i="1"/>
  <c r="C3" i="1"/>
  <c r="D3" i="1"/>
  <c r="E3" i="1"/>
  <c r="F3" i="1"/>
  <c r="G3" i="1"/>
  <c r="H3" i="1"/>
  <c r="I3" i="1"/>
  <c r="B4" i="1"/>
  <c r="C4" i="1"/>
  <c r="D4" i="1"/>
  <c r="E4" i="1"/>
  <c r="F4" i="1"/>
  <c r="G4" i="1"/>
  <c r="H4" i="1"/>
  <c r="I4" i="1"/>
  <c r="B5" i="1"/>
  <c r="C5" i="1"/>
  <c r="D5" i="1"/>
  <c r="E5" i="1"/>
  <c r="F5" i="1"/>
  <c r="G5" i="1"/>
  <c r="H5" i="1"/>
  <c r="I5" i="1"/>
  <c r="B6" i="1"/>
  <c r="C6" i="1"/>
  <c r="D6" i="1"/>
  <c r="E6" i="1"/>
  <c r="F6" i="1"/>
  <c r="G6" i="1"/>
  <c r="H6" i="1"/>
  <c r="I6" i="1"/>
  <c r="B7" i="1"/>
  <c r="C7" i="1"/>
  <c r="D7" i="1"/>
  <c r="E7" i="1"/>
  <c r="F7" i="1"/>
  <c r="G7" i="1"/>
  <c r="H7" i="1"/>
  <c r="I7" i="1"/>
  <c r="B8" i="1"/>
  <c r="C8" i="1"/>
  <c r="D8" i="1"/>
  <c r="E8" i="1"/>
  <c r="F8" i="1"/>
  <c r="G8" i="1"/>
  <c r="H8" i="1"/>
  <c r="I8" i="1"/>
  <c r="B9" i="1"/>
  <c r="C9" i="1"/>
  <c r="D9" i="1"/>
  <c r="E9" i="1"/>
  <c r="F9" i="1"/>
  <c r="G9" i="1"/>
  <c r="H9" i="1"/>
  <c r="I9" i="1"/>
  <c r="B10" i="1"/>
  <c r="C10" i="1"/>
  <c r="D10" i="1"/>
  <c r="E10" i="1"/>
  <c r="F10" i="1"/>
  <c r="G10" i="1"/>
  <c r="H10" i="1"/>
  <c r="I10" i="1"/>
  <c r="B11" i="1"/>
  <c r="C11" i="1"/>
  <c r="D11" i="1"/>
  <c r="E11" i="1"/>
  <c r="F11" i="1"/>
  <c r="G11" i="1"/>
  <c r="H11" i="1"/>
  <c r="I11" i="1"/>
  <c r="B12" i="1"/>
  <c r="C12" i="1"/>
  <c r="D12" i="1"/>
  <c r="E12" i="1"/>
  <c r="F12" i="1"/>
  <c r="G12" i="1"/>
  <c r="H12" i="1"/>
  <c r="I12" i="1"/>
  <c r="B13" i="1"/>
  <c r="C13" i="1"/>
  <c r="D13" i="1"/>
  <c r="E13" i="1"/>
  <c r="F13" i="1"/>
  <c r="G13" i="1"/>
  <c r="H13" i="1"/>
  <c r="I13" i="1"/>
  <c r="B14" i="1"/>
  <c r="C14" i="1"/>
  <c r="D14" i="1"/>
  <c r="E14" i="1"/>
  <c r="F14" i="1"/>
  <c r="G14" i="1"/>
  <c r="H14" i="1"/>
  <c r="I14" i="1"/>
  <c r="B15" i="1"/>
  <c r="C15" i="1"/>
  <c r="D15" i="1"/>
  <c r="E15" i="1"/>
  <c r="F15" i="1"/>
  <c r="G15" i="1"/>
  <c r="H15" i="1"/>
  <c r="I15" i="1"/>
  <c r="B16" i="1"/>
  <c r="C16" i="1"/>
  <c r="D16" i="1"/>
  <c r="E16" i="1"/>
  <c r="F16" i="1"/>
  <c r="G16" i="1"/>
  <c r="H16" i="1"/>
  <c r="I16" i="1"/>
  <c r="B17" i="1"/>
  <c r="C17" i="1"/>
  <c r="D17" i="1"/>
  <c r="E17" i="1"/>
  <c r="F17" i="1"/>
  <c r="G17" i="1"/>
  <c r="H17" i="1"/>
  <c r="I17" i="1"/>
  <c r="B18" i="1"/>
  <c r="C18" i="1"/>
  <c r="D18" i="1"/>
  <c r="E18" i="1"/>
  <c r="F18" i="1"/>
  <c r="G18" i="1"/>
  <c r="H18" i="1"/>
  <c r="I18" i="1"/>
  <c r="B19" i="1"/>
  <c r="C19" i="1"/>
  <c r="D19" i="1"/>
  <c r="E19" i="1"/>
  <c r="F19" i="1"/>
  <c r="G19" i="1"/>
  <c r="H19" i="1"/>
  <c r="I19" i="1"/>
  <c r="B20" i="1"/>
  <c r="C20" i="1"/>
  <c r="D20" i="1"/>
  <c r="E20" i="1"/>
  <c r="F20" i="1"/>
  <c r="G20" i="1"/>
  <c r="H20" i="1"/>
  <c r="I20" i="1"/>
  <c r="B21" i="1"/>
  <c r="C21" i="1"/>
  <c r="D21" i="1"/>
  <c r="E21" i="1"/>
  <c r="F21" i="1"/>
  <c r="G21" i="1"/>
  <c r="H21" i="1"/>
  <c r="I21" i="1"/>
  <c r="B22" i="1"/>
  <c r="C22" i="1"/>
  <c r="D22" i="1"/>
  <c r="E22" i="1"/>
  <c r="F22" i="1"/>
  <c r="G22" i="1"/>
  <c r="H22" i="1"/>
  <c r="I22" i="1"/>
  <c r="B23" i="1"/>
  <c r="C23" i="1"/>
  <c r="D23" i="1"/>
  <c r="E23" i="1"/>
  <c r="F23" i="1"/>
  <c r="G23" i="1"/>
  <c r="H23" i="1"/>
  <c r="I23" i="1"/>
  <c r="B24" i="1"/>
  <c r="C24" i="1"/>
  <c r="D24" i="1"/>
  <c r="E24" i="1"/>
  <c r="F24" i="1"/>
  <c r="G24" i="1"/>
  <c r="H24" i="1"/>
  <c r="I24" i="1"/>
  <c r="B25" i="1"/>
  <c r="C25" i="1"/>
  <c r="D25" i="1"/>
  <c r="E25" i="1"/>
  <c r="F25" i="1"/>
  <c r="G25" i="1"/>
  <c r="H25" i="1"/>
  <c r="I25" i="1"/>
  <c r="B26" i="1"/>
  <c r="C26" i="1"/>
  <c r="D26" i="1"/>
  <c r="E26" i="1"/>
  <c r="F26" i="1"/>
  <c r="G26" i="1"/>
  <c r="H26" i="1"/>
  <c r="I26" i="1"/>
  <c r="B27" i="1"/>
  <c r="C27" i="1"/>
  <c r="D27" i="1"/>
  <c r="E27" i="1"/>
  <c r="F27" i="1"/>
  <c r="G27" i="1"/>
  <c r="H27" i="1"/>
  <c r="I27" i="1"/>
  <c r="B28" i="1"/>
  <c r="C28" i="1"/>
  <c r="D28" i="1"/>
  <c r="E28" i="1"/>
  <c r="F28" i="1"/>
  <c r="G28" i="1"/>
  <c r="H28" i="1"/>
  <c r="I28" i="1"/>
  <c r="B29" i="1"/>
  <c r="C29" i="1"/>
  <c r="D29" i="1"/>
  <c r="E29" i="1"/>
  <c r="F29" i="1"/>
  <c r="G29" i="1"/>
  <c r="H29" i="1"/>
  <c r="I29" i="1"/>
  <c r="B30" i="1"/>
  <c r="C30" i="1"/>
  <c r="D30" i="1"/>
  <c r="E30" i="1"/>
  <c r="F30" i="1"/>
  <c r="G30" i="1"/>
  <c r="H30" i="1"/>
  <c r="I30" i="1"/>
  <c r="B31" i="1"/>
  <c r="C31" i="1"/>
  <c r="D31" i="1"/>
  <c r="E31" i="1"/>
  <c r="F31" i="1"/>
  <c r="G31" i="1"/>
  <c r="H31" i="1"/>
  <c r="I31" i="1"/>
  <c r="B32" i="1"/>
  <c r="C32" i="1"/>
  <c r="D32" i="1"/>
  <c r="E32" i="1"/>
  <c r="F32" i="1"/>
  <c r="G32" i="1"/>
  <c r="H32" i="1"/>
  <c r="I32" i="1"/>
  <c r="B33" i="1"/>
  <c r="C33" i="1"/>
  <c r="D33" i="1"/>
  <c r="E33" i="1"/>
  <c r="F33" i="1"/>
  <c r="G33" i="1"/>
  <c r="H33" i="1"/>
  <c r="I33" i="1"/>
  <c r="B34" i="1"/>
  <c r="C34" i="1"/>
  <c r="D34" i="1"/>
  <c r="E34" i="1"/>
  <c r="F34" i="1"/>
  <c r="G34" i="1"/>
  <c r="H34" i="1"/>
  <c r="I34" i="1"/>
  <c r="B35" i="1"/>
  <c r="C35" i="1"/>
  <c r="D35" i="1"/>
  <c r="E35" i="1"/>
  <c r="F35" i="1"/>
  <c r="G35" i="1"/>
  <c r="H35" i="1"/>
  <c r="I35" i="1"/>
  <c r="A70" i="1"/>
  <c r="A69" i="1"/>
  <c r="A65" i="1"/>
  <c r="A66" i="1"/>
  <c r="A67" i="1"/>
  <c r="A68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A37" i="1"/>
  <c r="B59" i="1"/>
  <c r="B60" i="1"/>
  <c r="B49" i="1"/>
  <c r="B50" i="1"/>
  <c r="B51" i="1"/>
  <c r="B52" i="1"/>
  <c r="B53" i="1"/>
  <c r="B54" i="1"/>
  <c r="B55" i="1"/>
  <c r="B56" i="1"/>
  <c r="B57" i="1"/>
  <c r="B58" i="1"/>
  <c r="I2" i="1"/>
  <c r="H2" i="1"/>
  <c r="G2" i="1"/>
  <c r="F2" i="1"/>
  <c r="E2" i="1"/>
  <c r="D2" i="1"/>
  <c r="C2" i="1"/>
  <c r="B38" i="1"/>
  <c r="B39" i="1"/>
  <c r="B40" i="1"/>
  <c r="B41" i="1"/>
  <c r="B42" i="1"/>
  <c r="B43" i="1"/>
  <c r="B44" i="1"/>
  <c r="B45" i="1"/>
  <c r="B46" i="1"/>
  <c r="B47" i="1"/>
  <c r="B48" i="1"/>
  <c r="B37" i="1"/>
  <c r="B2" i="1"/>
  <c r="X40" i="1" l="1"/>
  <c r="L23" i="1"/>
  <c r="L30" i="1"/>
  <c r="L24" i="1"/>
  <c r="L31" i="1"/>
  <c r="L28" i="1"/>
  <c r="L25" i="1"/>
  <c r="L22" i="1"/>
  <c r="L29" i="1"/>
  <c r="L26" i="1"/>
  <c r="L27" i="1"/>
  <c r="K2" i="1"/>
  <c r="L2" i="1"/>
  <c r="J31" i="1"/>
  <c r="K31" i="1"/>
  <c r="L17" i="1"/>
  <c r="J17" i="1"/>
  <c r="K17" i="1"/>
  <c r="J4" i="1"/>
  <c r="K4" i="1"/>
  <c r="L4" i="1"/>
  <c r="J24" i="1"/>
  <c r="K24" i="1"/>
  <c r="L21" i="1"/>
  <c r="K21" i="1"/>
  <c r="J21" i="1"/>
  <c r="K28" i="1"/>
  <c r="J28" i="1"/>
  <c r="L14" i="1"/>
  <c r="K14" i="1"/>
  <c r="J14" i="1"/>
  <c r="J11" i="1"/>
  <c r="K11" i="1"/>
  <c r="L11" i="1"/>
  <c r="J8" i="1"/>
  <c r="K8" i="1"/>
  <c r="L8" i="1"/>
  <c r="J27" i="1"/>
  <c r="K27" i="1"/>
  <c r="K18" i="1"/>
  <c r="L18" i="1"/>
  <c r="J18" i="1"/>
  <c r="K13" i="1"/>
  <c r="J13" i="1"/>
  <c r="L13" i="1"/>
  <c r="L5" i="1"/>
  <c r="J5" i="1"/>
  <c r="K5" i="1"/>
  <c r="K10" i="1"/>
  <c r="L10" i="1"/>
  <c r="J10" i="1"/>
  <c r="K29" i="1"/>
  <c r="J29" i="1"/>
  <c r="J25" i="1"/>
  <c r="K25" i="1"/>
  <c r="J22" i="1"/>
  <c r="K22" i="1"/>
  <c r="J15" i="1"/>
  <c r="K15" i="1"/>
  <c r="L15" i="1"/>
  <c r="J7" i="1"/>
  <c r="K7" i="1"/>
  <c r="L7" i="1"/>
  <c r="J19" i="1"/>
  <c r="K19" i="1"/>
  <c r="L19" i="1"/>
  <c r="J12" i="1"/>
  <c r="K12" i="1"/>
  <c r="L12" i="1"/>
  <c r="L9" i="1"/>
  <c r="J9" i="1"/>
  <c r="K9" i="1"/>
  <c r="K6" i="1"/>
  <c r="L6" i="1"/>
  <c r="J6" i="1"/>
  <c r="K30" i="1"/>
  <c r="J30" i="1"/>
  <c r="K26" i="1"/>
  <c r="J26" i="1"/>
  <c r="J23" i="1"/>
  <c r="K23" i="1"/>
  <c r="K20" i="1"/>
  <c r="J20" i="1"/>
  <c r="L20" i="1"/>
  <c r="K16" i="1"/>
  <c r="J16" i="1"/>
  <c r="L16" i="1"/>
  <c r="J3" i="1"/>
  <c r="K3" i="1"/>
  <c r="L3" i="1"/>
  <c r="L33" i="1"/>
  <c r="K33" i="1"/>
  <c r="J32" i="1"/>
  <c r="K35" i="1"/>
  <c r="L32" i="1"/>
  <c r="J33" i="1"/>
  <c r="K32" i="1"/>
  <c r="J35" i="1"/>
  <c r="J34" i="1"/>
  <c r="L34" i="1"/>
  <c r="K34" i="1"/>
  <c r="L35" i="1"/>
  <c r="J2" i="1" l="1"/>
</calcChain>
</file>

<file path=xl/sharedStrings.xml><?xml version="1.0" encoding="utf-8"?>
<sst xmlns="http://schemas.openxmlformats.org/spreadsheetml/2006/main" count="4512" uniqueCount="371">
  <si>
    <t>TEAM</t>
  </si>
  <si>
    <t>PTS FOR RF</t>
  </si>
  <si>
    <t>PTS FOR LR</t>
  </si>
  <si>
    <t>PTS GBR</t>
  </si>
  <si>
    <t>PTS Elastic</t>
  </si>
  <si>
    <t>Average All</t>
  </si>
  <si>
    <t>Result</t>
  </si>
  <si>
    <t>PTS Neural</t>
  </si>
  <si>
    <t>PTS</t>
  </si>
  <si>
    <t>PTS Adaboost</t>
  </si>
  <si>
    <t>PTS XGBR</t>
  </si>
  <si>
    <t>PTS Huber</t>
  </si>
  <si>
    <t>Pts BayesRidge</t>
  </si>
  <si>
    <t>opponent_PTS</t>
  </si>
  <si>
    <t>MIN</t>
  </si>
  <si>
    <t>MAX</t>
  </si>
  <si>
    <t>Filtered</t>
  </si>
  <si>
    <t>Take</t>
  </si>
  <si>
    <t>% Over/under</t>
  </si>
  <si>
    <t>Team</t>
  </si>
  <si>
    <t>Starter</t>
  </si>
  <si>
    <t>K</t>
  </si>
  <si>
    <t>Under</t>
  </si>
  <si>
    <t>Over</t>
  </si>
  <si>
    <t>Final Stars</t>
  </si>
  <si>
    <t>Stars on percent</t>
  </si>
  <si>
    <t>Stars On Difference</t>
  </si>
  <si>
    <t>Difference Max</t>
  </si>
  <si>
    <t>Over/Under</t>
  </si>
  <si>
    <t>Average</t>
  </si>
  <si>
    <t>Order</t>
  </si>
  <si>
    <t>Strikeouts</t>
  </si>
  <si>
    <t>min</t>
  </si>
  <si>
    <t>Difference Season</t>
  </si>
  <si>
    <t>Exceed Stars</t>
  </si>
  <si>
    <t>Percent Exceed O/U Last 10</t>
  </si>
  <si>
    <t>Last 10 Starts Avg Stars</t>
  </si>
  <si>
    <t>TOR</t>
  </si>
  <si>
    <t>BAL</t>
  </si>
  <si>
    <t>CIN</t>
  </si>
  <si>
    <t>COL</t>
  </si>
  <si>
    <t>STL</t>
  </si>
  <si>
    <t>ARI</t>
  </si>
  <si>
    <t>CLE</t>
  </si>
  <si>
    <t>LAD</t>
  </si>
  <si>
    <t>PIT</t>
  </si>
  <si>
    <t>NYY</t>
  </si>
  <si>
    <t>ATL</t>
  </si>
  <si>
    <t>BOS</t>
  </si>
  <si>
    <t>CHC</t>
  </si>
  <si>
    <t>SEA</t>
  </si>
  <si>
    <t>OAK</t>
  </si>
  <si>
    <t>KC</t>
  </si>
  <si>
    <t>TB</t>
  </si>
  <si>
    <t>Batter</t>
  </si>
  <si>
    <t>Opp</t>
  </si>
  <si>
    <t>Predicted AVG R</t>
  </si>
  <si>
    <t>Predicted R MAX</t>
  </si>
  <si>
    <t>Predicted R MIN</t>
  </si>
  <si>
    <t>Runs Scored DK</t>
  </si>
  <si>
    <t>Runs Scored FD</t>
  </si>
  <si>
    <t>Runs Scored MGM</t>
  </si>
  <si>
    <t>Runs Scored BetRivers</t>
  </si>
  <si>
    <t>LINE USED R</t>
  </si>
  <si>
    <t>Diff</t>
  </si>
  <si>
    <t>Pick Runs</t>
  </si>
  <si>
    <t>R Last 10 AVG</t>
  </si>
  <si>
    <t>% O/U last 10 PTS</t>
  </si>
  <si>
    <t>Stars</t>
  </si>
  <si>
    <t>Stars Diff</t>
  </si>
  <si>
    <t>L10 Stars</t>
  </si>
  <si>
    <t>% Stars</t>
  </si>
  <si>
    <t>Final Stars Runs</t>
  </si>
  <si>
    <t>R</t>
  </si>
  <si>
    <t>Predicted AVG H</t>
  </si>
  <si>
    <t>Predicted H MAX</t>
  </si>
  <si>
    <t>Predicted H MIN</t>
  </si>
  <si>
    <t>Hits FD</t>
  </si>
  <si>
    <t>1+ Hit</t>
  </si>
  <si>
    <t>2+ Hits</t>
  </si>
  <si>
    <t>1.5+ Ratio O/U Last 10</t>
  </si>
  <si>
    <t>LINE USED Hits</t>
  </si>
  <si>
    <t>Pick Hits</t>
  </si>
  <si>
    <t>Hits Last 10</t>
  </si>
  <si>
    <t>% O/U last 10 Hits</t>
  </si>
  <si>
    <t>Stars Difference</t>
  </si>
  <si>
    <t>Last 10 Stars</t>
  </si>
  <si>
    <t>Percent Stars</t>
  </si>
  <si>
    <t>Final Stars Hits</t>
  </si>
  <si>
    <t>H</t>
  </si>
  <si>
    <t>Predicted AVG HR</t>
  </si>
  <si>
    <t>Predicted HR MAX</t>
  </si>
  <si>
    <t>Predicted HR MIN</t>
  </si>
  <si>
    <t>HR Blank</t>
  </si>
  <si>
    <t>HR FD</t>
  </si>
  <si>
    <t>1+ HR</t>
  </si>
  <si>
    <t>LINE USED HR</t>
  </si>
  <si>
    <t>Pick HR</t>
  </si>
  <si>
    <t>HR Last 10</t>
  </si>
  <si>
    <t>% O/U last 10 HR</t>
  </si>
  <si>
    <t>Final Stars HR</t>
  </si>
  <si>
    <t>HR</t>
  </si>
  <si>
    <t>Predicted AVG RBI</t>
  </si>
  <si>
    <t>Predicted RBI MAX</t>
  </si>
  <si>
    <t>Predicted RBI MIN</t>
  </si>
  <si>
    <t>RBI Blank</t>
  </si>
  <si>
    <t>RBI FD</t>
  </si>
  <si>
    <t>1+ RBI</t>
  </si>
  <si>
    <t>LINE USED RBI</t>
  </si>
  <si>
    <t>Pick RBI</t>
  </si>
  <si>
    <t>Last 10 RBI</t>
  </si>
  <si>
    <t>% O/U last 10 3PM</t>
  </si>
  <si>
    <t>Final Stars RBI</t>
  </si>
  <si>
    <t>RBI</t>
  </si>
  <si>
    <t xml:space="preserve"> Predicted AVG SB</t>
  </si>
  <si>
    <t>Predicted SB MAX</t>
  </si>
  <si>
    <t>Predicted SB MIN</t>
  </si>
  <si>
    <t>SB Blank</t>
  </si>
  <si>
    <t>SB FD</t>
  </si>
  <si>
    <t>1+ SB</t>
  </si>
  <si>
    <t>LINE USED SB</t>
  </si>
  <si>
    <t>DIFF</t>
  </si>
  <si>
    <t>Pick SB</t>
  </si>
  <si>
    <t>Last 10 STL</t>
  </si>
  <si>
    <t>% O/U last 10 STL</t>
  </si>
  <si>
    <t>Final Stars SB</t>
  </si>
  <si>
    <t>SB</t>
  </si>
  <si>
    <t>Predicted AVG TB</t>
  </si>
  <si>
    <t>Predicted TB MAX</t>
  </si>
  <si>
    <t>Predicted TB MIN</t>
  </si>
  <si>
    <t>TB DK</t>
  </si>
  <si>
    <t>TB FD</t>
  </si>
  <si>
    <t>TB MGM</t>
  </si>
  <si>
    <t>TB BetRivers</t>
  </si>
  <si>
    <t>LINE USED TB</t>
  </si>
  <si>
    <t>Pick TB</t>
  </si>
  <si>
    <t>Last 10 TB</t>
  </si>
  <si>
    <t>% O/U last 10 TB</t>
  </si>
  <si>
    <t>Final Stars TB</t>
  </si>
  <si>
    <t>Christian Walker</t>
  </si>
  <si>
    <t>@SD</t>
  </si>
  <si>
    <t>###</t>
  </si>
  <si>
    <t>Corbin Carroll</t>
  </si>
  <si>
    <t>Eugenio Suarez</t>
  </si>
  <si>
    <t>Gabriel Moreno</t>
  </si>
  <si>
    <t>Jake McCarthy</t>
  </si>
  <si>
    <t>Joc Pederson</t>
  </si>
  <si>
    <t>Ketel Marte</t>
  </si>
  <si>
    <t>Kevin Newman</t>
  </si>
  <si>
    <t>Lourdes Gurriel</t>
  </si>
  <si>
    <t>Adam Duvall</t>
  </si>
  <si>
    <t>@WSH</t>
  </si>
  <si>
    <t>Austin Riley</t>
  </si>
  <si>
    <t>J.P. Martinez</t>
  </si>
  <si>
    <t>Marcell Ozuna</t>
  </si>
  <si>
    <t>Matt Olson</t>
  </si>
  <si>
    <t>Michael Harris</t>
  </si>
  <si>
    <t>Orlando Arcia</t>
  </si>
  <si>
    <t>Ozzie Albies</t>
  </si>
  <si>
    <t>Travis d'Arnaud</t>
  </si>
  <si>
    <t>Adley Rutschman</t>
  </si>
  <si>
    <t>@TOR</t>
  </si>
  <si>
    <t>Anthony Santander</t>
  </si>
  <si>
    <t>Austin Hays</t>
  </si>
  <si>
    <t>Colton Cowser</t>
  </si>
  <si>
    <t>Connor Norby</t>
  </si>
  <si>
    <t>Gunnar Henderson</t>
  </si>
  <si>
    <t>James McCann</t>
  </si>
  <si>
    <t>Jordan Westburg</t>
  </si>
  <si>
    <t>Ryan Mountcastle</t>
  </si>
  <si>
    <t>Ceddanne Rafaela</t>
  </si>
  <si>
    <t>@CWS</t>
  </si>
  <si>
    <t>David Hamilton</t>
  </si>
  <si>
    <t>Dominic Smith</t>
  </si>
  <si>
    <t>Enmanuel Valdez</t>
  </si>
  <si>
    <t>Jarren Duran</t>
  </si>
  <si>
    <t>Rafael Devers</t>
  </si>
  <si>
    <t>Reese McGuire</t>
  </si>
  <si>
    <t>Rob Refsnyder</t>
  </si>
  <si>
    <t>Tyler O'Neill</t>
  </si>
  <si>
    <t>Christopher Morel</t>
  </si>
  <si>
    <t>@CIN</t>
  </si>
  <si>
    <t>Cody Bellinger</t>
  </si>
  <si>
    <t>Dansby Swanson</t>
  </si>
  <si>
    <t>Ian Happ</t>
  </si>
  <si>
    <t>Michael Busch</t>
  </si>
  <si>
    <t>Miguel Amaya</t>
  </si>
  <si>
    <t>Mike Tauchman</t>
  </si>
  <si>
    <t>Seiya Suzuki</t>
  </si>
  <si>
    <t>Elly De La Cruz</t>
  </si>
  <si>
    <t>Jeimer Candelario</t>
  </si>
  <si>
    <t>Jonathan India</t>
  </si>
  <si>
    <t>Luke Maile</t>
  </si>
  <si>
    <t>Santiago Espinal</t>
  </si>
  <si>
    <t>Spencer Steer</t>
  </si>
  <si>
    <t>Stuart Fairchild</t>
  </si>
  <si>
    <t>TJ Friedl</t>
  </si>
  <si>
    <t>Tyler Stephenson</t>
  </si>
  <si>
    <t>Andres Gimenez</t>
  </si>
  <si>
    <t>Austin Hedges</t>
  </si>
  <si>
    <t>Bo Naylor</t>
  </si>
  <si>
    <t>Brayan Rocchio</t>
  </si>
  <si>
    <t>Daniel Schneemann</t>
  </si>
  <si>
    <t>David Fry</t>
  </si>
  <si>
    <t>Gabriel Arias</t>
  </si>
  <si>
    <t>Jose Ramirez</t>
  </si>
  <si>
    <t>Josh Naylor</t>
  </si>
  <si>
    <t>Kyle Manzardo</t>
  </si>
  <si>
    <t>Steven Kwan</t>
  </si>
  <si>
    <t>Tyler Freeman</t>
  </si>
  <si>
    <t>Will Brennan</t>
  </si>
  <si>
    <t>Brendan Rodgers</t>
  </si>
  <si>
    <t>@STL</t>
  </si>
  <si>
    <t>Brenton Doyle</t>
  </si>
  <si>
    <t>Charlie Blackmon</t>
  </si>
  <si>
    <t>Elehuris Montero</t>
  </si>
  <si>
    <t>Elias Diaz</t>
  </si>
  <si>
    <t>Ezequiel Tovar</t>
  </si>
  <si>
    <t>Jake Cave</t>
  </si>
  <si>
    <t>Ryan McMahon</t>
  </si>
  <si>
    <t>Sean Bouchard</t>
  </si>
  <si>
    <t>Andy Pages</t>
  </si>
  <si>
    <t>@PIT</t>
  </si>
  <si>
    <t>Chris Taylor</t>
  </si>
  <si>
    <t>Freddie Freeman</t>
  </si>
  <si>
    <t>Miguel Rojas</t>
  </si>
  <si>
    <t>Mookie Betts</t>
  </si>
  <si>
    <t>Shohei Ohtani</t>
  </si>
  <si>
    <t>Teoscar Hernandez</t>
  </si>
  <si>
    <t>Will Smith</t>
  </si>
  <si>
    <t>Alex Kirilloff</t>
  </si>
  <si>
    <t>@NYY</t>
  </si>
  <si>
    <t>Byron Buxton</t>
  </si>
  <si>
    <t>Carlos Correa</t>
  </si>
  <si>
    <t>Carlos Santana</t>
  </si>
  <si>
    <t>Christian Vazquez</t>
  </si>
  <si>
    <t>Jose Miranda</t>
  </si>
  <si>
    <t>Kyle Farmer</t>
  </si>
  <si>
    <t>Max Kepler</t>
  </si>
  <si>
    <t>Royce Lewis</t>
  </si>
  <si>
    <t>Ryan Jeffers</t>
  </si>
  <si>
    <t>Trevor Larnach</t>
  </si>
  <si>
    <t>Willi Castro</t>
  </si>
  <si>
    <t>Aaron Judge</t>
  </si>
  <si>
    <t>Alex Verdugo</t>
  </si>
  <si>
    <t>Anthony Rizzo</t>
  </si>
  <si>
    <t>Anthony Volpe</t>
  </si>
  <si>
    <t>Austin Wells</t>
  </si>
  <si>
    <t>DJ LeMahieu</t>
  </si>
  <si>
    <t>Giancarlo Stanton</t>
  </si>
  <si>
    <t>Gleyber Torres</t>
  </si>
  <si>
    <t>Juan Soto</t>
  </si>
  <si>
    <t>Abraham Toro</t>
  </si>
  <si>
    <t>Brent Rooker</t>
  </si>
  <si>
    <t>JJ Bleday</t>
  </si>
  <si>
    <t>Kyle McCann</t>
  </si>
  <si>
    <t>Max Schuemann</t>
  </si>
  <si>
    <t>Miguel Andujar</t>
  </si>
  <si>
    <t>Seth Brown</t>
  </si>
  <si>
    <t>Shea Langeliers</t>
  </si>
  <si>
    <t>Tyler Soderstrom</t>
  </si>
  <si>
    <t>Zack Gelof</t>
  </si>
  <si>
    <t>Andrew McCutchen</t>
  </si>
  <si>
    <t>Bryan Reynolds</t>
  </si>
  <si>
    <t>Connor Joe</t>
  </si>
  <si>
    <t>Edward Olivares</t>
  </si>
  <si>
    <t>Henry Davis</t>
  </si>
  <si>
    <t>Jack Suwinski</t>
  </si>
  <si>
    <t>Ke'Bryan Hayes</t>
  </si>
  <si>
    <t>Nick Gonzales</t>
  </si>
  <si>
    <t>Oneil Cruz</t>
  </si>
  <si>
    <t>Rowdy Tellez</t>
  </si>
  <si>
    <t>Cal Raleigh</t>
  </si>
  <si>
    <t>@OAK</t>
  </si>
  <si>
    <t>Dylan Moore</t>
  </si>
  <si>
    <t>J.P. Crawford</t>
  </si>
  <si>
    <t>Julio Rodriguez</t>
  </si>
  <si>
    <t>Mitch Garver</t>
  </si>
  <si>
    <t>Mitch Haniger</t>
  </si>
  <si>
    <t>Ryan Bliss</t>
  </si>
  <si>
    <t>Ty France</t>
  </si>
  <si>
    <t>Victor Robles</t>
  </si>
  <si>
    <t>Alec Burleson</t>
  </si>
  <si>
    <t>Ivan Herrera</t>
  </si>
  <si>
    <t>Matt Carpenter</t>
  </si>
  <si>
    <t>Nolan Arenado</t>
  </si>
  <si>
    <t>Nolan Gorman</t>
  </si>
  <si>
    <t>Paul Goldschmidt</t>
  </si>
  <si>
    <t>Bo Bichette</t>
  </si>
  <si>
    <t>Danny Jansen</t>
  </si>
  <si>
    <t>Daulton Varsho</t>
  </si>
  <si>
    <t>Davis Schneider</t>
  </si>
  <si>
    <t>Ernie Clement</t>
  </si>
  <si>
    <t>George Springer</t>
  </si>
  <si>
    <t>Isiah Kiner-Falefa</t>
  </si>
  <si>
    <t>Justin Turner</t>
  </si>
  <si>
    <t>Test Column</t>
  </si>
  <si>
    <t>SO</t>
  </si>
  <si>
    <t>Opp K/gm Stars</t>
  </si>
  <si>
    <t>Opp Team</t>
  </si>
  <si>
    <t>Seasonal K/gm</t>
  </si>
  <si>
    <t>Opposing Team K/gm</t>
  </si>
  <si>
    <t>DET</t>
  </si>
  <si>
    <t>MIA</t>
  </si>
  <si>
    <t>NYM</t>
  </si>
  <si>
    <t>PHI</t>
  </si>
  <si>
    <t>LAA</t>
  </si>
  <si>
    <t>TEX</t>
  </si>
  <si>
    <t/>
  </si>
  <si>
    <t>MIL</t>
  </si>
  <si>
    <t>SD</t>
  </si>
  <si>
    <t>SDP</t>
  </si>
  <si>
    <t>SFG</t>
  </si>
  <si>
    <t>Unlisted</t>
  </si>
  <si>
    <t>Carson Spiers</t>
  </si>
  <si>
    <t>Paul Skenes</t>
  </si>
  <si>
    <t>Randy Vasquez</t>
  </si>
  <si>
    <t>Cristopher Sanchez</t>
  </si>
  <si>
    <t>Sonny Gray</t>
  </si>
  <si>
    <t>Braxton Garrett</t>
  </si>
  <si>
    <t>Nick Pivetta</t>
  </si>
  <si>
    <t>Yusei Kikuchi</t>
  </si>
  <si>
    <t>Reese Olson</t>
  </si>
  <si>
    <t>Max Fried</t>
  </si>
  <si>
    <t>David Peterson</t>
  </si>
  <si>
    <t>Jon Gray</t>
  </si>
  <si>
    <t>Jordan Hicks</t>
  </si>
  <si>
    <t>Javier Assad</t>
  </si>
  <si>
    <t>James Paxton</t>
  </si>
  <si>
    <t>Cal Quantrill</t>
  </si>
  <si>
    <t>Carlos F. Rodriguez</t>
  </si>
  <si>
    <t>Jose Soriano</t>
  </si>
  <si>
    <t>SF</t>
  </si>
  <si>
    <t>1st Start</t>
  </si>
  <si>
    <t>DNP</t>
  </si>
  <si>
    <t>Lance Lynn</t>
  </si>
  <si>
    <t>Roddery Munoz</t>
  </si>
  <si>
    <t>Nick Lodolo</t>
  </si>
  <si>
    <t>Bailey Falter</t>
  </si>
  <si>
    <t>Michael King</t>
  </si>
  <si>
    <t>Aaron Nola</t>
  </si>
  <si>
    <t>Bryce Miller</t>
  </si>
  <si>
    <t>Triston McKenzie</t>
  </si>
  <si>
    <t>Slade Cecconi</t>
  </si>
  <si>
    <t>Jake Irvin</t>
  </si>
  <si>
    <t>Albert Suarez</t>
  </si>
  <si>
    <t>Nestor Cortes</t>
  </si>
  <si>
    <t>Tanner Houck</t>
  </si>
  <si>
    <t>Chris Bassitt</t>
  </si>
  <si>
    <t>Casey Mize</t>
  </si>
  <si>
    <t>Spencer Schwellenbach</t>
  </si>
  <si>
    <t>Aaron Civale</t>
  </si>
  <si>
    <t>Pablo Lopez</t>
  </si>
  <si>
    <t>Luis Severino</t>
  </si>
  <si>
    <t>Michael Lorenzen</t>
  </si>
  <si>
    <t>Logan Webb</t>
  </si>
  <si>
    <t>Justin Steele</t>
  </si>
  <si>
    <t>Framber Valdez</t>
  </si>
  <si>
    <t>Jonathan Cannon</t>
  </si>
  <si>
    <t>Walker Buehler</t>
  </si>
  <si>
    <t>Austin Gomber</t>
  </si>
  <si>
    <t>Tobias Myers</t>
  </si>
  <si>
    <t>Griffin Canning</t>
  </si>
  <si>
    <t>Alec Marsh</t>
  </si>
  <si>
    <t>Hogan Harris</t>
  </si>
  <si>
    <t>WSN</t>
  </si>
  <si>
    <t>TBR</t>
  </si>
  <si>
    <t>HOU</t>
  </si>
  <si>
    <t>CHW</t>
  </si>
  <si>
    <t>KCR</t>
  </si>
  <si>
    <t>WSH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</si>
</sst>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8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rgb="FF212121"/>
      <name val="Arial"/>
      <family val="2"/>
    </font>
    <font>
      <b/>
      <sz val="10"/>
      <color rgb="FF212121"/>
      <name val="Arial"/>
      <family val="2"/>
    </font>
    <font>
      <b/>
      <sz val="11"/>
      <name val="Calibri"/>
      <family val="2"/>
    </font>
    <font>
      <sz val="11"/>
      <name val="Aptos Narrow"/>
      <family val="2"/>
      <scheme val="minor"/>
    </font>
    <font>
      <b/>
      <sz val="11"/>
      <name val="Calibri"/>
      <family val="2"/>
    </font>
    <font>
      <b/>
      <sz val="11"/>
      <color rgb="FF21212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2" borderId="1" xfId="0" applyFont="1" applyFill="1" applyBorder="1" applyAlignment="1">
      <alignment vertical="center" wrapText="1"/>
    </xf>
    <xf numFmtId="0" fontId="3" fillId="2" borderId="0" xfId="0" applyFont="1" applyFill="1" applyAlignment="1">
      <alignment horizontal="center" vertical="center"/>
    </xf>
    <xf numFmtId="0" fontId="4" fillId="0" borderId="2" xfId="0" applyFont="1" applyBorder="1" applyAlignment="1">
      <alignment horizontal="center" vertical="top"/>
    </xf>
    <xf numFmtId="0" fontId="1" fillId="0" borderId="2" xfId="0" applyFont="1" applyBorder="1"/>
    <xf numFmtId="0" fontId="2" fillId="0" borderId="1" xfId="0" applyFont="1" applyBorder="1" applyAlignment="1">
      <alignment vertical="center" wrapText="1"/>
    </xf>
    <xf numFmtId="0" fontId="0" fillId="0" borderId="2" xfId="0" applyBorder="1"/>
    <xf numFmtId="0" fontId="0" fillId="3" borderId="2" xfId="0" applyFill="1" applyBorder="1"/>
    <xf numFmtId="0" fontId="1" fillId="0" borderId="0" xfId="0" applyFont="1"/>
    <xf numFmtId="0" fontId="5" fillId="3" borderId="2" xfId="0" applyFont="1" applyFill="1" applyBorder="1"/>
    <xf numFmtId="0" fontId="6" fillId="0" borderId="2" xfId="0" applyFont="1" applyBorder="1" applyAlignment="1">
      <alignment horizontal="center" vertical="top"/>
    </xf>
    <xf numFmtId="2" fontId="4" fillId="0" borderId="0" xfId="0" applyNumberFormat="1" applyFont="1" applyAlignment="1">
      <alignment horizontal="left" vertical="center"/>
    </xf>
    <xf numFmtId="2" fontId="7" fillId="0" borderId="0" xfId="0" applyNumberFormat="1" applyFont="1" applyAlignment="1">
      <alignment horizontal="left" vertical="center"/>
    </xf>
    <xf numFmtId="2" fontId="4" fillId="0" borderId="2" xfId="0" applyNumberFormat="1" applyFont="1" applyBorder="1" applyAlignment="1">
      <alignment horizontal="left" vertical="center"/>
    </xf>
    <xf numFmtId="2" fontId="0" fillId="0" borderId="0" xfId="0" applyNumberFormat="1" applyAlignment="1">
      <alignment horizontal="left" vertical="center"/>
    </xf>
    <xf numFmtId="0" fontId="0" fillId="3" borderId="0" xfId="0" applyFill="1"/>
    <xf numFmtId="2" fontId="0" fillId="3" borderId="0" xfId="0" applyNumberFormat="1" applyFill="1" applyAlignment="1">
      <alignment horizontal="left" vertical="center"/>
    </xf>
    <xf numFmtId="164" fontId="0" fillId="3" borderId="2" xfId="0" applyNumberFormat="1" applyFill="1" applyBorder="1"/>
    <xf numFmtId="164" fontId="2" fillId="0" borderId="1" xfId="0" applyNumberFormat="1" applyFont="1" applyBorder="1" applyAlignment="1">
      <alignment vertical="center" wrapText="1"/>
    </xf>
    <xf numFmtId="164" fontId="0" fillId="0" borderId="2" xfId="0" applyNumberFormat="1" applyBorder="1"/>
    <xf numFmtId="164" fontId="0" fillId="0" borderId="0" xfId="0" applyNumberFormat="1"/>
    <xf numFmtId="0" fontId="0" fillId="4" borderId="2" xfId="0" applyFill="1" applyBorder="1"/>
    <xf numFmtId="0" fontId="5" fillId="0" borderId="2" xfId="0" applyFont="1" applyBorder="1"/>
    <xf numFmtId="164" fontId="0" fillId="4" borderId="2" xfId="0" applyNumberFormat="1" applyFill="1" applyBorder="1"/>
    <xf numFmtId="0" fontId="5" fillId="5" borderId="2" xfId="0" applyFont="1" applyFill="1" applyBorder="1"/>
    <xf numFmtId="0" fontId="5" fillId="4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D9D2F-4AAF-4632-8EF4-EE536C1A00BA}">
  <dimension ref="A1:AC74"/>
  <sheetViews>
    <sheetView tabSelected="1" topLeftCell="B28" zoomScale="80" zoomScaleNormal="80" workbookViewId="0">
      <selection activeCell="W42" sqref="W42"/>
    </sheetView>
  </sheetViews>
  <sheetFormatPr defaultRowHeight="14.4" x14ac:dyDescent="0.3"/>
  <cols>
    <col min="1" max="1" width="18.33203125" style="6" bestFit="1" customWidth="1"/>
    <col min="2" max="3" width="12.77734375" style="6" bestFit="1" customWidth="1"/>
    <col min="4" max="4" width="12.77734375" style="6" customWidth="1"/>
    <col min="5" max="5" width="16.5546875" style="6" bestFit="1" customWidth="1"/>
    <col min="6" max="6" width="11.6640625" style="6" customWidth="1"/>
    <col min="7" max="7" width="12.88671875" style="6" customWidth="1"/>
    <col min="8" max="8" width="13.33203125" style="6" bestFit="1" customWidth="1"/>
    <col min="9" max="9" width="8.44140625" style="6" bestFit="1" customWidth="1"/>
    <col min="10" max="10" width="10.6640625" style="6" customWidth="1"/>
    <col min="11" max="11" width="6.88671875" style="6" bestFit="1" customWidth="1"/>
    <col min="12" max="12" width="18.77734375" style="6" bestFit="1" customWidth="1"/>
    <col min="13" max="13" width="11" style="6" bestFit="1" customWidth="1"/>
    <col min="14" max="14" width="16.6640625" style="6" bestFit="1" customWidth="1"/>
    <col min="15" max="15" width="6.21875" style="6" bestFit="1" customWidth="1"/>
    <col min="16" max="16" width="17.44140625" style="6" bestFit="1" customWidth="1"/>
    <col min="17" max="17" width="12.6640625" style="6" bestFit="1" customWidth="1"/>
    <col min="18" max="18" width="17.6640625" style="6" bestFit="1" customWidth="1"/>
    <col min="19" max="19" width="15.109375" style="6" bestFit="1" customWidth="1"/>
    <col min="20" max="20" width="20.6640625" style="6" bestFit="1" customWidth="1"/>
    <col min="21" max="21" width="11.88671875" style="6" bestFit="1" customWidth="1"/>
    <col min="22" max="22" width="10" style="6" bestFit="1" customWidth="1"/>
    <col min="23" max="23" width="6.5546875" style="6" bestFit="1" customWidth="1"/>
    <col min="24" max="24" width="12.6640625" style="6" bestFit="1" customWidth="1"/>
    <col min="25" max="25" width="22.77734375" style="6" bestFit="1" customWidth="1"/>
    <col min="26" max="26" width="23.77734375" style="6" bestFit="1" customWidth="1"/>
    <col min="27" max="28" width="8.88671875" style="6"/>
    <col min="29" max="29" width="16.5546875" bestFit="1" customWidth="1"/>
    <col min="30" max="16384" width="8.88671875" style="6"/>
  </cols>
  <sheetData>
    <row r="1" spans="1:29" s="4" customFormat="1" x14ac:dyDescent="0.3">
      <c r="A1" s="3" t="s">
        <v>20</v>
      </c>
      <c r="B1" s="4" t="s">
        <v>1</v>
      </c>
      <c r="C1" s="4" t="s">
        <v>2</v>
      </c>
      <c r="D1" s="4" t="s">
        <v>9</v>
      </c>
      <c r="E1" s="4" t="s">
        <v>10</v>
      </c>
      <c r="F1" s="4" t="s">
        <v>11</v>
      </c>
      <c r="G1" s="4" t="s">
        <v>12</v>
      </c>
      <c r="H1" s="4" t="s">
        <v>4</v>
      </c>
      <c r="I1" s="4" t="s">
        <v>3</v>
      </c>
      <c r="J1" s="4" t="s">
        <v>5</v>
      </c>
      <c r="K1" s="4" t="s">
        <v>15</v>
      </c>
      <c r="L1" s="4" t="s">
        <v>14</v>
      </c>
      <c r="O1" s="10" t="s">
        <v>19</v>
      </c>
      <c r="P1" s="10" t="s">
        <v>297</v>
      </c>
      <c r="Q1" s="10" t="s">
        <v>55</v>
      </c>
      <c r="R1" s="6" t="s">
        <v>301</v>
      </c>
    </row>
    <row r="2" spans="1:29" ht="15" thickBot="1" x14ac:dyDescent="0.35">
      <c r="A2" t="s">
        <v>335</v>
      </c>
      <c r="B2" s="18">
        <f>RF!B2</f>
        <v>5.01</v>
      </c>
      <c r="C2" s="18">
        <f>LR!B2</f>
        <v>4.5670058978211197</v>
      </c>
      <c r="D2" s="18">
        <f>Adaboost!B2</f>
        <v>5.0720338983050803</v>
      </c>
      <c r="E2" s="18">
        <f>XGBR!B2</f>
        <v>4.5148834999999998</v>
      </c>
      <c r="F2" s="18">
        <f>Huber!B2</f>
        <v>4.4866151675900001</v>
      </c>
      <c r="G2" s="18">
        <f>BayesRidge!B2</f>
        <v>4.5952585902406904</v>
      </c>
      <c r="H2" s="18">
        <f>Elastic!B2</f>
        <v>4.7678370706140303</v>
      </c>
      <c r="I2" s="18">
        <f>GBR!B2</f>
        <v>4.2010409001086098</v>
      </c>
      <c r="J2" s="19">
        <f t="shared" ref="J2:J35" si="0">AVERAGE(B2:I2,B37)</f>
        <v>4.6561643616405384</v>
      </c>
      <c r="K2" s="20">
        <f t="shared" ref="K2:K31" si="1">MAX(B2:I2,B37)</f>
        <v>5.0720338983050803</v>
      </c>
      <c r="L2" s="20">
        <f t="shared" ref="L2:L31" si="2">MIN(B2:I2,B37)</f>
        <v>4.2010409001086098</v>
      </c>
      <c r="O2" t="s">
        <v>41</v>
      </c>
      <c r="P2">
        <v>8.5</v>
      </c>
      <c r="Q2" t="s">
        <v>303</v>
      </c>
      <c r="R2" s="6">
        <f>P3</f>
        <v>9.1</v>
      </c>
      <c r="AC2" s="6"/>
    </row>
    <row r="3" spans="1:29" ht="15" thickBot="1" x14ac:dyDescent="0.35">
      <c r="A3" t="s">
        <v>336</v>
      </c>
      <c r="B3" s="18">
        <f>RF!B3</f>
        <v>4.3600000000000003</v>
      </c>
      <c r="C3" s="18">
        <f>LR!B3</f>
        <v>4.0050184606322601</v>
      </c>
      <c r="D3" s="18">
        <f>Adaboost!B3</f>
        <v>5.2320261437908497</v>
      </c>
      <c r="E3" s="18">
        <f>XGBR!B3</f>
        <v>7.5469192999999999</v>
      </c>
      <c r="F3" s="18">
        <f>Huber!B3</f>
        <v>3.9729940708612799</v>
      </c>
      <c r="G3" s="18">
        <f>BayesRidge!B3</f>
        <v>3.9887608448187399</v>
      </c>
      <c r="H3" s="18">
        <f>Elastic!B3</f>
        <v>4.8132927083836297</v>
      </c>
      <c r="I3" s="18">
        <f>GBR!B3</f>
        <v>5.6391347389077398</v>
      </c>
      <c r="J3" s="19">
        <f t="shared" si="0"/>
        <v>4.8445380586878493</v>
      </c>
      <c r="K3" s="20">
        <f t="shared" si="1"/>
        <v>7.5469192999999999</v>
      </c>
      <c r="L3" s="20">
        <f t="shared" si="2"/>
        <v>3.9729940708612799</v>
      </c>
      <c r="O3" t="s">
        <v>303</v>
      </c>
      <c r="P3">
        <v>9.1</v>
      </c>
      <c r="Q3" t="s">
        <v>41</v>
      </c>
      <c r="R3" s="6">
        <f>P2</f>
        <v>8.5</v>
      </c>
      <c r="AC3" s="6"/>
    </row>
    <row r="4" spans="1:29" ht="15" thickBot="1" x14ac:dyDescent="0.35">
      <c r="A4" t="s">
        <v>337</v>
      </c>
      <c r="B4" s="18">
        <f>RF!B4</f>
        <v>5.44</v>
      </c>
      <c r="C4" s="18">
        <f>LR!B4</f>
        <v>4.9360509639239103</v>
      </c>
      <c r="D4" s="18">
        <f>Adaboost!B4</f>
        <v>5.7590120160213596</v>
      </c>
      <c r="E4" s="18">
        <f>XGBR!B4</f>
        <v>5.6413640000000003</v>
      </c>
      <c r="F4" s="18">
        <f>Huber!B4</f>
        <v>4.8674303814761597</v>
      </c>
      <c r="G4" s="18">
        <f>BayesRidge!B4</f>
        <v>4.95523836635292</v>
      </c>
      <c r="H4" s="18">
        <f>Elastic!B4</f>
        <v>5.0295379754428398</v>
      </c>
      <c r="I4" s="18">
        <f>GBR!B4</f>
        <v>5.2249021898718304</v>
      </c>
      <c r="J4" s="19">
        <f t="shared" si="0"/>
        <v>5.2117263239204439</v>
      </c>
      <c r="K4" s="20">
        <f t="shared" si="1"/>
        <v>5.7590120160213596</v>
      </c>
      <c r="L4" s="20">
        <f t="shared" si="2"/>
        <v>4.8674303814761597</v>
      </c>
      <c r="O4" t="s">
        <v>39</v>
      </c>
      <c r="P4">
        <v>8.6999999999999993</v>
      </c>
      <c r="Q4" t="s">
        <v>45</v>
      </c>
      <c r="R4" s="6">
        <f>P5</f>
        <v>8.8000000000000007</v>
      </c>
      <c r="AC4" s="6"/>
    </row>
    <row r="5" spans="1:29" ht="15" thickBot="1" x14ac:dyDescent="0.35">
      <c r="A5" t="s">
        <v>338</v>
      </c>
      <c r="B5" s="18">
        <f>RF!B5</f>
        <v>4.59</v>
      </c>
      <c r="C5" s="18">
        <f>LR!B5</f>
        <v>5.3640017977429801</v>
      </c>
      <c r="D5" s="18">
        <f>Adaboost!B5</f>
        <v>5.7590120160213596</v>
      </c>
      <c r="E5" s="18">
        <f>XGBR!B5</f>
        <v>4.3503647000000001</v>
      </c>
      <c r="F5" s="18">
        <f>Huber!B5</f>
        <v>5.3298924640829002</v>
      </c>
      <c r="G5" s="18">
        <f>BayesRidge!B5</f>
        <v>5.3421600025155298</v>
      </c>
      <c r="H5" s="18">
        <f>Elastic!B5</f>
        <v>4.9530204194065002</v>
      </c>
      <c r="I5" s="18">
        <f>GBR!B5</f>
        <v>5.3481560128391301</v>
      </c>
      <c r="J5" s="19">
        <f t="shared" si="0"/>
        <v>5.1752354790416568</v>
      </c>
      <c r="K5" s="20">
        <f t="shared" si="1"/>
        <v>5.7590120160213596</v>
      </c>
      <c r="L5" s="20">
        <f t="shared" si="2"/>
        <v>4.3503647000000001</v>
      </c>
      <c r="O5" t="s">
        <v>45</v>
      </c>
      <c r="P5">
        <v>8.8000000000000007</v>
      </c>
      <c r="Q5" t="s">
        <v>39</v>
      </c>
      <c r="R5" s="6">
        <f>P4</f>
        <v>8.6999999999999993</v>
      </c>
      <c r="AC5" s="6"/>
    </row>
    <row r="6" spans="1:29" ht="15" thickBot="1" x14ac:dyDescent="0.35">
      <c r="A6" t="s">
        <v>339</v>
      </c>
      <c r="B6" s="18">
        <f>RF!B6</f>
        <v>4.82</v>
      </c>
      <c r="C6" s="18">
        <f>LR!B6</f>
        <v>5.2047408751826501</v>
      </c>
      <c r="D6" s="18">
        <f>Adaboost!B6</f>
        <v>5.2320261437908497</v>
      </c>
      <c r="E6" s="18">
        <f>XGBR!B6</f>
        <v>6.451416</v>
      </c>
      <c r="F6" s="18">
        <f>Huber!B6</f>
        <v>5.1644021143586603</v>
      </c>
      <c r="G6" s="18">
        <f>BayesRidge!B6</f>
        <v>5.1988908624318499</v>
      </c>
      <c r="H6" s="18">
        <f>Elastic!B6</f>
        <v>4.9730494158845202</v>
      </c>
      <c r="I6" s="18">
        <f>GBR!B6</f>
        <v>4.8397270215983603</v>
      </c>
      <c r="J6" s="19">
        <f t="shared" si="0"/>
        <v>5.2465734049844066</v>
      </c>
      <c r="K6" s="20">
        <f t="shared" si="1"/>
        <v>6.451416</v>
      </c>
      <c r="L6" s="20">
        <f t="shared" si="2"/>
        <v>4.82</v>
      </c>
      <c r="O6" t="s">
        <v>311</v>
      </c>
      <c r="P6">
        <v>6.9</v>
      </c>
      <c r="Q6" t="s">
        <v>305</v>
      </c>
      <c r="R6" s="6">
        <f>P7</f>
        <v>7.8</v>
      </c>
      <c r="AC6" s="6"/>
    </row>
    <row r="7" spans="1:29" ht="15" thickBot="1" x14ac:dyDescent="0.35">
      <c r="A7" t="s">
        <v>340</v>
      </c>
      <c r="B7" s="18">
        <f>RF!B7</f>
        <v>5.12</v>
      </c>
      <c r="C7" s="18">
        <f>LR!B7</f>
        <v>5.7026950056991002</v>
      </c>
      <c r="D7" s="18">
        <f>Adaboost!B7</f>
        <v>5.3162650602409602</v>
      </c>
      <c r="E7" s="18">
        <f>XGBR!B7</f>
        <v>4.7894940000000004</v>
      </c>
      <c r="F7" s="18">
        <f>Huber!B7</f>
        <v>5.6921404906111404</v>
      </c>
      <c r="G7" s="18">
        <f>BayesRidge!B7</f>
        <v>5.6672240521530703</v>
      </c>
      <c r="H7" s="18">
        <f>Elastic!B7</f>
        <v>5.15178274886203</v>
      </c>
      <c r="I7" s="18">
        <f>GBR!B7</f>
        <v>5.0682679433678004</v>
      </c>
      <c r="J7" s="19">
        <f t="shared" si="0"/>
        <v>5.3135319372584924</v>
      </c>
      <c r="K7" s="20">
        <f t="shared" si="1"/>
        <v>5.7026950056991002</v>
      </c>
      <c r="L7" s="20">
        <f t="shared" si="2"/>
        <v>4.7894940000000004</v>
      </c>
      <c r="O7" t="s">
        <v>305</v>
      </c>
      <c r="P7">
        <v>7.8</v>
      </c>
      <c r="Q7" t="s">
        <v>311</v>
      </c>
      <c r="R7" s="6">
        <f>P6</f>
        <v>6.9</v>
      </c>
      <c r="AC7" s="6"/>
    </row>
    <row r="8" spans="1:29" ht="15" thickBot="1" x14ac:dyDescent="0.35">
      <c r="A8" t="s">
        <v>341</v>
      </c>
      <c r="B8" s="18">
        <f>RF!B8</f>
        <v>4.51</v>
      </c>
      <c r="C8" s="18">
        <f>LR!B8</f>
        <v>5.3232525273271998</v>
      </c>
      <c r="D8" s="18">
        <f>Adaboost!B8</f>
        <v>5.7592592592592498</v>
      </c>
      <c r="E8" s="18">
        <f>XGBR!B8</f>
        <v>6.0255830000000001</v>
      </c>
      <c r="F8" s="18">
        <f>Huber!B8</f>
        <v>5.1980814362174401</v>
      </c>
      <c r="G8" s="18">
        <f>BayesRidge!B8</f>
        <v>5.35023451413669</v>
      </c>
      <c r="H8" s="18">
        <f>Elastic!B8</f>
        <v>5.0701391276253904</v>
      </c>
      <c r="I8" s="18">
        <f>GBR!B8</f>
        <v>4.9499685991150999</v>
      </c>
      <c r="J8" s="19">
        <f t="shared" si="0"/>
        <v>5.3373908711293758</v>
      </c>
      <c r="K8" s="20">
        <f t="shared" si="1"/>
        <v>6.0255830000000001</v>
      </c>
      <c r="L8" s="20">
        <f t="shared" si="2"/>
        <v>4.51</v>
      </c>
      <c r="O8" t="s">
        <v>50</v>
      </c>
      <c r="P8">
        <v>10.7</v>
      </c>
      <c r="Q8" t="s">
        <v>43</v>
      </c>
      <c r="R8" s="6">
        <f>P9</f>
        <v>6.5</v>
      </c>
      <c r="AC8" s="6"/>
    </row>
    <row r="9" spans="1:29" ht="15" thickBot="1" x14ac:dyDescent="0.35">
      <c r="A9" t="s">
        <v>342</v>
      </c>
      <c r="B9" s="18">
        <f>RF!B9</f>
        <v>4.75</v>
      </c>
      <c r="C9" s="18">
        <f>LR!B9</f>
        <v>4.9155051730499499</v>
      </c>
      <c r="D9" s="18">
        <f>Adaboost!B9</f>
        <v>4.9749999999999996</v>
      </c>
      <c r="E9" s="18">
        <f>XGBR!B9</f>
        <v>5.9946999999999999</v>
      </c>
      <c r="F9" s="18">
        <f>Huber!B9</f>
        <v>4.8997457156719397</v>
      </c>
      <c r="G9" s="18">
        <f>BayesRidge!B9</f>
        <v>4.8729368571538201</v>
      </c>
      <c r="H9" s="18">
        <f>Elastic!B9</f>
        <v>4.8223227305245597</v>
      </c>
      <c r="I9" s="18">
        <f>GBR!B9</f>
        <v>5.4722875600466603</v>
      </c>
      <c r="J9" s="19">
        <f t="shared" si="0"/>
        <v>5.0616127998953884</v>
      </c>
      <c r="K9" s="20">
        <f t="shared" si="1"/>
        <v>5.9946999999999999</v>
      </c>
      <c r="L9" s="20">
        <f t="shared" si="2"/>
        <v>4.75</v>
      </c>
      <c r="O9" t="s">
        <v>43</v>
      </c>
      <c r="P9">
        <v>6.5</v>
      </c>
      <c r="Q9" t="s">
        <v>50</v>
      </c>
      <c r="R9" s="6">
        <f>P8</f>
        <v>10.7</v>
      </c>
      <c r="AC9" s="6"/>
    </row>
    <row r="10" spans="1:29" ht="15" thickBot="1" x14ac:dyDescent="0.35">
      <c r="A10" t="s">
        <v>343</v>
      </c>
      <c r="B10" s="18">
        <f>RF!B10</f>
        <v>3.72</v>
      </c>
      <c r="C10" s="18">
        <f>LR!B10</f>
        <v>4.30814198723521</v>
      </c>
      <c r="D10" s="18">
        <f>Adaboost!B10</f>
        <v>4.6402439024390203</v>
      </c>
      <c r="E10" s="18">
        <f>XGBR!B10</f>
        <v>3.1770149999999999</v>
      </c>
      <c r="F10" s="18">
        <f>Huber!B10</f>
        <v>4.1620910089786101</v>
      </c>
      <c r="G10" s="18">
        <f>BayesRidge!B10</f>
        <v>4.3269472967760496</v>
      </c>
      <c r="H10" s="18">
        <f>Elastic!B10</f>
        <v>4.7121208155809198</v>
      </c>
      <c r="I10" s="18">
        <f>GBR!B10</f>
        <v>3.87826209720212</v>
      </c>
      <c r="J10" s="19">
        <f t="shared" si="0"/>
        <v>4.1267330045165815</v>
      </c>
      <c r="K10" s="20">
        <f t="shared" si="1"/>
        <v>4.7121208155809198</v>
      </c>
      <c r="L10" s="20">
        <f t="shared" si="2"/>
        <v>3.1770149999999999</v>
      </c>
      <c r="O10" t="s">
        <v>42</v>
      </c>
      <c r="P10">
        <v>6.8</v>
      </c>
      <c r="Q10" t="s">
        <v>365</v>
      </c>
      <c r="R10" s="6">
        <f>P11</f>
        <v>7</v>
      </c>
      <c r="AC10" s="6"/>
    </row>
    <row r="11" spans="1:29" ht="15" thickBot="1" x14ac:dyDescent="0.35">
      <c r="A11" t="s">
        <v>344</v>
      </c>
      <c r="B11" s="18">
        <f>RF!B11</f>
        <v>5.31</v>
      </c>
      <c r="C11" s="18">
        <f>LR!B11</f>
        <v>5.3835050266865201</v>
      </c>
      <c r="D11" s="18">
        <f>Adaboost!B11</f>
        <v>5.7590120160213596</v>
      </c>
      <c r="E11" s="18">
        <f>XGBR!B11</f>
        <v>4.8356433000000001</v>
      </c>
      <c r="F11" s="18">
        <f>Huber!B11</f>
        <v>5.2711845284276002</v>
      </c>
      <c r="G11" s="18">
        <f>BayesRidge!B11</f>
        <v>5.3833342122594496</v>
      </c>
      <c r="H11" s="18">
        <f>Elastic!B11</f>
        <v>5.0282140248281904</v>
      </c>
      <c r="I11" s="18">
        <f>GBR!B11</f>
        <v>5.2675036535517901</v>
      </c>
      <c r="J11" s="19">
        <f t="shared" si="0"/>
        <v>5.282798033633445</v>
      </c>
      <c r="K11" s="20">
        <f t="shared" si="1"/>
        <v>5.7590120160213596</v>
      </c>
      <c r="L11" s="20">
        <f t="shared" si="2"/>
        <v>4.8356433000000001</v>
      </c>
      <c r="O11" t="s">
        <v>365</v>
      </c>
      <c r="P11">
        <v>7</v>
      </c>
      <c r="Q11" t="s">
        <v>42</v>
      </c>
      <c r="R11" s="6">
        <f>P10</f>
        <v>6.8</v>
      </c>
      <c r="AC11" s="6"/>
    </row>
    <row r="12" spans="1:29" ht="15" thickBot="1" x14ac:dyDescent="0.35">
      <c r="A12" t="s">
        <v>345</v>
      </c>
      <c r="B12" s="18">
        <f>RF!B12</f>
        <v>4.3</v>
      </c>
      <c r="C12" s="18">
        <f>LR!B12</f>
        <v>4.01628855464278</v>
      </c>
      <c r="D12" s="18">
        <f>Adaboost!B12</f>
        <v>5.3856209150326801</v>
      </c>
      <c r="E12" s="18">
        <f>XGBR!B12</f>
        <v>7.4246150000000002</v>
      </c>
      <c r="F12" s="18">
        <f>Huber!B12</f>
        <v>3.8570287660223199</v>
      </c>
      <c r="G12" s="18">
        <f>BayesRidge!B12</f>
        <v>3.99509347235362</v>
      </c>
      <c r="H12" s="18">
        <f>Elastic!B12</f>
        <v>4.7347383052478298</v>
      </c>
      <c r="I12" s="18">
        <f>GBR!B12</f>
        <v>6.0024374169939803</v>
      </c>
      <c r="J12" s="19">
        <f t="shared" si="0"/>
        <v>4.8321931154349489</v>
      </c>
      <c r="K12" s="20">
        <f t="shared" si="1"/>
        <v>7.4246150000000002</v>
      </c>
      <c r="L12" s="20">
        <f t="shared" si="2"/>
        <v>3.7739156086213299</v>
      </c>
      <c r="O12" t="s">
        <v>38</v>
      </c>
      <c r="P12">
        <v>9.3000000000000007</v>
      </c>
      <c r="Q12" t="s">
        <v>46</v>
      </c>
      <c r="R12" s="6">
        <f>P13</f>
        <v>9.6</v>
      </c>
      <c r="AC12" s="6"/>
    </row>
    <row r="13" spans="1:29" ht="15" thickBot="1" x14ac:dyDescent="0.35">
      <c r="A13" t="s">
        <v>346</v>
      </c>
      <c r="B13" s="18">
        <f>RF!B13</f>
        <v>5.37</v>
      </c>
      <c r="C13" s="18">
        <f>LR!B13</f>
        <v>5.4445459038851904</v>
      </c>
      <c r="D13" s="18">
        <f>Adaboost!B13</f>
        <v>5.5606407322654396</v>
      </c>
      <c r="E13" s="18">
        <f>XGBR!B13</f>
        <v>6.0051319999999997</v>
      </c>
      <c r="F13" s="18">
        <f>Huber!B13</f>
        <v>5.35798811376399</v>
      </c>
      <c r="G13" s="18">
        <f>BayesRidge!B13</f>
        <v>5.4443048897597199</v>
      </c>
      <c r="H13" s="18">
        <f>Elastic!B13</f>
        <v>5.0377758903784304</v>
      </c>
      <c r="I13" s="18">
        <f>GBR!B13</f>
        <v>5.2812738553205003</v>
      </c>
      <c r="J13" s="19">
        <f t="shared" si="0"/>
        <v>5.4320988023801657</v>
      </c>
      <c r="K13" s="20">
        <f t="shared" si="1"/>
        <v>6.0051319999999997</v>
      </c>
      <c r="L13" s="20">
        <f t="shared" si="2"/>
        <v>5.0377758903784304</v>
      </c>
      <c r="O13" t="s">
        <v>46</v>
      </c>
      <c r="P13">
        <v>9.6</v>
      </c>
      <c r="Q13" t="s">
        <v>38</v>
      </c>
      <c r="R13" s="6">
        <f>P12</f>
        <v>9.3000000000000007</v>
      </c>
      <c r="AC13" s="6"/>
    </row>
    <row r="14" spans="1:29" ht="15" thickBot="1" x14ac:dyDescent="0.35">
      <c r="A14" t="s">
        <v>347</v>
      </c>
      <c r="B14" s="18">
        <f>RF!B14</f>
        <v>5.45</v>
      </c>
      <c r="C14" s="18">
        <f>LR!B14</f>
        <v>5.8000097698552002</v>
      </c>
      <c r="D14" s="18">
        <f>Adaboost!B14</f>
        <v>5.8727752142386196</v>
      </c>
      <c r="E14" s="18">
        <f>XGBR!B14</f>
        <v>5.5979710000000003</v>
      </c>
      <c r="F14" s="18">
        <f>Huber!B14</f>
        <v>5.7023725222847297</v>
      </c>
      <c r="G14" s="18">
        <f>BayesRidge!B14</f>
        <v>5.8015367967275697</v>
      </c>
      <c r="H14" s="18">
        <f>Elastic!B14</f>
        <v>5.2334263700986803</v>
      </c>
      <c r="I14" s="18">
        <f>GBR!B14</f>
        <v>5.4305585718616696</v>
      </c>
      <c r="J14" s="19">
        <f t="shared" si="0"/>
        <v>5.6386419162267112</v>
      </c>
      <c r="K14" s="20">
        <f t="shared" si="1"/>
        <v>5.8727752142386196</v>
      </c>
      <c r="L14" s="20">
        <f t="shared" si="2"/>
        <v>5.2334263700986803</v>
      </c>
      <c r="O14" t="s">
        <v>48</v>
      </c>
      <c r="P14">
        <v>10.1</v>
      </c>
      <c r="Q14" t="s">
        <v>37</v>
      </c>
      <c r="R14" s="6">
        <f>P15</f>
        <v>6</v>
      </c>
      <c r="AC14" s="6"/>
    </row>
    <row r="15" spans="1:29" ht="15" thickBot="1" x14ac:dyDescent="0.35">
      <c r="A15" t="s">
        <v>348</v>
      </c>
      <c r="B15" s="18">
        <f>RF!B15</f>
        <v>5.24</v>
      </c>
      <c r="C15" s="18">
        <f>LR!B15</f>
        <v>5.09109266315214</v>
      </c>
      <c r="D15" s="18">
        <f>Adaboost!B15</f>
        <v>5.2320261437908497</v>
      </c>
      <c r="E15" s="18">
        <f>XGBR!B15</f>
        <v>5.6653370000000001</v>
      </c>
      <c r="F15" s="18">
        <f>Huber!B15</f>
        <v>5.07796560444348</v>
      </c>
      <c r="G15" s="18">
        <f>BayesRidge!B15</f>
        <v>5.0661688755141299</v>
      </c>
      <c r="H15" s="18">
        <f>Elastic!B15</f>
        <v>4.93333089744507</v>
      </c>
      <c r="I15" s="18">
        <f>GBR!B15</f>
        <v>5.1944417100053801</v>
      </c>
      <c r="J15" s="19">
        <f t="shared" si="0"/>
        <v>5.1795259822771778</v>
      </c>
      <c r="K15" s="20">
        <f t="shared" si="1"/>
        <v>5.6653370000000001</v>
      </c>
      <c r="L15" s="20">
        <f t="shared" si="2"/>
        <v>4.93333089744507</v>
      </c>
      <c r="O15" t="s">
        <v>37</v>
      </c>
      <c r="P15">
        <v>6</v>
      </c>
      <c r="Q15" t="s">
        <v>48</v>
      </c>
      <c r="R15" s="6">
        <f>P14</f>
        <v>10.1</v>
      </c>
      <c r="AC15" s="6"/>
    </row>
    <row r="16" spans="1:29" ht="15" thickBot="1" x14ac:dyDescent="0.35">
      <c r="A16" t="s">
        <v>349</v>
      </c>
      <c r="B16" s="5">
        <f>RF!B16</f>
        <v>4.42</v>
      </c>
      <c r="C16" s="5">
        <f>LR!B16</f>
        <v>4.3261631773179898</v>
      </c>
      <c r="D16" s="5">
        <f>Adaboost!B16</f>
        <v>5.0720338983050803</v>
      </c>
      <c r="E16" s="5">
        <f>XGBR!B16</f>
        <v>4.5057564000000001</v>
      </c>
      <c r="F16" s="5">
        <f>Huber!B16</f>
        <v>4.21665270321067</v>
      </c>
      <c r="G16" s="5">
        <f>BayesRidge!B16</f>
        <v>4.3680257748331703</v>
      </c>
      <c r="H16" s="5">
        <f>Elastic!B16</f>
        <v>4.7676673333557504</v>
      </c>
      <c r="I16" s="5">
        <f>GBR!B16</f>
        <v>4.1273613341383397</v>
      </c>
      <c r="J16" s="6">
        <f t="shared" si="0"/>
        <v>4.4649285854754863</v>
      </c>
      <c r="K16">
        <f t="shared" si="1"/>
        <v>5.0720338983050803</v>
      </c>
      <c r="L16">
        <f t="shared" si="2"/>
        <v>4.1273613341383397</v>
      </c>
      <c r="O16" t="s">
        <v>302</v>
      </c>
      <c r="P16">
        <v>8.9</v>
      </c>
      <c r="Q16" t="s">
        <v>47</v>
      </c>
      <c r="R16" s="6">
        <f>P17</f>
        <v>9.1</v>
      </c>
      <c r="AC16" s="6"/>
    </row>
    <row r="17" spans="1:29" ht="15" thickBot="1" x14ac:dyDescent="0.35">
      <c r="A17" t="s">
        <v>350</v>
      </c>
      <c r="B17" s="5">
        <f>RF!B17</f>
        <v>4.6100000000000003</v>
      </c>
      <c r="C17" s="5">
        <f>LR!B17</f>
        <v>4.8694056612832801</v>
      </c>
      <c r="D17" s="5">
        <f>Adaboost!B17</f>
        <v>4.6698113207547101</v>
      </c>
      <c r="E17" s="5">
        <f>XGBR!B17</f>
        <v>5.4391093000000001</v>
      </c>
      <c r="F17" s="5">
        <f>Huber!B17</f>
        <v>4.8263247086323302</v>
      </c>
      <c r="G17" s="5">
        <f>BayesRidge!B17</f>
        <v>4.8236420733210199</v>
      </c>
      <c r="H17" s="5">
        <f>Elastic!B17</f>
        <v>4.8215306233192097</v>
      </c>
      <c r="I17" s="5">
        <f>GBR!B17</f>
        <v>4.7674519203773702</v>
      </c>
      <c r="J17" s="6">
        <f t="shared" si="0"/>
        <v>4.8615794314631335</v>
      </c>
      <c r="K17">
        <f t="shared" si="1"/>
        <v>5.4391093000000001</v>
      </c>
      <c r="L17">
        <f t="shared" si="2"/>
        <v>4.6100000000000003</v>
      </c>
      <c r="O17" t="s">
        <v>47</v>
      </c>
      <c r="P17">
        <v>9.1</v>
      </c>
      <c r="Q17" t="s">
        <v>302</v>
      </c>
      <c r="R17" s="6">
        <f>P16</f>
        <v>8.9</v>
      </c>
      <c r="AC17" s="6"/>
    </row>
    <row r="18" spans="1:29" ht="15" thickBot="1" x14ac:dyDescent="0.35">
      <c r="A18" t="s">
        <v>351</v>
      </c>
      <c r="B18" s="5">
        <f>RF!B18</f>
        <v>4.78</v>
      </c>
      <c r="C18" s="5">
        <f>LR!B18</f>
        <v>4.5806485938088999</v>
      </c>
      <c r="D18" s="5">
        <f>Adaboost!B18</f>
        <v>4.6462346760070004</v>
      </c>
      <c r="E18" s="5">
        <f>XGBR!B18</f>
        <v>4.8065686000000003</v>
      </c>
      <c r="F18" s="5">
        <f>Huber!B18</f>
        <v>4.4787426581015497</v>
      </c>
      <c r="G18" s="5">
        <f>BayesRidge!B18</f>
        <v>4.5918013140198903</v>
      </c>
      <c r="H18" s="5">
        <f>Elastic!B18</f>
        <v>4.8031424203379904</v>
      </c>
      <c r="I18" s="5">
        <f>GBR!B18</f>
        <v>4.5093413951096499</v>
      </c>
      <c r="J18" s="6">
        <f t="shared" si="0"/>
        <v>4.6368694282272269</v>
      </c>
      <c r="K18">
        <f t="shared" si="1"/>
        <v>4.8065686000000003</v>
      </c>
      <c r="L18">
        <f t="shared" si="2"/>
        <v>4.4787426581015497</v>
      </c>
      <c r="O18" t="s">
        <v>366</v>
      </c>
      <c r="P18">
        <v>9.9</v>
      </c>
      <c r="Q18" t="s">
        <v>14</v>
      </c>
      <c r="R18" s="6">
        <f>P19</f>
        <v>5.6</v>
      </c>
      <c r="AC18" s="6"/>
    </row>
    <row r="19" spans="1:29" ht="15" thickBot="1" x14ac:dyDescent="0.35">
      <c r="A19" t="s">
        <v>352</v>
      </c>
      <c r="B19" s="5">
        <f>RF!B19</f>
        <v>5.55</v>
      </c>
      <c r="C19" s="5">
        <f>LR!B19</f>
        <v>4.4912786776098503</v>
      </c>
      <c r="D19" s="5">
        <f>Adaboost!B19</f>
        <v>5.0683760683760601</v>
      </c>
      <c r="E19" s="5">
        <f>XGBR!B19</f>
        <v>7.7151779999999999</v>
      </c>
      <c r="F19" s="5">
        <f>Huber!B19</f>
        <v>4.3952577010480498</v>
      </c>
      <c r="G19" s="5">
        <f>BayesRidge!B19</f>
        <v>4.4500777971961698</v>
      </c>
      <c r="H19" s="5">
        <f>Elastic!B19</f>
        <v>4.9024387164366097</v>
      </c>
      <c r="I19" s="5">
        <f>GBR!B19</f>
        <v>5.7607836815750701</v>
      </c>
      <c r="J19" s="6">
        <f t="shared" si="0"/>
        <v>5.1799092553720074</v>
      </c>
      <c r="K19">
        <f t="shared" si="1"/>
        <v>7.7151779999999999</v>
      </c>
      <c r="L19">
        <f t="shared" si="2"/>
        <v>4.2857926561062696</v>
      </c>
      <c r="O19" t="s">
        <v>14</v>
      </c>
      <c r="P19">
        <v>5.6</v>
      </c>
      <c r="Q19" t="s">
        <v>366</v>
      </c>
      <c r="R19" s="6">
        <f>P18</f>
        <v>9.9</v>
      </c>
      <c r="AC19" s="6"/>
    </row>
    <row r="20" spans="1:29" ht="15" thickBot="1" x14ac:dyDescent="0.35">
      <c r="A20" t="s">
        <v>353</v>
      </c>
      <c r="B20" s="5">
        <f>RF!B20</f>
        <v>4.83</v>
      </c>
      <c r="C20" s="5">
        <f>LR!B20</f>
        <v>5.1466865192733797</v>
      </c>
      <c r="D20" s="5">
        <f>Adaboost!B20</f>
        <v>5.5606407322654396</v>
      </c>
      <c r="E20" s="5">
        <f>XGBR!B20</f>
        <v>4.3585396000000003</v>
      </c>
      <c r="F20" s="5">
        <f>Huber!B20</f>
        <v>5.08554393494913</v>
      </c>
      <c r="G20" s="5">
        <f>BayesRidge!B20</f>
        <v>5.1809247846030502</v>
      </c>
      <c r="H20" s="5">
        <f>Elastic!B20</f>
        <v>5.0932233947525898</v>
      </c>
      <c r="I20" s="5">
        <f>GBR!B20</f>
        <v>4.9967420698013703</v>
      </c>
      <c r="J20" s="6">
        <f t="shared" si="0"/>
        <v>5.0615361000666406</v>
      </c>
      <c r="K20">
        <f t="shared" si="1"/>
        <v>5.5606407322654396</v>
      </c>
      <c r="L20">
        <f t="shared" si="2"/>
        <v>4.3585396000000003</v>
      </c>
      <c r="O20" t="s">
        <v>304</v>
      </c>
      <c r="P20">
        <v>7.1</v>
      </c>
      <c r="Q20" t="s">
        <v>307</v>
      </c>
      <c r="R20" s="6">
        <f>P21</f>
        <v>7.4</v>
      </c>
      <c r="AC20" s="6"/>
    </row>
    <row r="21" spans="1:29" ht="15" thickBot="1" x14ac:dyDescent="0.35">
      <c r="A21" t="s">
        <v>354</v>
      </c>
      <c r="B21" s="5">
        <f>RF!B21</f>
        <v>4.7</v>
      </c>
      <c r="C21" s="5">
        <f>LR!B21</f>
        <v>5.2817626517282701</v>
      </c>
      <c r="D21" s="5">
        <f>Adaboost!B21</f>
        <v>5.5606407322654396</v>
      </c>
      <c r="E21" s="5">
        <f>XGBR!B21</f>
        <v>3.1341453000000001</v>
      </c>
      <c r="F21" s="5">
        <f>Huber!B21</f>
        <v>5.2738966493483002</v>
      </c>
      <c r="G21" s="5">
        <f>BayesRidge!B21</f>
        <v>5.3046991403948303</v>
      </c>
      <c r="H21" s="5">
        <f>Elastic!B21</f>
        <v>5.0901989854230898</v>
      </c>
      <c r="I21" s="5">
        <f>GBR!B21</f>
        <v>5.0080062441221997</v>
      </c>
      <c r="J21" s="6">
        <f t="shared" si="0"/>
        <v>4.9804263412850052</v>
      </c>
      <c r="K21">
        <f t="shared" si="1"/>
        <v>5.5606407322654396</v>
      </c>
      <c r="L21">
        <f t="shared" si="2"/>
        <v>3.1341453000000001</v>
      </c>
      <c r="O21" t="s">
        <v>307</v>
      </c>
      <c r="P21">
        <v>7.4</v>
      </c>
      <c r="Q21" t="s">
        <v>304</v>
      </c>
      <c r="R21" s="6">
        <f>P20</f>
        <v>7.1</v>
      </c>
      <c r="AC21" s="6"/>
    </row>
    <row r="22" spans="1:29" ht="15" thickBot="1" x14ac:dyDescent="0.35">
      <c r="A22" t="s">
        <v>355</v>
      </c>
      <c r="B22" s="5">
        <f>RF!B22</f>
        <v>4.82</v>
      </c>
      <c r="C22" s="5">
        <f>LR!B22</f>
        <v>5.1504935780330996</v>
      </c>
      <c r="D22" s="5">
        <f>Adaboost!B22</f>
        <v>5.78877887788778</v>
      </c>
      <c r="E22" s="5">
        <f>XGBR!B22</f>
        <v>4.5572109999999997</v>
      </c>
      <c r="F22" s="5">
        <f>Huber!B22</f>
        <v>5.0537018797331204</v>
      </c>
      <c r="G22" s="5">
        <f>BayesRidge!B22</f>
        <v>5.2036090286494296</v>
      </c>
      <c r="H22" s="5">
        <f>Elastic!B22</f>
        <v>5.1386903483394004</v>
      </c>
      <c r="I22" s="5">
        <f>GBR!B22</f>
        <v>5.1350869727023696</v>
      </c>
      <c r="J22" s="6">
        <f t="shared" si="0"/>
        <v>5.1221430016832992</v>
      </c>
      <c r="K22">
        <f t="shared" si="1"/>
        <v>5.78877887788778</v>
      </c>
      <c r="L22">
        <f t="shared" si="2"/>
        <v>4.5572109999999997</v>
      </c>
      <c r="O22" t="s">
        <v>312</v>
      </c>
      <c r="P22">
        <v>8.8000000000000007</v>
      </c>
      <c r="Q22" t="s">
        <v>49</v>
      </c>
      <c r="R22" s="6">
        <f>P23</f>
        <v>7.6</v>
      </c>
      <c r="AC22" s="6"/>
    </row>
    <row r="23" spans="1:29" ht="15" thickBot="1" x14ac:dyDescent="0.35">
      <c r="A23" t="s">
        <v>356</v>
      </c>
      <c r="B23" s="5">
        <f>RF!B23</f>
        <v>5.59</v>
      </c>
      <c r="C23" s="5">
        <f>LR!B23</f>
        <v>5.4026271632135803</v>
      </c>
      <c r="D23" s="5">
        <f>Adaboost!B23</f>
        <v>5.3856209150326801</v>
      </c>
      <c r="E23" s="5">
        <f>XGBR!B23</f>
        <v>5.2302947</v>
      </c>
      <c r="F23" s="5">
        <f>Huber!B23</f>
        <v>5.3809684786720497</v>
      </c>
      <c r="G23" s="5">
        <f>BayesRidge!B23</f>
        <v>5.3430039303850201</v>
      </c>
      <c r="H23" s="5">
        <f>Elastic!B23</f>
        <v>4.9279370245705802</v>
      </c>
      <c r="I23" s="5">
        <f>GBR!B23</f>
        <v>5.48964830657156</v>
      </c>
      <c r="J23" s="6">
        <f t="shared" si="0"/>
        <v>5.3659594688067607</v>
      </c>
      <c r="K23">
        <f t="shared" si="1"/>
        <v>5.59</v>
      </c>
      <c r="L23">
        <f t="shared" si="2"/>
        <v>4.9279370245705802</v>
      </c>
      <c r="O23" t="s">
        <v>49</v>
      </c>
      <c r="P23">
        <v>7.6</v>
      </c>
      <c r="Q23" t="s">
        <v>312</v>
      </c>
      <c r="R23" s="6">
        <f>P22</f>
        <v>8.8000000000000007</v>
      </c>
      <c r="AC23" s="6"/>
    </row>
    <row r="24" spans="1:29" ht="15" thickBot="1" x14ac:dyDescent="0.35">
      <c r="A24" t="s">
        <v>357</v>
      </c>
      <c r="B24" s="5">
        <f>RF!B24</f>
        <v>3.71</v>
      </c>
      <c r="C24" s="5">
        <f>LR!B24</f>
        <v>4.7885913096105597</v>
      </c>
      <c r="D24" s="5">
        <f>Adaboost!B24</f>
        <v>5.1387832699619702</v>
      </c>
      <c r="E24" s="5">
        <f>XGBR!B24</f>
        <v>4.724386</v>
      </c>
      <c r="F24" s="5">
        <f>Huber!B24</f>
        <v>4.6465540802586602</v>
      </c>
      <c r="G24" s="5">
        <f>BayesRidge!B24</f>
        <v>4.8736300801711403</v>
      </c>
      <c r="H24" s="5">
        <f>Elastic!B24</f>
        <v>5.12389954652323</v>
      </c>
      <c r="I24" s="5">
        <f>GBR!B24</f>
        <v>4.6785380562936103</v>
      </c>
      <c r="J24" s="6">
        <f t="shared" si="0"/>
        <v>4.70858026619673</v>
      </c>
      <c r="K24">
        <f t="shared" si="1"/>
        <v>5.1387832699619702</v>
      </c>
      <c r="L24">
        <f t="shared" si="2"/>
        <v>3.71</v>
      </c>
      <c r="O24" t="s">
        <v>367</v>
      </c>
      <c r="P24">
        <v>6.4</v>
      </c>
      <c r="Q24" t="s">
        <v>368</v>
      </c>
      <c r="R24" s="6">
        <f>P25</f>
        <v>9</v>
      </c>
      <c r="AC24" s="6"/>
    </row>
    <row r="25" spans="1:29" ht="15" thickBot="1" x14ac:dyDescent="0.35">
      <c r="A25" t="s">
        <v>358</v>
      </c>
      <c r="B25" s="5">
        <f>RF!B25</f>
        <v>4.63</v>
      </c>
      <c r="C25" s="5">
        <f>LR!B25</f>
        <v>4.8299098759999204</v>
      </c>
      <c r="D25" s="5">
        <f>Adaboost!B25</f>
        <v>4.6462346760070004</v>
      </c>
      <c r="E25" s="5">
        <f>XGBR!B25</f>
        <v>4.5253253000000004</v>
      </c>
      <c r="F25" s="5">
        <f>Huber!B25</f>
        <v>4.7340760129088304</v>
      </c>
      <c r="G25" s="5">
        <f>BayesRidge!B25</f>
        <v>4.8250346065768301</v>
      </c>
      <c r="H25" s="5">
        <f>Elastic!B25</f>
        <v>4.8163819264844703</v>
      </c>
      <c r="I25" s="5">
        <f>GBR!B25</f>
        <v>4.8223839919180396</v>
      </c>
      <c r="J25" s="6">
        <f t="shared" si="0"/>
        <v>4.7297951419008806</v>
      </c>
      <c r="K25">
        <f t="shared" si="1"/>
        <v>4.8299098759999204</v>
      </c>
      <c r="L25">
        <f t="shared" si="2"/>
        <v>4.5253253000000004</v>
      </c>
      <c r="O25" t="s">
        <v>368</v>
      </c>
      <c r="P25">
        <v>9</v>
      </c>
      <c r="Q25" t="s">
        <v>367</v>
      </c>
      <c r="R25" s="6">
        <f>P24</f>
        <v>6.4</v>
      </c>
      <c r="AC25" s="6"/>
    </row>
    <row r="26" spans="1:29" ht="15" thickBot="1" x14ac:dyDescent="0.35">
      <c r="A26" t="s">
        <v>359</v>
      </c>
      <c r="B26" s="5">
        <f>RF!B26</f>
        <v>4.84</v>
      </c>
      <c r="C26" s="5">
        <f>LR!B26</f>
        <v>3.8911809401846802</v>
      </c>
      <c r="D26" s="5">
        <f>Adaboost!B26</f>
        <v>5.0720338983050803</v>
      </c>
      <c r="E26" s="5">
        <f>XGBR!B26</f>
        <v>4.6139964999999998</v>
      </c>
      <c r="F26" s="5">
        <f>Huber!B26</f>
        <v>3.8090615864183999</v>
      </c>
      <c r="G26" s="5">
        <f>BayesRidge!B26</f>
        <v>3.95205511111216</v>
      </c>
      <c r="H26" s="5">
        <f>Elastic!B26</f>
        <v>4.6817802806618998</v>
      </c>
      <c r="I26" s="5">
        <f>GBR!B26</f>
        <v>4.6595791795970296</v>
      </c>
      <c r="J26" s="6">
        <f t="shared" si="0"/>
        <v>4.3965915367263007</v>
      </c>
      <c r="K26">
        <f t="shared" si="1"/>
        <v>5.0720338983050803</v>
      </c>
      <c r="L26">
        <f t="shared" si="2"/>
        <v>3.8090615864183999</v>
      </c>
      <c r="O26" t="s">
        <v>44</v>
      </c>
      <c r="P26">
        <v>7.1</v>
      </c>
      <c r="Q26" t="s">
        <v>40</v>
      </c>
      <c r="R26" s="6">
        <f>P27</f>
        <v>8.8000000000000007</v>
      </c>
      <c r="AC26" s="6"/>
    </row>
    <row r="27" spans="1:29" ht="15" thickBot="1" x14ac:dyDescent="0.35">
      <c r="A27" t="s">
        <v>360</v>
      </c>
      <c r="B27" s="5">
        <f>RF!B27</f>
        <v>4.01</v>
      </c>
      <c r="C27" s="5">
        <f>LR!B27</f>
        <v>4.8738581141761896</v>
      </c>
      <c r="D27" s="5">
        <f>Adaboost!B27</f>
        <v>5.1387832699619702</v>
      </c>
      <c r="E27" s="5">
        <f>XGBR!B27</f>
        <v>2.8918029999999999</v>
      </c>
      <c r="F27" s="5">
        <f>Huber!B27</f>
        <v>4.8609990403430201</v>
      </c>
      <c r="G27" s="5">
        <f>BayesRidge!B27</f>
        <v>4.8576642516787301</v>
      </c>
      <c r="H27" s="5">
        <f>Elastic!B27</f>
        <v>4.8841070925414796</v>
      </c>
      <c r="I27" s="5">
        <f>GBR!B27</f>
        <v>4.4452949896815301</v>
      </c>
      <c r="J27" s="6">
        <f t="shared" si="0"/>
        <v>4.5594298149423489</v>
      </c>
      <c r="K27">
        <f t="shared" si="1"/>
        <v>5.1387832699619702</v>
      </c>
      <c r="L27">
        <f t="shared" si="2"/>
        <v>2.8918029999999999</v>
      </c>
      <c r="O27" t="s">
        <v>40</v>
      </c>
      <c r="P27">
        <v>8.8000000000000007</v>
      </c>
      <c r="Q27" t="s">
        <v>44</v>
      </c>
      <c r="R27" s="6">
        <f>P26</f>
        <v>7.1</v>
      </c>
      <c r="AC27" s="6"/>
    </row>
    <row r="28" spans="1:29" ht="15" thickBot="1" x14ac:dyDescent="0.35">
      <c r="A28" t="s">
        <v>361</v>
      </c>
      <c r="B28" s="5">
        <f>RF!B28</f>
        <v>4.47</v>
      </c>
      <c r="C28" s="5">
        <f>LR!B28</f>
        <v>4.1220771265346299</v>
      </c>
      <c r="D28" s="5">
        <f>Adaboost!B28</f>
        <v>5.2320261437908497</v>
      </c>
      <c r="E28" s="5">
        <f>XGBR!B28</f>
        <v>3.4505355</v>
      </c>
      <c r="F28" s="5">
        <f>Huber!B28</f>
        <v>4.0170633092435803</v>
      </c>
      <c r="G28" s="5">
        <f>BayesRidge!B28</f>
        <v>4.1734416069628102</v>
      </c>
      <c r="H28" s="5">
        <f>Elastic!B28</f>
        <v>4.7700436549717802</v>
      </c>
      <c r="I28" s="5">
        <f>GBR!B28</f>
        <v>4.3156967360126597</v>
      </c>
      <c r="J28" s="6">
        <f t="shared" si="0"/>
        <v>4.3144614636957037</v>
      </c>
      <c r="K28">
        <f t="shared" si="1"/>
        <v>5.2320261437908497</v>
      </c>
      <c r="L28">
        <f t="shared" si="2"/>
        <v>3.4505355</v>
      </c>
      <c r="O28" t="s">
        <v>309</v>
      </c>
      <c r="P28">
        <v>8.1999999999999993</v>
      </c>
      <c r="Q28" t="s">
        <v>306</v>
      </c>
      <c r="R28" s="6">
        <f>P29</f>
        <v>7.2</v>
      </c>
      <c r="AC28" s="6"/>
    </row>
    <row r="29" spans="1:29" ht="15" thickBot="1" x14ac:dyDescent="0.35">
      <c r="A29" t="s">
        <v>362</v>
      </c>
      <c r="B29" s="5">
        <f>RF!B29</f>
        <v>4.16</v>
      </c>
      <c r="C29" s="5">
        <f>LR!B29</f>
        <v>5.1998961638866597</v>
      </c>
      <c r="D29" s="5">
        <f>Adaboost!B29</f>
        <v>5.2320261437908497</v>
      </c>
      <c r="E29" s="5">
        <f>XGBR!B29</f>
        <v>3.7056053000000002</v>
      </c>
      <c r="F29" s="5">
        <f>Huber!B29</f>
        <v>5.1969484276361504</v>
      </c>
      <c r="G29" s="5">
        <f>BayesRidge!B29</f>
        <v>5.1665961100124704</v>
      </c>
      <c r="H29" s="5">
        <f>Elastic!B29</f>
        <v>4.88478604157463</v>
      </c>
      <c r="I29" s="5">
        <f>GBR!B29</f>
        <v>4.9909639655868103</v>
      </c>
      <c r="J29" s="6">
        <f t="shared" si="0"/>
        <v>4.8717750164225224</v>
      </c>
      <c r="K29">
        <f t="shared" si="1"/>
        <v>5.3091529953151397</v>
      </c>
      <c r="L29">
        <f t="shared" si="2"/>
        <v>3.7056053000000002</v>
      </c>
      <c r="O29" t="s">
        <v>306</v>
      </c>
      <c r="P29">
        <v>7.2</v>
      </c>
      <c r="Q29" t="s">
        <v>309</v>
      </c>
      <c r="R29" s="6">
        <f>P28</f>
        <v>8.1999999999999993</v>
      </c>
      <c r="AC29" s="6"/>
    </row>
    <row r="30" spans="1:29" ht="15" thickBot="1" x14ac:dyDescent="0.35">
      <c r="A30" t="s">
        <v>363</v>
      </c>
      <c r="B30" s="5">
        <f>RF!B30</f>
        <v>5.64</v>
      </c>
      <c r="C30" s="5">
        <f>LR!B30</f>
        <v>5.11901273329328</v>
      </c>
      <c r="D30" s="5">
        <f>Adaboost!B30</f>
        <v>5.7590120160213596</v>
      </c>
      <c r="E30" s="5">
        <f>XGBR!B30</f>
        <v>5.2191004999999997</v>
      </c>
      <c r="F30" s="5">
        <f>Huber!B30</f>
        <v>4.9994296230948096</v>
      </c>
      <c r="G30" s="5">
        <f>BayesRidge!B30</f>
        <v>5.1397875296270401</v>
      </c>
      <c r="H30" s="5">
        <f>Elastic!B30</f>
        <v>4.9450993473530502</v>
      </c>
      <c r="I30" s="5">
        <f>GBR!B30</f>
        <v>4.9852341073072202</v>
      </c>
      <c r="J30" s="6">
        <f t="shared" si="0"/>
        <v>5.2114159159928093</v>
      </c>
      <c r="K30">
        <f t="shared" si="1"/>
        <v>5.7590120160213596</v>
      </c>
      <c r="L30">
        <f t="shared" si="2"/>
        <v>4.9450993473530502</v>
      </c>
      <c r="O30" t="s">
        <v>369</v>
      </c>
      <c r="P30">
        <v>6.2</v>
      </c>
      <c r="Q30" t="s">
        <v>51</v>
      </c>
      <c r="R30" s="6">
        <f>P31</f>
        <v>10.3</v>
      </c>
      <c r="AC30" s="6"/>
    </row>
    <row r="31" spans="1:29" ht="15" thickBot="1" x14ac:dyDescent="0.35">
      <c r="A31" t="s">
        <v>364</v>
      </c>
      <c r="B31" s="5">
        <f>RF!B31</f>
        <v>4.54</v>
      </c>
      <c r="C31" s="5">
        <f>LR!B31</f>
        <v>4.7465128121680804</v>
      </c>
      <c r="D31" s="5">
        <f>Adaboost!B31</f>
        <v>5.7592592592592498</v>
      </c>
      <c r="E31" s="5">
        <f>XGBR!B31</f>
        <v>3.9836279999999999</v>
      </c>
      <c r="F31" s="5">
        <f>Huber!B31</f>
        <v>4.6574179226698904</v>
      </c>
      <c r="G31" s="5">
        <f>BayesRidge!B31</f>
        <v>4.7960515728519901</v>
      </c>
      <c r="H31" s="5">
        <f>Elastic!B31</f>
        <v>4.9245045600140802</v>
      </c>
      <c r="I31" s="5">
        <f>GBR!B31</f>
        <v>4.7217826455951197</v>
      </c>
      <c r="J31" s="6">
        <f t="shared" si="0"/>
        <v>4.7671806995626511</v>
      </c>
      <c r="K31">
        <f t="shared" si="1"/>
        <v>5.7592592592592498</v>
      </c>
      <c r="L31">
        <f t="shared" si="2"/>
        <v>3.9836279999999999</v>
      </c>
      <c r="O31" t="s">
        <v>51</v>
      </c>
      <c r="P31">
        <v>10.3</v>
      </c>
      <c r="Q31" t="s">
        <v>369</v>
      </c>
      <c r="R31" s="6">
        <f>P30</f>
        <v>6.2</v>
      </c>
      <c r="AC31" s="6"/>
    </row>
    <row r="32" spans="1:29" ht="15" thickBot="1" x14ac:dyDescent="0.35">
      <c r="A32"/>
      <c r="B32" s="5">
        <f>RF!B32</f>
        <v>0</v>
      </c>
      <c r="C32" s="5">
        <f>LR!B32</f>
        <v>0</v>
      </c>
      <c r="D32" s="5">
        <f>Adaboost!B32</f>
        <v>0</v>
      </c>
      <c r="E32" s="5">
        <f>XGBR!B32</f>
        <v>0</v>
      </c>
      <c r="F32" s="5">
        <f>Huber!B32</f>
        <v>0</v>
      </c>
      <c r="G32" s="5">
        <f>BayesRidge!B32</f>
        <v>0</v>
      </c>
      <c r="H32" s="5">
        <f>Elastic!B32</f>
        <v>0</v>
      </c>
      <c r="I32" s="5">
        <f>GBR!B32</f>
        <v>0</v>
      </c>
      <c r="J32" s="6">
        <f t="shared" si="0"/>
        <v>0</v>
      </c>
      <c r="K32">
        <f t="shared" ref="K32:K35" si="3">MAX(B32:I32)</f>
        <v>0</v>
      </c>
      <c r="L32">
        <f t="shared" ref="L32:L35" si="4">MIN(B32:I32)</f>
        <v>0</v>
      </c>
      <c r="O32"/>
      <c r="P32"/>
      <c r="Q32"/>
      <c r="AC32" s="6"/>
    </row>
    <row r="33" spans="1:29" ht="15" thickBot="1" x14ac:dyDescent="0.35">
      <c r="A33"/>
      <c r="B33" s="5">
        <f>RF!B33</f>
        <v>0</v>
      </c>
      <c r="C33" s="5">
        <f>LR!B33</f>
        <v>0</v>
      </c>
      <c r="D33" s="5">
        <f>Adaboost!B33</f>
        <v>0</v>
      </c>
      <c r="E33" s="5">
        <f>XGBR!B33</f>
        <v>0</v>
      </c>
      <c r="F33" s="5">
        <f>Huber!B33</f>
        <v>0</v>
      </c>
      <c r="G33" s="5">
        <f>BayesRidge!B33</f>
        <v>0</v>
      </c>
      <c r="H33" s="5">
        <f>Elastic!B33</f>
        <v>0</v>
      </c>
      <c r="I33" s="5">
        <f>GBR!B33</f>
        <v>0</v>
      </c>
      <c r="J33" s="6">
        <f t="shared" si="0"/>
        <v>0</v>
      </c>
      <c r="K33">
        <f t="shared" si="3"/>
        <v>0</v>
      </c>
      <c r="L33">
        <f t="shared" si="4"/>
        <v>0</v>
      </c>
      <c r="O33"/>
      <c r="P33"/>
      <c r="Q33"/>
      <c r="AC33" s="6"/>
    </row>
    <row r="34" spans="1:29" ht="15" thickBot="1" x14ac:dyDescent="0.35">
      <c r="A34"/>
      <c r="B34" s="5">
        <f>RF!B34</f>
        <v>0</v>
      </c>
      <c r="C34" s="5">
        <f>LR!B34</f>
        <v>0</v>
      </c>
      <c r="D34" s="5">
        <f>Adaboost!B34</f>
        <v>0</v>
      </c>
      <c r="E34" s="5">
        <f>XGBR!B34</f>
        <v>0</v>
      </c>
      <c r="F34" s="5">
        <f>Huber!B34</f>
        <v>0</v>
      </c>
      <c r="G34" s="5">
        <f>BayesRidge!B34</f>
        <v>0</v>
      </c>
      <c r="H34" s="5">
        <f>Elastic!B34</f>
        <v>0</v>
      </c>
      <c r="I34" s="5">
        <f>GBR!B34</f>
        <v>0</v>
      </c>
      <c r="J34" s="6">
        <f t="shared" si="0"/>
        <v>0</v>
      </c>
      <c r="K34">
        <f t="shared" si="3"/>
        <v>0</v>
      </c>
      <c r="L34">
        <f t="shared" si="4"/>
        <v>0</v>
      </c>
      <c r="O34"/>
      <c r="Q34"/>
      <c r="AC34" s="6"/>
    </row>
    <row r="35" spans="1:29" ht="15" thickBot="1" x14ac:dyDescent="0.35">
      <c r="A35"/>
      <c r="B35" s="5">
        <f>RF!B35</f>
        <v>0</v>
      </c>
      <c r="C35" s="5">
        <f>LR!B35</f>
        <v>0</v>
      </c>
      <c r="D35" s="5">
        <f>Adaboost!B35</f>
        <v>0</v>
      </c>
      <c r="E35" s="5">
        <f>XGBR!B35</f>
        <v>0</v>
      </c>
      <c r="F35" s="5">
        <f>Huber!B35</f>
        <v>0</v>
      </c>
      <c r="G35" s="5">
        <f>BayesRidge!B35</f>
        <v>0</v>
      </c>
      <c r="H35" s="5">
        <f>Elastic!B35</f>
        <v>0</v>
      </c>
      <c r="I35" s="5">
        <f>GBR!B35</f>
        <v>0</v>
      </c>
      <c r="J35" s="6">
        <f t="shared" si="0"/>
        <v>0</v>
      </c>
      <c r="K35">
        <f t="shared" si="3"/>
        <v>0</v>
      </c>
      <c r="L35">
        <f t="shared" si="4"/>
        <v>0</v>
      </c>
      <c r="Q35"/>
      <c r="AC35" s="6"/>
    </row>
    <row r="36" spans="1:29" x14ac:dyDescent="0.3">
      <c r="A36" s="4" t="s">
        <v>0</v>
      </c>
      <c r="B36" s="4" t="s">
        <v>7</v>
      </c>
      <c r="D36" s="7" t="s">
        <v>30</v>
      </c>
      <c r="E36" s="7" t="s">
        <v>20</v>
      </c>
      <c r="F36" s="7" t="s">
        <v>19</v>
      </c>
      <c r="G36" s="7" t="s">
        <v>299</v>
      </c>
      <c r="H36" s="7" t="s">
        <v>300</v>
      </c>
      <c r="I36" s="7" t="s">
        <v>29</v>
      </c>
      <c r="J36" s="7" t="s">
        <v>15</v>
      </c>
      <c r="K36" s="7" t="s">
        <v>14</v>
      </c>
      <c r="L36" s="7" t="s">
        <v>301</v>
      </c>
      <c r="M36" s="7" t="s">
        <v>28</v>
      </c>
      <c r="N36" s="7" t="s">
        <v>27</v>
      </c>
      <c r="O36" s="7" t="s">
        <v>17</v>
      </c>
      <c r="P36" s="7" t="s">
        <v>33</v>
      </c>
      <c r="Q36" s="7" t="s">
        <v>35</v>
      </c>
      <c r="R36" s="7" t="s">
        <v>18</v>
      </c>
      <c r="S36" s="7" t="s">
        <v>26</v>
      </c>
      <c r="T36" s="7" t="s">
        <v>25</v>
      </c>
      <c r="U36" s="7" t="s">
        <v>36</v>
      </c>
      <c r="V36" s="7" t="s">
        <v>34</v>
      </c>
      <c r="W36" s="7" t="s">
        <v>298</v>
      </c>
      <c r="X36" s="7" t="s">
        <v>24</v>
      </c>
      <c r="Y36" s="7" t="s">
        <v>6</v>
      </c>
      <c r="Z36" s="6" t="s">
        <v>296</v>
      </c>
      <c r="AB36"/>
      <c r="AC36" s="6"/>
    </row>
    <row r="37" spans="1:29" ht="15" thickBot="1" x14ac:dyDescent="0.35">
      <c r="A37" t="str">
        <f>A2</f>
        <v>Lance Lynn</v>
      </c>
      <c r="B37" s="5">
        <f>Neural!B2</f>
        <v>4.6908042300853099</v>
      </c>
      <c r="D37" s="7">
        <v>1</v>
      </c>
      <c r="E37" s="7" t="s">
        <v>335</v>
      </c>
      <c r="F37" s="7" t="s">
        <v>41</v>
      </c>
      <c r="G37" s="7" t="s">
        <v>303</v>
      </c>
      <c r="H37" s="17">
        <v>4.8571428571428568</v>
      </c>
      <c r="I37" s="17">
        <v>4.6561643616405384</v>
      </c>
      <c r="J37" s="17">
        <v>5.0720338983050803</v>
      </c>
      <c r="K37" s="17">
        <v>4.2010409001086098</v>
      </c>
      <c r="L37" s="7">
        <v>9.1</v>
      </c>
      <c r="M37" s="9">
        <v>5.5</v>
      </c>
      <c r="N37" s="9">
        <f>IF(ABS(H37 - M37) &gt; MAX(ABS(I37 - M37), ABS(J37 - M37)), H37 - M37, IF(ABS(I37 - M37) &gt; ABS(J37 - M37), I37 - M37, J37 - M37))</f>
        <v>-0.84383563835946163</v>
      </c>
      <c r="O37" s="9" t="str">
        <f>IF(N37 &lt; 0, "Under", "Over")</f>
        <v>Under</v>
      </c>
      <c r="P37" s="9">
        <f>H37-M37</f>
        <v>-0.64285714285714324</v>
      </c>
      <c r="Q37" s="9">
        <v>0.2</v>
      </c>
      <c r="R37" s="9">
        <f>IF(O37="Over", IF(AND(I37&gt;M37, J37&gt;M37, K37&gt;M37), 1, IF(OR(AND(I37&gt;M37, J37&gt;M37), AND(I37&gt;M37, K37&gt;M37), AND(I37&gt;M37, K37&gt;M37)), 2/3, IF(OR(AND(I37&gt;M37, J37&lt;=M37), AND(I37&gt;M37, K37&lt;=M37), AND(J37&gt;M37, K37&lt;=M37), AND(I37&lt;=M37, J37&gt;M37), AND(I37&lt;=M37, K37&gt;M37), AND(J37&lt;=M37, K37&gt;M37)), 1/3, 0))), IF(AND(I37&lt;M37, J37&lt;M37, K37&lt;M37), 1, IF(OR(AND(I37&lt;M37, J37&lt;M37), AND(I37&lt;M37, K37&lt;M37), AND(I37&lt;M37, K37&lt;M37)), 2/3, IF(OR(AND(I37&lt;M37, J37&gt;=M37), AND(I37&lt;M37, K37&gt;=M37), AND(J37&lt;M37, K37&gt;=M37), AND(I37&gt;=M37, J37&lt;M37), AND(I37&gt;=M37, K37&lt;M37), AND(J37&gt;=M37, K37&lt;M37)), 1/3, 0))))</f>
        <v>1</v>
      </c>
      <c r="S37" s="9">
        <f>IF(OR(N37&gt;1.5,N37&lt;-1.5),2,
IF(OR(AND(N37&lt;=1.5,N37&gt;=1),AND(N37&gt;=-1.5,N37&lt;=-1)),1.5,
IF(OR(AND(N37&lt;=1,N37&gt;=0.75),AND(N37&gt;=-1,N37&lt;=-0.75)),1,
IF(OR(AND(N37&lt;=0.75,N37&gt;=0.5),AND(N37&gt;=-0.75,N37&lt;=-0.5)),0.5,
IF(OR(N37&lt;=0.5,N37&gt;=-0.5),0,"")
)
)
))</f>
        <v>1</v>
      </c>
      <c r="T37" s="9">
        <f>IF(R37=1,3,IF(R37=2/3,2,IF(R37=1/3,1,0)))</f>
        <v>3</v>
      </c>
      <c r="U37" s="9">
        <f>IF(AND(O37="Over", H37&gt;M37), 2, IF(AND(O37="Under", H37&lt;=M37), 2, 0))</f>
        <v>2</v>
      </c>
      <c r="V37" s="9">
        <f>IF(AND(O37="Over", Q37&gt;0.5), 2, IF(AND(O37="Under", Q37&lt;=0.5), 2, 0))</f>
        <v>2</v>
      </c>
      <c r="W37" s="9">
        <f>IF(O37="Over",
    IF(L37&gt;8.6, 1,
        IF(L37&gt;7.5, 0.5, 0)),
    IF(O37="Under",
        IF(L37&gt;8.6, 0,
            IF(L37&gt;7.5, 0.5, 1)),
        "Invalid N37 Value"))</f>
        <v>0</v>
      </c>
      <c r="X37" s="9">
        <f>SUM(S37:W37)</f>
        <v>8</v>
      </c>
      <c r="Y37" s="9"/>
      <c r="Z37" s="6">
        <f t="shared" ref="Z37:Z49" si="5">IF(ABS(H38 - M38) &gt; MAX(ABS(I38 - M38), ABS(J38 - M38), ABS(K38 - M38)), H38, IF(ABS(I38 - M38) &gt; MAX(ABS(J38 - M38), ABS(K38 - M38)), I38, IF(ABS(J38 - M38) &gt; ABS(K38 - M38), J38, K38)))-M38</f>
        <v>3.0469192999999999</v>
      </c>
      <c r="AB37"/>
      <c r="AC37" s="6"/>
    </row>
    <row r="38" spans="1:29" ht="15" thickBot="1" x14ac:dyDescent="0.35">
      <c r="A38" t="str">
        <f>A3</f>
        <v>Roddery Munoz</v>
      </c>
      <c r="B38" s="5">
        <f>Neural!B3</f>
        <v>4.0426962607961503</v>
      </c>
      <c r="D38" s="7">
        <v>2</v>
      </c>
      <c r="E38" s="21" t="s">
        <v>336</v>
      </c>
      <c r="F38" s="21" t="s">
        <v>303</v>
      </c>
      <c r="G38" s="21" t="s">
        <v>41</v>
      </c>
      <c r="H38" s="23">
        <v>5.4</v>
      </c>
      <c r="I38" s="23">
        <v>4.8445380586878493</v>
      </c>
      <c r="J38" s="23">
        <v>7.5469192999999999</v>
      </c>
      <c r="K38" s="23">
        <v>3.9729940708612799</v>
      </c>
      <c r="L38" s="21">
        <v>8.5</v>
      </c>
      <c r="M38" s="25">
        <v>4.5</v>
      </c>
      <c r="N38" s="25">
        <f>IF(ABS(H38 - M38) &gt; MAX(ABS(I38 - M38), ABS(J38 - M38)), H38 - M38, IF(ABS(I38 - M38) &gt; ABS(J38 - M38), I38 - M38, J38 - M38))</f>
        <v>3.0469192999999999</v>
      </c>
      <c r="O38" s="25" t="str">
        <f>IF(N38 &lt; 0, "Under", "Over")</f>
        <v>Over</v>
      </c>
      <c r="P38" s="25">
        <f>H38-M38</f>
        <v>0.90000000000000036</v>
      </c>
      <c r="Q38" s="25">
        <v>0.8</v>
      </c>
      <c r="R38" s="25">
        <f>IF(O38="Over", IF(AND(I38&gt;M38, J38&gt;M38, K38&gt;M38), 1, IF(OR(AND(I38&gt;M38, J38&gt;M38), AND(I38&gt;M38, K38&gt;M38), AND(I38&gt;M38, K38&gt;M38)), 2/3, IF(OR(AND(I38&gt;M38, J38&lt;=M38), AND(I38&gt;M38, K38&lt;=M38), AND(J38&gt;M38, K38&lt;=M38), AND(I38&lt;=M38, J38&gt;M38), AND(I38&lt;=M38, K38&gt;M38), AND(J38&lt;=M38, K38&gt;M38)), 1/3, 0))), IF(AND(I38&lt;M38, J38&lt;M38, K38&lt;M38), 1, IF(OR(AND(I38&lt;M38, J38&lt;M38), AND(I38&lt;M38, K38&lt;M38), AND(I38&lt;M38, K38&lt;M38)), 2/3, IF(OR(AND(I38&lt;M38, J38&gt;=M38), AND(I38&lt;M38, K38&gt;=M38), AND(J38&lt;M38, K38&gt;=M38), AND(I38&gt;=M38, J38&lt;M38), AND(I38&gt;=M38, K38&lt;M38), AND(J38&gt;=M38, K38&lt;M38)), 1/3, 0))))</f>
        <v>0.66666666666666663</v>
      </c>
      <c r="S38" s="25">
        <f>IF(OR(N38&gt;1.5,N38&lt;-1.5),2,
IF(OR(AND(N38&lt;=1.5,N38&gt;=1),AND(N38&gt;=-1.5,N38&lt;=-1)),1.5,
IF(OR(AND(N38&lt;=1,N38&gt;=0.75),AND(N38&gt;=-1,N38&lt;=-0.75)),1,
IF(OR(AND(N38&lt;=0.75,N38&gt;=0.5),AND(N38&gt;=-0.75,N38&lt;=-0.5)),0.5,
IF(OR(N38&lt;=0.5,N38&gt;=-0.5),0,"")
)
)
))</f>
        <v>2</v>
      </c>
      <c r="T38" s="25">
        <f>IF(R38=1,3,IF(R38=2/3,2,IF(R38=1/3,1,0)))</f>
        <v>2</v>
      </c>
      <c r="U38" s="25">
        <f>IF(AND(O38="Over", H38&gt;M38), 2, IF(AND(O38="Under", H38&lt;=M38), 2, 0))</f>
        <v>2</v>
      </c>
      <c r="V38" s="25">
        <f>IF(AND(O38="Over", Q38&gt;0.5), 2, IF(AND(O38="Under", Q38&lt;=0.5), 2, 0))</f>
        <v>2</v>
      </c>
      <c r="W38" s="25">
        <f>IF(O38="Over",
    IF(L38&gt;8.6, 1,
        IF(L38&gt;7.5, 0.5, 0)),
    IF(O38="Under",
        IF(L38&gt;8.6, 0,
            IF(L38&gt;7.5, 0.5, 1)),
        "Invalid N37 Value"))</f>
        <v>0.5</v>
      </c>
      <c r="X38" s="25">
        <f>SUM(S38:W38)</f>
        <v>8.5</v>
      </c>
      <c r="Y38" s="9"/>
      <c r="Z38" s="6">
        <f t="shared" si="5"/>
        <v>-1.6325696185238403</v>
      </c>
      <c r="AB38"/>
      <c r="AC38" s="6"/>
    </row>
    <row r="39" spans="1:29" ht="15" thickBot="1" x14ac:dyDescent="0.35">
      <c r="A39" t="str">
        <f>A4</f>
        <v>Nick Lodolo</v>
      </c>
      <c r="B39" s="5">
        <f>Neural!B4</f>
        <v>5.0520010221949798</v>
      </c>
      <c r="D39" s="7">
        <v>3</v>
      </c>
      <c r="E39" s="21" t="s">
        <v>337</v>
      </c>
      <c r="F39" s="21" t="s">
        <v>39</v>
      </c>
      <c r="G39" s="21" t="s">
        <v>45</v>
      </c>
      <c r="H39" s="23">
        <v>6.2</v>
      </c>
      <c r="I39" s="23">
        <v>5.2117263239204439</v>
      </c>
      <c r="J39" s="23">
        <v>5.7590120160213596</v>
      </c>
      <c r="K39" s="23">
        <v>4.8674303814761597</v>
      </c>
      <c r="L39" s="21">
        <v>8.8000000000000007</v>
      </c>
      <c r="M39" s="25">
        <v>6.5</v>
      </c>
      <c r="N39" s="25">
        <f>IF(ABS(H39 - M39) &gt; MAX(ABS(I39 - M39), ABS(J39 - M39)), H39 - M39, IF(ABS(I39 - M39) &gt; ABS(J39 - M39), I39 - M39, J39 - M39))</f>
        <v>-1.2882736760795561</v>
      </c>
      <c r="O39" s="25" t="str">
        <f>IF(N39 &lt; 0, "Under", "Over")</f>
        <v>Under</v>
      </c>
      <c r="P39" s="25">
        <f>H39-M39</f>
        <v>-0.29999999999999982</v>
      </c>
      <c r="Q39" s="25">
        <v>0.3</v>
      </c>
      <c r="R39" s="25">
        <f>IF(O39="Over", IF(AND(I39&gt;M39, J39&gt;M39, K39&gt;M39), 1, IF(OR(AND(I39&gt;M39, J39&gt;M39), AND(I39&gt;M39, K39&gt;M39), AND(I39&gt;M39, K39&gt;M39)), 2/3, IF(OR(AND(I39&gt;M39, J39&lt;=M39), AND(I39&gt;M39, K39&lt;=M39), AND(J39&gt;M39, K39&lt;=M39), AND(I39&lt;=M39, J39&gt;M39), AND(I39&lt;=M39, K39&gt;M39), AND(J39&lt;=M39, K39&gt;M39)), 1/3, 0))), IF(AND(I39&lt;M39, J39&lt;M39, K39&lt;M39), 1, IF(OR(AND(I39&lt;M39, J39&lt;M39), AND(I39&lt;M39, K39&lt;M39), AND(I39&lt;M39, K39&lt;M39)), 2/3, IF(OR(AND(I39&lt;M39, J39&gt;=M39), AND(I39&lt;M39, K39&gt;=M39), AND(J39&lt;M39, K39&gt;=M39), AND(I39&gt;=M39, J39&lt;M39), AND(I39&gt;=M39, K39&lt;M39), AND(J39&gt;=M39, K39&lt;M39)), 1/3, 0))))</f>
        <v>1</v>
      </c>
      <c r="S39" s="25">
        <f>IF(OR(N39&gt;1.5,N39&lt;-1.5),2,
IF(OR(AND(N39&lt;=1.5,N39&gt;=1),AND(N39&gt;=-1.5,N39&lt;=-1)),1.5,
IF(OR(AND(N39&lt;=1,N39&gt;=0.75),AND(N39&gt;=-1,N39&lt;=-0.75)),1,
IF(OR(AND(N39&lt;=0.75,N39&gt;=0.5),AND(N39&gt;=-0.75,N39&lt;=-0.5)),0.5,
IF(OR(N39&lt;=0.5,N39&gt;=-0.5),0,"")
)
)
))</f>
        <v>1.5</v>
      </c>
      <c r="T39" s="25">
        <f>IF(R39=1,3,IF(R39=2/3,2,IF(R39=1/3,1,0)))</f>
        <v>3</v>
      </c>
      <c r="U39" s="25">
        <f>IF(AND(O39="Over", H39&gt;M39), 2, IF(AND(O39="Under", H39&lt;=M39), 2, 0))</f>
        <v>2</v>
      </c>
      <c r="V39" s="25">
        <f>IF(AND(O39="Over", Q39&gt;0.5), 2, IF(AND(O39="Under", Q39&lt;=0.5), 2, 0))</f>
        <v>2</v>
      </c>
      <c r="W39" s="25">
        <f>IF(O39="Over",
    IF(L39&gt;8.6, 1,
        IF(L39&gt;7.5, 0.5, 0)),
    IF(O39="Under",
        IF(L39&gt;8.6, 0,
            IF(L39&gt;7.5, 0.5, 1)),
        "Invalid N37 Value"))</f>
        <v>0</v>
      </c>
      <c r="X39" s="25">
        <f>SUM(S39:W39)</f>
        <v>8.5</v>
      </c>
      <c r="Y39" s="9"/>
      <c r="Z39" s="6">
        <f t="shared" si="5"/>
        <v>1.2590120160213596</v>
      </c>
      <c r="AB39"/>
      <c r="AC39" s="6"/>
    </row>
    <row r="40" spans="1:29" ht="15" thickBot="1" x14ac:dyDescent="0.35">
      <c r="A40" t="str">
        <f>A5</f>
        <v>Bailey Falter</v>
      </c>
      <c r="B40" s="5">
        <f>Neural!B5</f>
        <v>5.5405118987665096</v>
      </c>
      <c r="D40" s="7">
        <v>4</v>
      </c>
      <c r="E40" s="7" t="s">
        <v>338</v>
      </c>
      <c r="F40" s="7" t="s">
        <v>45</v>
      </c>
      <c r="G40" s="7" t="s">
        <v>39</v>
      </c>
      <c r="H40" s="17">
        <v>3.7692307692307692</v>
      </c>
      <c r="I40" s="17">
        <v>5.1752354790416568</v>
      </c>
      <c r="J40" s="17">
        <v>5.7590120160213596</v>
      </c>
      <c r="K40" s="17">
        <v>4.3503647000000001</v>
      </c>
      <c r="L40" s="7">
        <v>8.6999999999999993</v>
      </c>
      <c r="M40" s="9">
        <v>4.5</v>
      </c>
      <c r="N40" s="9">
        <f>IF(ABS(H40 - M40) &gt; MAX(ABS(I40 - M40), ABS(J40 - M40)), H40 - M40, IF(ABS(I40 - M40) &gt; ABS(J40 - M40), I40 - M40, J40 - M40))</f>
        <v>1.2590120160213596</v>
      </c>
      <c r="O40" s="9" t="str">
        <f>IF(N40 &lt; 0, "Under", "Over")</f>
        <v>Over</v>
      </c>
      <c r="P40" s="9">
        <f>H40-M40</f>
        <v>-0.73076923076923084</v>
      </c>
      <c r="Q40" s="9">
        <v>0.5</v>
      </c>
      <c r="R40" s="9">
        <f>IF(O40="Over", IF(AND(I40&gt;M40, J40&gt;M40, K40&gt;M40), 1, IF(OR(AND(I40&gt;M40, J40&gt;M40), AND(I40&gt;M40, K40&gt;M40), AND(I40&gt;M40, K40&gt;M40)), 2/3, IF(OR(AND(I40&gt;M40, J40&lt;=M40), AND(I40&gt;M40, K40&lt;=M40), AND(J40&gt;M40, K40&lt;=M40), AND(I40&lt;=M40, J40&gt;M40), AND(I40&lt;=M40, K40&gt;M40), AND(J40&lt;=M40, K40&gt;M40)), 1/3, 0))), IF(AND(I40&lt;M40, J40&lt;M40, K40&lt;M40), 1, IF(OR(AND(I40&lt;M40, J40&lt;M40), AND(I40&lt;M40, K40&lt;M40), AND(I40&lt;M40, K40&lt;M40)), 2/3, IF(OR(AND(I40&lt;M40, J40&gt;=M40), AND(I40&lt;M40, K40&gt;=M40), AND(J40&lt;M40, K40&gt;=M40), AND(I40&gt;=M40, J40&lt;M40), AND(I40&gt;=M40, K40&lt;M40), AND(J40&gt;=M40, K40&lt;M40)), 1/3, 0))))</f>
        <v>0.66666666666666663</v>
      </c>
      <c r="S40" s="9">
        <f>IF(OR(N40&gt;1.5,N40&lt;-1.5),2,
IF(OR(AND(N40&lt;=1.5,N40&gt;=1),AND(N40&gt;=-1.5,N40&lt;=-1)),1.5,
IF(OR(AND(N40&lt;=1,N40&gt;=0.75),AND(N40&gt;=-1,N40&lt;=-0.75)),1,
IF(OR(AND(N40&lt;=0.75,N40&gt;=0.5),AND(N40&gt;=-0.75,N40&lt;=-0.5)),0.5,
IF(OR(N40&lt;=0.5,N40&gt;=-0.5),0,"")
)
)
))</f>
        <v>1.5</v>
      </c>
      <c r="T40" s="9">
        <f>IF(R40=1,3,IF(R40=2/3,2,IF(R40=1/3,1,0)))</f>
        <v>2</v>
      </c>
      <c r="U40" s="9">
        <f>IF(AND(O40="Over", H40&gt;M40), 2, IF(AND(O40="Under", H40&lt;=M40), 2, 0))</f>
        <v>0</v>
      </c>
      <c r="V40" s="9">
        <f>IF(AND(O40="Over", Q40&gt;0.5), 2, IF(AND(O40="Under", Q40&lt;=0.5), 2, 0))</f>
        <v>0</v>
      </c>
      <c r="W40" s="9">
        <f>IF(O40="Over",
    IF(L40&gt;8.6, 1,
        IF(L40&gt;7.5, 0.5, 0)),
    IF(O40="Under",
        IF(L40&gt;8.6, 0,
            IF(L40&gt;7.5, 0.5, 1)),
        "Invalid N37 Value"))</f>
        <v>1</v>
      </c>
      <c r="X40" s="9">
        <f>SUM(S40:W40)</f>
        <v>4.5</v>
      </c>
      <c r="Y40" s="9"/>
      <c r="Z40" s="6">
        <f t="shared" si="5"/>
        <v>0.95141600000000004</v>
      </c>
      <c r="AB40"/>
      <c r="AC40" s="6"/>
    </row>
    <row r="41" spans="1:29" ht="15" thickBot="1" x14ac:dyDescent="0.35">
      <c r="A41" t="str">
        <f>A6</f>
        <v>Michael King</v>
      </c>
      <c r="B41" s="5">
        <f>Neural!B6</f>
        <v>5.3349082116127704</v>
      </c>
      <c r="D41" s="7">
        <v>5</v>
      </c>
      <c r="E41" s="7" t="s">
        <v>339</v>
      </c>
      <c r="F41" s="7" t="s">
        <v>311</v>
      </c>
      <c r="G41" s="7" t="s">
        <v>305</v>
      </c>
      <c r="H41" s="17">
        <v>6.4285714285714288</v>
      </c>
      <c r="I41" s="17">
        <v>5.2465734049844066</v>
      </c>
      <c r="J41" s="17">
        <v>6.451416</v>
      </c>
      <c r="K41" s="17">
        <v>4.82</v>
      </c>
      <c r="L41" s="7">
        <v>7.8</v>
      </c>
      <c r="M41" s="9">
        <v>5.5</v>
      </c>
      <c r="N41" s="9">
        <f>IF(ABS(H41 - M41) &gt; MAX(ABS(I41 - M41), ABS(J41 - M41)), H41 - M41, IF(ABS(I41 - M41) &gt; ABS(J41 - M41), I41 - M41, J41 - M41))</f>
        <v>0.95141600000000004</v>
      </c>
      <c r="O41" s="9" t="str">
        <f>IF(N41 &lt; 0, "Under", "Over")</f>
        <v>Over</v>
      </c>
      <c r="P41" s="9">
        <f>H41-M41</f>
        <v>0.92857142857142883</v>
      </c>
      <c r="Q41" s="9">
        <v>0.6</v>
      </c>
      <c r="R41" s="9">
        <f>IF(O41="Over", IF(AND(I41&gt;M41, J41&gt;M41, K41&gt;M41), 1, IF(OR(AND(I41&gt;M41, J41&gt;M41), AND(I41&gt;M41, K41&gt;M41), AND(I41&gt;M41, K41&gt;M41)), 2/3, IF(OR(AND(I41&gt;M41, J41&lt;=M41), AND(I41&gt;M41, K41&lt;=M41), AND(J41&gt;M41, K41&lt;=M41), AND(I41&lt;=M41, J41&gt;M41), AND(I41&lt;=M41, K41&gt;M41), AND(J41&lt;=M41, K41&gt;M41)), 1/3, 0))), IF(AND(I41&lt;M41, J41&lt;M41, K41&lt;M41), 1, IF(OR(AND(I41&lt;M41, J41&lt;M41), AND(I41&lt;M41, K41&lt;M41), AND(I41&lt;M41, K41&lt;M41)), 2/3, IF(OR(AND(I41&lt;M41, J41&gt;=M41), AND(I41&lt;M41, K41&gt;=M41), AND(J41&lt;M41, K41&gt;=M41), AND(I41&gt;=M41, J41&lt;M41), AND(I41&gt;=M41, K41&lt;M41), AND(J41&gt;=M41, K41&lt;M41)), 1/3, 0))))</f>
        <v>0.33333333333333331</v>
      </c>
      <c r="S41" s="9">
        <f>IF(OR(N41&gt;1.5,N41&lt;-1.5),2,
IF(OR(AND(N41&lt;=1.5,N41&gt;=1),AND(N41&gt;=-1.5,N41&lt;=-1)),1.5,
IF(OR(AND(N41&lt;=1,N41&gt;=0.75),AND(N41&gt;=-1,N41&lt;=-0.75)),1,
IF(OR(AND(N41&lt;=0.75,N41&gt;=0.5),AND(N41&gt;=-0.75,N41&lt;=-0.5)),0.5,
IF(OR(N41&lt;=0.5,N41&gt;=-0.5),0,"")
)
)
))</f>
        <v>1</v>
      </c>
      <c r="T41" s="9">
        <f>IF(R41=1,3,IF(R41=2/3,2,IF(R41=1/3,1,0)))</f>
        <v>1</v>
      </c>
      <c r="U41" s="9">
        <f>IF(AND(O41="Over", H41&gt;M41), 2, IF(AND(O41="Under", H41&lt;=M41), 2, 0))</f>
        <v>2</v>
      </c>
      <c r="V41" s="9">
        <f>IF(AND(O41="Over", Q41&gt;0.5), 2, IF(AND(O41="Under", Q41&lt;=0.5), 2, 0))</f>
        <v>2</v>
      </c>
      <c r="W41" s="9">
        <f>IF(O41="Over",
    IF(L41&gt;8.6, 1,
        IF(L41&gt;7.5, 0.5, 0)),
    IF(O41="Under",
        IF(L41&gt;8.6, 0,
            IF(L41&gt;7.5, 0.5, 1)),
        "Invalid N37 Value"))</f>
        <v>0.5</v>
      </c>
      <c r="X41" s="9">
        <f>SUM(S41:W41)</f>
        <v>6.5</v>
      </c>
      <c r="Y41" s="9"/>
      <c r="Z41" s="6">
        <f t="shared" si="5"/>
        <v>1.2026950056991002</v>
      </c>
      <c r="AB41"/>
      <c r="AC41" s="6"/>
    </row>
    <row r="42" spans="1:29" ht="15" thickBot="1" x14ac:dyDescent="0.35">
      <c r="A42" t="str">
        <f>A8</f>
        <v>Bryce Miller</v>
      </c>
      <c r="B42" s="5">
        <f>Neural!B8</f>
        <v>5.3139181343923303</v>
      </c>
      <c r="D42" s="7">
        <v>6</v>
      </c>
      <c r="E42" s="21" t="s">
        <v>340</v>
      </c>
      <c r="F42" s="21" t="s">
        <v>305</v>
      </c>
      <c r="G42" s="21" t="s">
        <v>311</v>
      </c>
      <c r="H42" s="23">
        <v>5.5714285714285712</v>
      </c>
      <c r="I42" s="23">
        <v>5.3135319372584924</v>
      </c>
      <c r="J42" s="23">
        <v>5.7026950056991002</v>
      </c>
      <c r="K42" s="23">
        <v>4.7894940000000004</v>
      </c>
      <c r="L42" s="21">
        <v>6.9</v>
      </c>
      <c r="M42" s="25">
        <v>4.5</v>
      </c>
      <c r="N42" s="25">
        <f>IF(ABS(H42 - M42) &gt; MAX(ABS(I42 - M42), ABS(J42 - M42)), H42 - M42, IF(ABS(I42 - M42) &gt; ABS(J42 - M42), I42 - M42, J42 - M42))</f>
        <v>1.2026950056991002</v>
      </c>
      <c r="O42" s="25" t="str">
        <f>IF(N42 &lt; 0, "Under", "Over")</f>
        <v>Over</v>
      </c>
      <c r="P42" s="25">
        <f>H42-M42</f>
        <v>1.0714285714285712</v>
      </c>
      <c r="Q42" s="25">
        <v>0.8</v>
      </c>
      <c r="R42" s="25">
        <f>IF(O42="Over", IF(AND(I42&gt;M42, J42&gt;M42, K42&gt;M42), 1, IF(OR(AND(I42&gt;M42, J42&gt;M42), AND(I42&gt;M42, K42&gt;M42), AND(I42&gt;M42, K42&gt;M42)), 2/3, IF(OR(AND(I42&gt;M42, J42&lt;=M42), AND(I42&gt;M42, K42&lt;=M42), AND(J42&gt;M42, K42&lt;=M42), AND(I42&lt;=M42, J42&gt;M42), AND(I42&lt;=M42, K42&gt;M42), AND(J42&lt;=M42, K42&gt;M42)), 1/3, 0))), IF(AND(I42&lt;M42, J42&lt;M42, K42&lt;M42), 1, IF(OR(AND(I42&lt;M42, J42&lt;M42), AND(I42&lt;M42, K42&lt;M42), AND(I42&lt;M42, K42&lt;M42)), 2/3, IF(OR(AND(I42&lt;M42, J42&gt;=M42), AND(I42&lt;M42, K42&gt;=M42), AND(J42&lt;M42, K42&gt;=M42), AND(I42&gt;=M42, J42&lt;M42), AND(I42&gt;=M42, K42&lt;M42), AND(J42&gt;=M42, K42&lt;M42)), 1/3, 0))))</f>
        <v>1</v>
      </c>
      <c r="S42" s="25">
        <f>IF(OR(N42&gt;1.5,N42&lt;-1.5),2,
IF(OR(AND(N42&lt;=1.5,N42&gt;=1),AND(N42&gt;=-1.5,N42&lt;=-1)),1.5,
IF(OR(AND(N42&lt;=1,N42&gt;=0.75),AND(N42&gt;=-1,N42&lt;=-0.75)),1,
IF(OR(AND(N42&lt;=0.75,N42&gt;=0.5),AND(N42&gt;=-0.75,N42&lt;=-0.5)),0.5,
IF(OR(N42&lt;=0.5,N42&gt;=-0.5),0,"")
)
)
))</f>
        <v>1.5</v>
      </c>
      <c r="T42" s="25">
        <f>IF(R42=1,3,IF(R42=2/3,2,IF(R42=1/3,1,0)))</f>
        <v>3</v>
      </c>
      <c r="U42" s="25">
        <f>IF(AND(O42="Over", H42&gt;M42), 2, IF(AND(O42="Under", H42&lt;=M42), 2, 0))</f>
        <v>2</v>
      </c>
      <c r="V42" s="25">
        <f>IF(AND(O42="Over", Q42&gt;0.5), 2, IF(AND(O42="Under", Q42&lt;=0.5), 2, 0))</f>
        <v>2</v>
      </c>
      <c r="W42" s="25">
        <f>IF(O42="Over",
    IF(L42&gt;8.6, 1,
        IF(L42&gt;7.5, 0.5, 0)),
    IF(O42="Under",
        IF(L42&gt;8.6, 0,
            IF(L42&gt;7.5, 0.5, 1)),
        "Invalid N37 Value"))</f>
        <v>0</v>
      </c>
      <c r="X42" s="25">
        <f>SUM(S42:W42)</f>
        <v>8.5</v>
      </c>
      <c r="Y42" s="9"/>
      <c r="Z42" s="6">
        <f t="shared" si="5"/>
        <v>2.5255830000000001</v>
      </c>
      <c r="AB42"/>
      <c r="AC42" s="6"/>
    </row>
    <row r="43" spans="1:29" ht="15" thickBot="1" x14ac:dyDescent="0.35">
      <c r="A43" t="str">
        <f>A7</f>
        <v>Aaron Nola</v>
      </c>
      <c r="B43" s="5">
        <f>Neural!B7</f>
        <v>5.8499993764833196</v>
      </c>
      <c r="D43" s="7">
        <v>7</v>
      </c>
      <c r="E43" s="21" t="s">
        <v>341</v>
      </c>
      <c r="F43" s="21" t="s">
        <v>50</v>
      </c>
      <c r="G43" s="21" t="s">
        <v>43</v>
      </c>
      <c r="H43" s="23">
        <v>5.7142857142857144</v>
      </c>
      <c r="I43" s="23">
        <v>5.3373908711293758</v>
      </c>
      <c r="J43" s="23">
        <v>6.0255830000000001</v>
      </c>
      <c r="K43" s="23">
        <v>4.51</v>
      </c>
      <c r="L43" s="21">
        <v>6.5</v>
      </c>
      <c r="M43" s="25">
        <v>3.5</v>
      </c>
      <c r="N43" s="25">
        <f>IF(ABS(H43 - M43) &gt; MAX(ABS(I43 - M43), ABS(J43 - M43)), H43 - M43, IF(ABS(I43 - M43) &gt; ABS(J43 - M43), I43 - M43, J43 - M43))</f>
        <v>2.5255830000000001</v>
      </c>
      <c r="O43" s="25" t="str">
        <f>IF(N43 &lt; 0, "Under", "Over")</f>
        <v>Over</v>
      </c>
      <c r="P43" s="25">
        <f>H43-M43</f>
        <v>2.2142857142857144</v>
      </c>
      <c r="Q43" s="25">
        <v>0.7</v>
      </c>
      <c r="R43" s="25">
        <f>IF(O43="Over", IF(AND(I43&gt;M43, J43&gt;M43, K43&gt;M43), 1, IF(OR(AND(I43&gt;M43, J43&gt;M43), AND(I43&gt;M43, K43&gt;M43), AND(I43&gt;M43, K43&gt;M43)), 2/3, IF(OR(AND(I43&gt;M43, J43&lt;=M43), AND(I43&gt;M43, K43&lt;=M43), AND(J43&gt;M43, K43&lt;=M43), AND(I43&lt;=M43, J43&gt;M43), AND(I43&lt;=M43, K43&gt;M43), AND(J43&lt;=M43, K43&gt;M43)), 1/3, 0))), IF(AND(I43&lt;M43, J43&lt;M43, K43&lt;M43), 1, IF(OR(AND(I43&lt;M43, J43&lt;M43), AND(I43&lt;M43, K43&lt;M43), AND(I43&lt;M43, K43&lt;M43)), 2/3, IF(OR(AND(I43&lt;M43, J43&gt;=M43), AND(I43&lt;M43, K43&gt;=M43), AND(J43&lt;M43, K43&gt;=M43), AND(I43&gt;=M43, J43&lt;M43), AND(I43&gt;=M43, K43&lt;M43), AND(J43&gt;=M43, K43&lt;M43)), 1/3, 0))))</f>
        <v>1</v>
      </c>
      <c r="S43" s="25">
        <f>IF(OR(N43&gt;1.5,N43&lt;-1.5),2,
IF(OR(AND(N43&lt;=1.5,N43&gt;=1),AND(N43&gt;=-1.5,N43&lt;=-1)),1.5,
IF(OR(AND(N43&lt;=1,N43&gt;=0.75),AND(N43&gt;=-1,N43&lt;=-0.75)),1,
IF(OR(AND(N43&lt;=0.75,N43&gt;=0.5),AND(N43&gt;=-0.75,N43&lt;=-0.5)),0.5,
IF(OR(N43&lt;=0.5,N43&gt;=-0.5),0,"")
)
)
))</f>
        <v>2</v>
      </c>
      <c r="T43" s="25">
        <f>IF(R43=1,3,IF(R43=2/3,2,IF(R43=1/3,1,0)))</f>
        <v>3</v>
      </c>
      <c r="U43" s="25">
        <f>IF(AND(O43="Over", H43&gt;M43), 2, IF(AND(O43="Under", H43&lt;=M43), 2, 0))</f>
        <v>2</v>
      </c>
      <c r="V43" s="25">
        <f>IF(AND(O43="Over", Q43&gt;0.5), 2, IF(AND(O43="Under", Q43&lt;=0.5), 2, 0))</f>
        <v>2</v>
      </c>
      <c r="W43" s="25">
        <f>IF(O43="Over",
    IF(L43&gt;8.6, 1,
        IF(L43&gt;7.5, 0.5, 0)),
    IF(O43="Under",
        IF(L43&gt;8.6, 0,
            IF(L43&gt;7.5, 0.5, 1)),
        "Invalid N37 Value"))</f>
        <v>0</v>
      </c>
      <c r="X43" s="25">
        <f>SUM(S43:W43)</f>
        <v>9</v>
      </c>
      <c r="Y43" s="9"/>
      <c r="Z43" s="6">
        <f t="shared" si="5"/>
        <v>-0.75</v>
      </c>
      <c r="AB43"/>
      <c r="AC43" s="6"/>
    </row>
    <row r="44" spans="1:29" ht="15" thickBot="1" x14ac:dyDescent="0.35">
      <c r="A44" t="str">
        <f t="shared" ref="A44:A70" si="6">A9</f>
        <v>Triston McKenzie</v>
      </c>
      <c r="B44" s="5">
        <f>Neural!B9</f>
        <v>4.8520171626115598</v>
      </c>
      <c r="D44" s="7">
        <v>8</v>
      </c>
      <c r="E44" s="7" t="s">
        <v>342</v>
      </c>
      <c r="F44" s="7" t="s">
        <v>43</v>
      </c>
      <c r="G44" s="7" t="s">
        <v>50</v>
      </c>
      <c r="H44" s="17">
        <v>5</v>
      </c>
      <c r="I44" s="17">
        <v>5.0616127998953884</v>
      </c>
      <c r="J44" s="17">
        <v>5.9946999999999999</v>
      </c>
      <c r="K44" s="17">
        <v>4.75</v>
      </c>
      <c r="L44" s="7">
        <v>10.7</v>
      </c>
      <c r="M44" s="9">
        <v>5.5</v>
      </c>
      <c r="N44" s="9">
        <f>IF(ABS(H44 - M44) &gt; MAX(ABS(I44 - M44), ABS(J44 - M44)), H44 - M44, IF(ABS(I44 - M44) &gt; ABS(J44 - M44), I44 - M44, J44 - M44))</f>
        <v>-0.5</v>
      </c>
      <c r="O44" s="9" t="str">
        <f>IF(N44 &lt; 0, "Under", "Over")</f>
        <v>Under</v>
      </c>
      <c r="P44" s="9">
        <f>H44-M44</f>
        <v>-0.5</v>
      </c>
      <c r="Q44" s="9">
        <v>0.6</v>
      </c>
      <c r="R44" s="9">
        <f>IF(O44="Over", IF(AND(I44&gt;M44, J44&gt;M44, K44&gt;M44), 1, IF(OR(AND(I44&gt;M44, J44&gt;M44), AND(I44&gt;M44, K44&gt;M44), AND(I44&gt;M44, K44&gt;M44)), 2/3, IF(OR(AND(I44&gt;M44, J44&lt;=M44), AND(I44&gt;M44, K44&lt;=M44), AND(J44&gt;M44, K44&lt;=M44), AND(I44&lt;=M44, J44&gt;M44), AND(I44&lt;=M44, K44&gt;M44), AND(J44&lt;=M44, K44&gt;M44)), 1/3, 0))), IF(AND(I44&lt;M44, J44&lt;M44, K44&lt;M44), 1, IF(OR(AND(I44&lt;M44, J44&lt;M44), AND(I44&lt;M44, K44&lt;M44), AND(I44&lt;M44, K44&lt;M44)), 2/3, IF(OR(AND(I44&lt;M44, J44&gt;=M44), AND(I44&lt;M44, K44&gt;=M44), AND(J44&lt;M44, K44&gt;=M44), AND(I44&gt;=M44, J44&lt;M44), AND(I44&gt;=M44, K44&lt;M44), AND(J44&gt;=M44, K44&lt;M44)), 1/3, 0))))</f>
        <v>0.66666666666666663</v>
      </c>
      <c r="S44" s="9">
        <f>IF(OR(N44&gt;1.5,N44&lt;-1.5),2,
IF(OR(AND(N44&lt;=1.5,N44&gt;=1),AND(N44&gt;=-1.5,N44&lt;=-1)),1.5,
IF(OR(AND(N44&lt;=1,N44&gt;=0.75),AND(N44&gt;=-1,N44&lt;=-0.75)),1,
IF(OR(AND(N44&lt;=0.75,N44&gt;=0.5),AND(N44&gt;=-0.75,N44&lt;=-0.5)),0.5,
IF(OR(N44&lt;=0.5,N44&gt;=-0.5),0,"")
)
)
))</f>
        <v>0.5</v>
      </c>
      <c r="T44" s="9">
        <f>IF(R44=1,3,IF(R44=2/3,2,IF(R44=1/3,1,0)))</f>
        <v>2</v>
      </c>
      <c r="U44" s="9">
        <f>IF(AND(O44="Over", H44&gt;M44), 2, IF(AND(O44="Under", H44&lt;=M44), 2, 0))</f>
        <v>2</v>
      </c>
      <c r="V44" s="9">
        <f>IF(AND(O44="Over", Q44&gt;0.5), 2, IF(AND(O44="Under", Q44&lt;=0.5), 2, 0))</f>
        <v>0</v>
      </c>
      <c r="W44" s="9">
        <f>IF(O44="Over",
    IF(L44&gt;8.6, 1,
        IF(L44&gt;7.5, 0.5, 0)),
    IF(O44="Under",
        IF(L44&gt;8.6, 0,
            IF(L44&gt;7.5, 0.5, 1)),
        "Invalid N37 Value"))</f>
        <v>0</v>
      </c>
      <c r="X44" s="9">
        <f>SUM(S44:W44)</f>
        <v>4.5</v>
      </c>
      <c r="Y44" s="9"/>
      <c r="Z44" s="6">
        <f t="shared" si="5"/>
        <v>1.2121208155809198</v>
      </c>
      <c r="AB44"/>
      <c r="AC44" s="6"/>
    </row>
    <row r="45" spans="1:29" ht="15" thickBot="1" x14ac:dyDescent="0.35">
      <c r="A45" t="str">
        <f t="shared" si="6"/>
        <v>Slade Cecconi</v>
      </c>
      <c r="B45" s="5">
        <f>Neural!B10</f>
        <v>4.2157749324373004</v>
      </c>
      <c r="D45" s="7">
        <v>9</v>
      </c>
      <c r="E45" s="7" t="s">
        <v>343</v>
      </c>
      <c r="F45" s="7" t="s">
        <v>42</v>
      </c>
      <c r="G45" s="7" t="s">
        <v>365</v>
      </c>
      <c r="H45" s="17">
        <v>3.875</v>
      </c>
      <c r="I45" s="17">
        <v>4.1267330045165815</v>
      </c>
      <c r="J45" s="17">
        <v>4.7121208155809198</v>
      </c>
      <c r="K45" s="17">
        <v>3.1770149999999999</v>
      </c>
      <c r="L45" s="7">
        <v>7</v>
      </c>
      <c r="M45" s="9">
        <v>3.5</v>
      </c>
      <c r="N45" s="9">
        <f>IF(ABS(H45 - M45) &gt; MAX(ABS(I45 - M45), ABS(J45 - M45)), H45 - M45, IF(ABS(I45 - M45) &gt; ABS(J45 - M45), I45 - M45, J45 - M45))</f>
        <v>1.2121208155809198</v>
      </c>
      <c r="O45" s="9" t="str">
        <f>IF(N45 &lt; 0, "Under", "Over")</f>
        <v>Over</v>
      </c>
      <c r="P45" s="9">
        <f>H45-M45</f>
        <v>0.375</v>
      </c>
      <c r="Q45" s="9">
        <v>0.5</v>
      </c>
      <c r="R45" s="9">
        <f>IF(O45="Over", IF(AND(I45&gt;M45, J45&gt;M45, K45&gt;M45), 1, IF(OR(AND(I45&gt;M45, J45&gt;M45), AND(I45&gt;M45, K45&gt;M45), AND(I45&gt;M45, K45&gt;M45)), 2/3, IF(OR(AND(I45&gt;M45, J45&lt;=M45), AND(I45&gt;M45, K45&lt;=M45), AND(J45&gt;M45, K45&lt;=M45), AND(I45&lt;=M45, J45&gt;M45), AND(I45&lt;=M45, K45&gt;M45), AND(J45&lt;=M45, K45&gt;M45)), 1/3, 0))), IF(AND(I45&lt;M45, J45&lt;M45, K45&lt;M45), 1, IF(OR(AND(I45&lt;M45, J45&lt;M45), AND(I45&lt;M45, K45&lt;M45), AND(I45&lt;M45, K45&lt;M45)), 2/3, IF(OR(AND(I45&lt;M45, J45&gt;=M45), AND(I45&lt;M45, K45&gt;=M45), AND(J45&lt;M45, K45&gt;=M45), AND(I45&gt;=M45, J45&lt;M45), AND(I45&gt;=M45, K45&lt;M45), AND(J45&gt;=M45, K45&lt;M45)), 1/3, 0))))</f>
        <v>0.66666666666666663</v>
      </c>
      <c r="S45" s="9">
        <f>IF(OR(N45&gt;1.5,N45&lt;-1.5),2,
IF(OR(AND(N45&lt;=1.5,N45&gt;=1),AND(N45&gt;=-1.5,N45&lt;=-1)),1.5,
IF(OR(AND(N45&lt;=1,N45&gt;=0.75),AND(N45&gt;=-1,N45&lt;=-0.75)),1,
IF(OR(AND(N45&lt;=0.75,N45&gt;=0.5),AND(N45&gt;=-0.75,N45&lt;=-0.5)),0.5,
IF(OR(N45&lt;=0.5,N45&gt;=-0.5),0,"")
)
)
))</f>
        <v>1.5</v>
      </c>
      <c r="T45" s="9">
        <f>IF(R45=1,3,IF(R45=2/3,2,IF(R45=1/3,1,0)))</f>
        <v>2</v>
      </c>
      <c r="U45" s="9">
        <f>IF(AND(O45="Over", H45&gt;M45), 2, IF(AND(O45="Under", H45&lt;=M45), 2, 0))</f>
        <v>2</v>
      </c>
      <c r="V45" s="9">
        <f>IF(AND(O45="Over", Q45&gt;0.5), 2, IF(AND(O45="Under", Q45&lt;=0.5), 2, 0))</f>
        <v>0</v>
      </c>
      <c r="W45" s="9">
        <f>IF(O45="Over",
    IF(L45&gt;8.6, 1,
        IF(L45&gt;7.5, 0.5, 0)),
    IF(O45="Under",
        IF(L45&gt;8.6, 0,
            IF(L45&gt;7.5, 0.5, 1)),
        "Invalid N37 Value"))</f>
        <v>0</v>
      </c>
      <c r="X45" s="9">
        <f>SUM(S45:W45)</f>
        <v>5.5</v>
      </c>
      <c r="Y45" s="9"/>
      <c r="Z45" s="6">
        <f t="shared" si="5"/>
        <v>1.2590120160213596</v>
      </c>
      <c r="AB45"/>
      <c r="AC45" s="6"/>
    </row>
    <row r="46" spans="1:29" ht="15" thickBot="1" x14ac:dyDescent="0.35">
      <c r="A46" t="str">
        <f t="shared" si="6"/>
        <v>Jake Irvin</v>
      </c>
      <c r="B46" s="5">
        <f>Neural!B11</f>
        <v>5.3067855409261</v>
      </c>
      <c r="D46" s="7">
        <v>10</v>
      </c>
      <c r="E46" s="7" t="s">
        <v>344</v>
      </c>
      <c r="F46" s="7" t="s">
        <v>365</v>
      </c>
      <c r="G46" s="7" t="s">
        <v>42</v>
      </c>
      <c r="H46" s="17">
        <v>4.9285714285714288</v>
      </c>
      <c r="I46" s="17">
        <v>5.282798033633445</v>
      </c>
      <c r="J46" s="17">
        <v>5.7590120160213596</v>
      </c>
      <c r="K46" s="17">
        <v>4.8356433000000001</v>
      </c>
      <c r="L46" s="7">
        <v>6.8</v>
      </c>
      <c r="M46" s="9">
        <v>4.5</v>
      </c>
      <c r="N46" s="9">
        <f>IF(ABS(H46 - M46) &gt; MAX(ABS(I46 - M46), ABS(J46 - M46)), H46 - M46, IF(ABS(I46 - M46) &gt; ABS(J46 - M46), I46 - M46, J46 - M46))</f>
        <v>1.2590120160213596</v>
      </c>
      <c r="O46" s="9" t="str">
        <f>IF(N46 &lt; 0, "Under", "Over")</f>
        <v>Over</v>
      </c>
      <c r="P46" s="9">
        <f>H46-M46</f>
        <v>0.42857142857142883</v>
      </c>
      <c r="Q46" s="9">
        <v>0.5</v>
      </c>
      <c r="R46" s="9">
        <f>IF(O46="Over", IF(AND(I46&gt;M46, J46&gt;M46, K46&gt;M46), 1, IF(OR(AND(I46&gt;M46, J46&gt;M46), AND(I46&gt;M46, K46&gt;M46), AND(I46&gt;M46, K46&gt;M46)), 2/3, IF(OR(AND(I46&gt;M46, J46&lt;=M46), AND(I46&gt;M46, K46&lt;=M46), AND(J46&gt;M46, K46&lt;=M46), AND(I46&lt;=M46, J46&gt;M46), AND(I46&lt;=M46, K46&gt;M46), AND(J46&lt;=M46, K46&gt;M46)), 1/3, 0))), IF(AND(I46&lt;M46, J46&lt;M46, K46&lt;M46), 1, IF(OR(AND(I46&lt;M46, J46&lt;M46), AND(I46&lt;M46, K46&lt;M46), AND(I46&lt;M46, K46&lt;M46)), 2/3, IF(OR(AND(I46&lt;M46, J46&gt;=M46), AND(I46&lt;M46, K46&gt;=M46), AND(J46&lt;M46, K46&gt;=M46), AND(I46&gt;=M46, J46&lt;M46), AND(I46&gt;=M46, K46&lt;M46), AND(J46&gt;=M46, K46&lt;M46)), 1/3, 0))))</f>
        <v>1</v>
      </c>
      <c r="S46" s="9">
        <f>IF(OR(N46&gt;1.5,N46&lt;-1.5),2,
IF(OR(AND(N46&lt;=1.5,N46&gt;=1),AND(N46&gt;=-1.5,N46&lt;=-1)),1.5,
IF(OR(AND(N46&lt;=1,N46&gt;=0.75),AND(N46&gt;=-1,N46&lt;=-0.75)),1,
IF(OR(AND(N46&lt;=0.75,N46&gt;=0.5),AND(N46&gt;=-0.75,N46&lt;=-0.5)),0.5,
IF(OR(N46&lt;=0.5,N46&gt;=-0.5),0,"")
)
)
))</f>
        <v>1.5</v>
      </c>
      <c r="T46" s="9">
        <f>IF(R46=1,3,IF(R46=2/3,2,IF(R46=1/3,1,0)))</f>
        <v>3</v>
      </c>
      <c r="U46" s="9">
        <f>IF(AND(O46="Over", H46&gt;M46), 2, IF(AND(O46="Under", H46&lt;=M46), 2, 0))</f>
        <v>2</v>
      </c>
      <c r="V46" s="9">
        <f>IF(AND(O46="Over", Q46&gt;0.5), 2, IF(AND(O46="Under", Q46&lt;=0.5), 2, 0))</f>
        <v>0</v>
      </c>
      <c r="W46" s="9">
        <f>IF(O46="Over",
    IF(L46&gt;8.6, 1,
        IF(L46&gt;7.5, 0.5, 0)),
    IF(O46="Under",
        IF(L46&gt;8.6, 0,
            IF(L46&gt;7.5, 0.5, 1)),
        "Invalid N37 Value"))</f>
        <v>0</v>
      </c>
      <c r="X46" s="9">
        <f>SUM(S46:W46)</f>
        <v>6.5</v>
      </c>
      <c r="Y46" s="9"/>
      <c r="Z46" s="6">
        <f t="shared" si="5"/>
        <v>2.9246150000000002</v>
      </c>
      <c r="AB46"/>
      <c r="AC46" s="6"/>
    </row>
    <row r="47" spans="1:29" ht="15" thickBot="1" x14ac:dyDescent="0.35">
      <c r="A47" t="str">
        <f t="shared" si="6"/>
        <v>Albert Suarez</v>
      </c>
      <c r="B47" s="5">
        <f>Neural!B12</f>
        <v>3.7739156086213299</v>
      </c>
      <c r="D47" s="7">
        <v>11</v>
      </c>
      <c r="E47" s="7" t="s">
        <v>345</v>
      </c>
      <c r="F47" s="7" t="s">
        <v>38</v>
      </c>
      <c r="G47" s="7" t="s">
        <v>46</v>
      </c>
      <c r="H47" s="17">
        <v>4.4285714285714288</v>
      </c>
      <c r="I47" s="17">
        <v>4.8321931154349489</v>
      </c>
      <c r="J47" s="17">
        <v>7.4246150000000002</v>
      </c>
      <c r="K47" s="17">
        <v>3.7739156086213299</v>
      </c>
      <c r="L47" s="7">
        <v>9.6</v>
      </c>
      <c r="M47" s="9">
        <v>4.5</v>
      </c>
      <c r="N47" s="9">
        <f>IF(ABS(H47 - M47) &gt; MAX(ABS(I47 - M47), ABS(J47 - M47)), H47 - M47, IF(ABS(I47 - M47) &gt; ABS(J47 - M47), I47 - M47, J47 - M47))</f>
        <v>2.9246150000000002</v>
      </c>
      <c r="O47" s="9" t="str">
        <f>IF(N47 &lt; 0, "Under", "Over")</f>
        <v>Over</v>
      </c>
      <c r="P47" s="9">
        <f>H47-M47</f>
        <v>-7.1428571428571175E-2</v>
      </c>
      <c r="Q47" s="9">
        <v>0.42857142857142849</v>
      </c>
      <c r="R47" s="9">
        <f>IF(O47="Over", IF(AND(I47&gt;M47, J47&gt;M47, K47&gt;M47), 1, IF(OR(AND(I47&gt;M47, J47&gt;M47), AND(I47&gt;M47, K47&gt;M47), AND(I47&gt;M47, K47&gt;M47)), 2/3, IF(OR(AND(I47&gt;M47, J47&lt;=M47), AND(I47&gt;M47, K47&lt;=M47), AND(J47&gt;M47, K47&lt;=M47), AND(I47&lt;=M47, J47&gt;M47), AND(I47&lt;=M47, K47&gt;M47), AND(J47&lt;=M47, K47&gt;M47)), 1/3, 0))), IF(AND(I47&lt;M47, J47&lt;M47, K47&lt;M47), 1, IF(OR(AND(I47&lt;M47, J47&lt;M47), AND(I47&lt;M47, K47&lt;M47), AND(I47&lt;M47, K47&lt;M47)), 2/3, IF(OR(AND(I47&lt;M47, J47&gt;=M47), AND(I47&lt;M47, K47&gt;=M47), AND(J47&lt;M47, K47&gt;=M47), AND(I47&gt;=M47, J47&lt;M47), AND(I47&gt;=M47, K47&lt;M47), AND(J47&gt;=M47, K47&lt;M47)), 1/3, 0))))</f>
        <v>0.66666666666666663</v>
      </c>
      <c r="S47" s="9">
        <f>IF(OR(N47&gt;1.5,N47&lt;-1.5),2,
IF(OR(AND(N47&lt;=1.5,N47&gt;=1),AND(N47&gt;=-1.5,N47&lt;=-1)),1.5,
IF(OR(AND(N47&lt;=1,N47&gt;=0.75),AND(N47&gt;=-1,N47&lt;=-0.75)),1,
IF(OR(AND(N47&lt;=0.75,N47&gt;=0.5),AND(N47&gt;=-0.75,N47&lt;=-0.5)),0.5,
IF(OR(N47&lt;=0.5,N47&gt;=-0.5),0,"")
)
)
))</f>
        <v>2</v>
      </c>
      <c r="T47" s="9">
        <f>IF(R47=1,3,IF(R47=2/3,2,IF(R47=1/3,1,0)))</f>
        <v>2</v>
      </c>
      <c r="U47" s="9">
        <f>IF(AND(O47="Over", H47&gt;M47), 2, IF(AND(O47="Under", H47&lt;=M47), 2, 0))</f>
        <v>0</v>
      </c>
      <c r="V47" s="9">
        <f>IF(AND(O47="Over", Q47&gt;0.5), 2, IF(AND(O47="Under", Q47&lt;=0.5), 2, 0))</f>
        <v>0</v>
      </c>
      <c r="W47" s="9">
        <f>IF(O47="Over",
    IF(L47&gt;8.6, 1,
        IF(L47&gt;7.5, 0.5, 0)),
    IF(O47="Under",
        IF(L47&gt;8.6, 0,
            IF(L47&gt;7.5, 0.5, 1)),
        "Invalid N37 Value"))</f>
        <v>1</v>
      </c>
      <c r="X47" s="9">
        <f>SUM(S47:W47)</f>
        <v>5</v>
      </c>
      <c r="Y47" s="9"/>
      <c r="Z47" s="6">
        <f t="shared" si="5"/>
        <v>0.50513199999999969</v>
      </c>
      <c r="AB47"/>
      <c r="AC47" s="6"/>
    </row>
    <row r="48" spans="1:29" ht="15" thickBot="1" x14ac:dyDescent="0.35">
      <c r="A48" t="str">
        <f t="shared" si="6"/>
        <v>Nestor Cortes</v>
      </c>
      <c r="B48" s="5">
        <f>Neural!B13</f>
        <v>5.3872278360482202</v>
      </c>
      <c r="D48" s="7">
        <v>12</v>
      </c>
      <c r="E48" s="7" t="s">
        <v>346</v>
      </c>
      <c r="F48" s="7" t="s">
        <v>46</v>
      </c>
      <c r="G48" s="7" t="s">
        <v>38</v>
      </c>
      <c r="H48" s="17">
        <v>5.333333333333333</v>
      </c>
      <c r="I48" s="17">
        <v>5.4320988023801657</v>
      </c>
      <c r="J48" s="17">
        <v>6.0051319999999997</v>
      </c>
      <c r="K48" s="17">
        <v>5.0377758903784304</v>
      </c>
      <c r="L48" s="7">
        <v>9.3000000000000007</v>
      </c>
      <c r="M48" s="9">
        <v>5.5</v>
      </c>
      <c r="N48" s="9">
        <f>IF(ABS(H48 - M48) &gt; MAX(ABS(I48 - M48), ABS(J48 - M48)), H48 - M48, IF(ABS(I48 - M48) &gt; ABS(J48 - M48), I48 - M48, J48 - M48))</f>
        <v>0.50513199999999969</v>
      </c>
      <c r="O48" s="9" t="str">
        <f>IF(N48 &lt; 0, "Under", "Over")</f>
        <v>Over</v>
      </c>
      <c r="P48" s="9">
        <f>H48-M48</f>
        <v>-0.16666666666666696</v>
      </c>
      <c r="Q48" s="9">
        <v>0.4</v>
      </c>
      <c r="R48" s="9">
        <f>IF(O48="Over", IF(AND(I48&gt;M48, J48&gt;M48, K48&gt;M48), 1, IF(OR(AND(I48&gt;M48, J48&gt;M48), AND(I48&gt;M48, K48&gt;M48), AND(I48&gt;M48, K48&gt;M48)), 2/3, IF(OR(AND(I48&gt;M48, J48&lt;=M48), AND(I48&gt;M48, K48&lt;=M48), AND(J48&gt;M48, K48&lt;=M48), AND(I48&lt;=M48, J48&gt;M48), AND(I48&lt;=M48, K48&gt;M48), AND(J48&lt;=M48, K48&gt;M48)), 1/3, 0))), IF(AND(I48&lt;M48, J48&lt;M48, K48&lt;M48), 1, IF(OR(AND(I48&lt;M48, J48&lt;M48), AND(I48&lt;M48, K48&lt;M48), AND(I48&lt;M48, K48&lt;M48)), 2/3, IF(OR(AND(I48&lt;M48, J48&gt;=M48), AND(I48&lt;M48, K48&gt;=M48), AND(J48&lt;M48, K48&gt;=M48), AND(I48&gt;=M48, J48&lt;M48), AND(I48&gt;=M48, K48&lt;M48), AND(J48&gt;=M48, K48&lt;M48)), 1/3, 0))))</f>
        <v>0.33333333333333331</v>
      </c>
      <c r="S48" s="9">
        <f>IF(OR(N48&gt;1.5,N48&lt;-1.5),2,
IF(OR(AND(N48&lt;=1.5,N48&gt;=1),AND(N48&gt;=-1.5,N48&lt;=-1)),1.5,
IF(OR(AND(N48&lt;=1,N48&gt;=0.75),AND(N48&gt;=-1,N48&lt;=-0.75)),1,
IF(OR(AND(N48&lt;=0.75,N48&gt;=0.5),AND(N48&gt;=-0.75,N48&lt;=-0.5)),0.5,
IF(OR(N48&lt;=0.5,N48&gt;=-0.5),0,"")
)
)
))</f>
        <v>0.5</v>
      </c>
      <c r="T48" s="9">
        <f>IF(R48=1,3,IF(R48=2/3,2,IF(R48=1/3,1,0)))</f>
        <v>1</v>
      </c>
      <c r="U48" s="9">
        <f>IF(AND(O48="Over", H48&gt;M48), 2, IF(AND(O48="Under", H48&lt;=M48), 2, 0))</f>
        <v>0</v>
      </c>
      <c r="V48" s="9">
        <f>IF(AND(O48="Over", Q48&gt;0.5), 2, IF(AND(O48="Under", Q48&lt;=0.5), 2, 0))</f>
        <v>0</v>
      </c>
      <c r="W48" s="9">
        <f>IF(O48="Over",
    IF(L48&gt;8.6, 1,
        IF(L48&gt;7.5, 0.5, 0)),
    IF(O48="Under",
        IF(L48&gt;8.6, 0,
            IF(L48&gt;7.5, 0.5, 1)),
        "Invalid N37 Value"))</f>
        <v>1</v>
      </c>
      <c r="X48" s="9">
        <f>SUM(S48:W48)</f>
        <v>2.5</v>
      </c>
      <c r="Y48" s="9"/>
      <c r="Z48" s="6">
        <f t="shared" si="5"/>
        <v>1.8571428571428568</v>
      </c>
      <c r="AB48"/>
      <c r="AC48" s="6"/>
    </row>
    <row r="49" spans="1:29" ht="15" thickBot="1" x14ac:dyDescent="0.35">
      <c r="A49" t="str">
        <f t="shared" si="6"/>
        <v>Tanner Houck</v>
      </c>
      <c r="B49" s="5">
        <f>Neural!B14</f>
        <v>5.8591270009739302</v>
      </c>
      <c r="D49" s="7">
        <v>13</v>
      </c>
      <c r="E49" s="21" t="s">
        <v>347</v>
      </c>
      <c r="F49" s="21" t="s">
        <v>48</v>
      </c>
      <c r="G49" s="21" t="s">
        <v>37</v>
      </c>
      <c r="H49" s="23">
        <v>6.3571428571428568</v>
      </c>
      <c r="I49" s="23">
        <v>5.6386419162267112</v>
      </c>
      <c r="J49" s="23">
        <v>5.8727752142386196</v>
      </c>
      <c r="K49" s="23">
        <v>5.2334263700986803</v>
      </c>
      <c r="L49" s="21">
        <v>6</v>
      </c>
      <c r="M49" s="25">
        <v>4.5</v>
      </c>
      <c r="N49" s="25">
        <f>IF(ABS(H49 - M49) &gt; MAX(ABS(I49 - M49), ABS(J49 - M49)), H49 - M49, IF(ABS(I49 - M49) &gt; ABS(J49 - M49), I49 - M49, J49 - M49))</f>
        <v>1.8571428571428568</v>
      </c>
      <c r="O49" s="25" t="str">
        <f>IF(N49 &lt; 0, "Under", "Over")</f>
        <v>Over</v>
      </c>
      <c r="P49" s="25">
        <f>H49-M49</f>
        <v>1.8571428571428568</v>
      </c>
      <c r="Q49" s="25">
        <v>0.8</v>
      </c>
      <c r="R49" s="25">
        <f>IF(O49="Over", IF(AND(I49&gt;M49, J49&gt;M49, K49&gt;M49), 1, IF(OR(AND(I49&gt;M49, J49&gt;M49), AND(I49&gt;M49, K49&gt;M49), AND(I49&gt;M49, K49&gt;M49)), 2/3, IF(OR(AND(I49&gt;M49, J49&lt;=M49), AND(I49&gt;M49, K49&lt;=M49), AND(J49&gt;M49, K49&lt;=M49), AND(I49&lt;=M49, J49&gt;M49), AND(I49&lt;=M49, K49&gt;M49), AND(J49&lt;=M49, K49&gt;M49)), 1/3, 0))), IF(AND(I49&lt;M49, J49&lt;M49, K49&lt;M49), 1, IF(OR(AND(I49&lt;M49, J49&lt;M49), AND(I49&lt;M49, K49&lt;M49), AND(I49&lt;M49, K49&lt;M49)), 2/3, IF(OR(AND(I49&lt;M49, J49&gt;=M49), AND(I49&lt;M49, K49&gt;=M49), AND(J49&lt;M49, K49&gt;=M49), AND(I49&gt;=M49, J49&lt;M49), AND(I49&gt;=M49, K49&lt;M49), AND(J49&gt;=M49, K49&lt;M49)), 1/3, 0))))</f>
        <v>1</v>
      </c>
      <c r="S49" s="25">
        <f>IF(OR(N49&gt;1.5,N49&lt;-1.5),2,
IF(OR(AND(N49&lt;=1.5,N49&gt;=1),AND(N49&gt;=-1.5,N49&lt;=-1)),1.5,
IF(OR(AND(N49&lt;=1,N49&gt;=0.75),AND(N49&gt;=-1,N49&lt;=-0.75)),1,
IF(OR(AND(N49&lt;=0.75,N49&gt;=0.5),AND(N49&gt;=-0.75,N49&lt;=-0.5)),0.5,
IF(OR(N49&lt;=0.5,N49&gt;=-0.5),0,"")
)
)
))</f>
        <v>2</v>
      </c>
      <c r="T49" s="25">
        <f>IF(R49=1,3,IF(R49=2/3,2,IF(R49=1/3,1,0)))</f>
        <v>3</v>
      </c>
      <c r="U49" s="25">
        <f>IF(AND(O49="Over", H49&gt;M49), 2, IF(AND(O49="Under", H49&lt;=M49), 2, 0))</f>
        <v>2</v>
      </c>
      <c r="V49" s="25">
        <f>IF(AND(O49="Over", Q49&gt;0.5), 2, IF(AND(O49="Under", Q49&lt;=0.5), 2, 0))</f>
        <v>2</v>
      </c>
      <c r="W49" s="25">
        <f>IF(O49="Over",
    IF(L49&gt;8.6, 1,
        IF(L49&gt;7.5, 0.5, 0)),
    IF(O49="Under",
        IF(L49&gt;8.6, 0,
            IF(L49&gt;7.5, 0.5, 1)),
        "Invalid N37 Value"))</f>
        <v>0</v>
      </c>
      <c r="X49" s="25">
        <f>SUM(S49:W49)</f>
        <v>9</v>
      </c>
      <c r="Y49" s="9"/>
      <c r="Z49" s="6">
        <f t="shared" si="5"/>
        <v>-0.56666910255492997</v>
      </c>
      <c r="AB49"/>
      <c r="AC49" s="6"/>
    </row>
    <row r="50" spans="1:29" ht="15" thickBot="1" x14ac:dyDescent="0.35">
      <c r="A50" t="str">
        <f t="shared" si="6"/>
        <v>Chris Bassitt</v>
      </c>
      <c r="B50" s="5">
        <f>Neural!B15</f>
        <v>5.1153709461435497</v>
      </c>
      <c r="D50" s="7">
        <v>14</v>
      </c>
      <c r="E50" s="7" t="s">
        <v>348</v>
      </c>
      <c r="F50" s="7" t="s">
        <v>37</v>
      </c>
      <c r="G50" s="7" t="s">
        <v>48</v>
      </c>
      <c r="H50" s="17">
        <v>5.3571428571428568</v>
      </c>
      <c r="I50" s="17">
        <v>5.1795259822771778</v>
      </c>
      <c r="J50" s="17">
        <v>5.6653370000000001</v>
      </c>
      <c r="K50" s="17">
        <v>4.93333089744507</v>
      </c>
      <c r="L50" s="7">
        <v>10.1</v>
      </c>
      <c r="M50" s="9">
        <v>5.5</v>
      </c>
      <c r="N50" s="9">
        <f>IF(ABS(H50 - M50) &gt; MAX(ABS(I50 - M50), ABS(J50 - M50)), H50 - M50, IF(ABS(I50 - M50) &gt; ABS(J50 - M50), I50 - M50, J50 - M50))</f>
        <v>-0.32047401772282225</v>
      </c>
      <c r="O50" s="9" t="str">
        <f>IF(N50 &lt; 0, "Under", "Over")</f>
        <v>Under</v>
      </c>
      <c r="P50" s="9">
        <f>H50-M50</f>
        <v>-0.14285714285714324</v>
      </c>
      <c r="Q50" s="9">
        <v>0.4</v>
      </c>
      <c r="R50" s="9">
        <f>IF(O50="Over", IF(AND(I50&gt;M50, J50&gt;M50, K50&gt;M50), 1, IF(OR(AND(I50&gt;M50, J50&gt;M50), AND(I50&gt;M50, K50&gt;M50), AND(I50&gt;M50, K50&gt;M50)), 2/3, IF(OR(AND(I50&gt;M50, J50&lt;=M50), AND(I50&gt;M50, K50&lt;=M50), AND(J50&gt;M50, K50&lt;=M50), AND(I50&lt;=M50, J50&gt;M50), AND(I50&lt;=M50, K50&gt;M50), AND(J50&lt;=M50, K50&gt;M50)), 1/3, 0))), IF(AND(I50&lt;M50, J50&lt;M50, K50&lt;M50), 1, IF(OR(AND(I50&lt;M50, J50&lt;M50), AND(I50&lt;M50, K50&lt;M50), AND(I50&lt;M50, K50&lt;M50)), 2/3, IF(OR(AND(I50&lt;M50, J50&gt;=M50), AND(I50&lt;M50, K50&gt;=M50), AND(J50&lt;M50, K50&gt;=M50), AND(I50&gt;=M50, J50&lt;M50), AND(I50&gt;=M50, K50&lt;M50), AND(J50&gt;=M50, K50&lt;M50)), 1/3, 0))))</f>
        <v>0.66666666666666663</v>
      </c>
      <c r="S50" s="9">
        <f>IF(OR(N50&gt;1.5,N50&lt;-1.5),2,
IF(OR(AND(N50&lt;=1.5,N50&gt;=1),AND(N50&gt;=-1.5,N50&lt;=-1)),1.5,
IF(OR(AND(N50&lt;=1,N50&gt;=0.75),AND(N50&gt;=-1,N50&lt;=-0.75)),1,
IF(OR(AND(N50&lt;=0.75,N50&gt;=0.5),AND(N50&gt;=-0.75,N50&lt;=-0.5)),0.5,
IF(OR(N50&lt;=0.5,N50&gt;=-0.5),0,"")
)
)
))</f>
        <v>0</v>
      </c>
      <c r="T50" s="9">
        <f>IF(R50=1,3,IF(R50=2/3,2,IF(R50=1/3,1,0)))</f>
        <v>2</v>
      </c>
      <c r="U50" s="9">
        <f>IF(AND(O50="Over", H50&gt;M50), 2, IF(AND(O50="Under", H50&lt;=M50), 2, 0))</f>
        <v>2</v>
      </c>
      <c r="V50" s="9">
        <f>IF(AND(O50="Over", Q50&gt;0.5), 2, IF(AND(O50="Under", Q50&lt;=0.5), 2, 0))</f>
        <v>2</v>
      </c>
      <c r="W50" s="9">
        <f>IF(O50="Over",
    IF(L50&gt;8.6, 1,
        IF(L50&gt;7.5, 0.5, 0)),
    IF(O50="Under",
        IF(L50&gt;8.6, 0,
            IF(L50&gt;7.5, 0.5, 1)),
        "Invalid N37 Value"))</f>
        <v>0</v>
      </c>
      <c r="X50" s="9">
        <f>SUM(S50:W50)</f>
        <v>6</v>
      </c>
      <c r="Y50" s="9"/>
      <c r="Z50" s="6">
        <f>IF(ABS(H51 - M51) &gt; MAX(ABS(J51 - M51), ABS(K51 - M51), ABS(R16 - M51)), H51, IF(ABS(J51 - M51) &gt; MAX(ABS(K51 - M51), ABS(R16 - M51)), J51, IF(ABS(K51 - M51) &gt; ABS(R16 - M51), K51, R16)))-M51</f>
        <v>5.6</v>
      </c>
      <c r="AB50"/>
      <c r="AC50" s="6"/>
    </row>
    <row r="51" spans="1:29" ht="15" thickBot="1" x14ac:dyDescent="0.35">
      <c r="A51" t="str">
        <f t="shared" si="6"/>
        <v>Casey Mize</v>
      </c>
      <c r="B51" s="5">
        <f>Neural!B16</f>
        <v>4.38069664811837</v>
      </c>
      <c r="D51" s="7">
        <v>15</v>
      </c>
      <c r="E51" s="7" t="s">
        <v>349</v>
      </c>
      <c r="F51" s="7" t="s">
        <v>302</v>
      </c>
      <c r="G51" s="7" t="s">
        <v>47</v>
      </c>
      <c r="H51" s="7">
        <v>3.307692307692307</v>
      </c>
      <c r="I51" s="7">
        <v>4.4649285854754863</v>
      </c>
      <c r="J51" s="7">
        <v>5.0720338983050803</v>
      </c>
      <c r="K51" s="7">
        <v>4.1273613341383397</v>
      </c>
      <c r="L51" s="7">
        <v>9.1</v>
      </c>
      <c r="M51" s="9">
        <v>3.5</v>
      </c>
      <c r="N51" s="9">
        <f>IF(ABS(H51 - M51) &gt; MAX(ABS(I51 - M51), ABS(J51 - M51)), H51 - M51, IF(ABS(I51 - M51) &gt; ABS(J51 - M51), I51 - M51, J51 - M51))</f>
        <v>1.5720338983050803</v>
      </c>
      <c r="O51" s="9" t="str">
        <f>IF(N51 &lt; 0, "Under", "Over")</f>
        <v>Over</v>
      </c>
      <c r="P51" s="9">
        <f>H51-M51</f>
        <v>-0.19230769230769296</v>
      </c>
      <c r="Q51" s="9">
        <v>0.5</v>
      </c>
      <c r="R51" s="9">
        <f>IF(O51="Over", IF(AND(I51&gt;M51, J51&gt;M51, K51&gt;M51), 1, IF(OR(AND(I51&gt;M51, J51&gt;M51), AND(I51&gt;M51, K51&gt;M51), AND(I51&gt;M51, K51&gt;M51)), 2/3, IF(OR(AND(I51&gt;M51, J51&lt;=M51), AND(I51&gt;M51, K51&lt;=M51), AND(J51&gt;M51, K51&lt;=M51), AND(I51&lt;=M51, J51&gt;M51), AND(I51&lt;=M51, K51&gt;M51), AND(J51&lt;=M51, K51&gt;M51)), 1/3, 0))), IF(AND(I51&lt;M51, J51&lt;M51, K51&lt;M51), 1, IF(OR(AND(I51&lt;M51, J51&lt;M51), AND(I51&lt;M51, K51&lt;M51), AND(I51&lt;M51, K51&lt;M51)), 2/3, IF(OR(AND(I51&lt;M51, J51&gt;=M51), AND(I51&lt;M51, K51&gt;=M51), AND(J51&lt;M51, K51&gt;=M51), AND(I51&gt;=M51, J51&lt;M51), AND(I51&gt;=M51, K51&lt;M51), AND(J51&gt;=M51, K51&lt;M51)), 1/3, 0))))</f>
        <v>1</v>
      </c>
      <c r="S51" s="9">
        <f>IF(OR(N51&gt;1.5,N51&lt;-1.5),2,
IF(OR(AND(N51&lt;=1.5,N51&gt;=1),AND(N51&gt;=-1.5,N51&lt;=-1)),1.5,
IF(OR(AND(N51&lt;=1,N51&gt;=0.75),AND(N51&gt;=-1,N51&lt;=-0.75)),1,
IF(OR(AND(N51&lt;=0.75,N51&gt;=0.5),AND(N51&gt;=-0.75,N51&lt;=-0.5)),0.5,
IF(OR(N51&lt;=0.5,N51&gt;=-0.5),0,"")
)
)
))</f>
        <v>2</v>
      </c>
      <c r="T51" s="9">
        <f>IF(R51=1,3,IF(R51=2/3,2,IF(R51=1/3,1,0)))</f>
        <v>3</v>
      </c>
      <c r="U51" s="9">
        <f>IF(AND(O51="Over", H51&gt;M51), 2, IF(AND(O51="Under", H51&lt;=M51), 2, 0))</f>
        <v>0</v>
      </c>
      <c r="V51" s="9">
        <f>IF(AND(O51="Over", Q51&gt;0.5), 2, IF(AND(O51="Under", Q51&lt;=0.5), 2, 0))</f>
        <v>0</v>
      </c>
      <c r="W51" s="9">
        <f>IF(O51="Over",
    IF(L51&gt;8.6, 1,
        IF(L51&gt;7.5, 0.5, 0)),
    IF(O51="Under",
        IF(L51&gt;8.6, 0,
            IF(L51&gt;7.5, 0.5, 1)),
        "Invalid N37 Value"))</f>
        <v>1</v>
      </c>
      <c r="X51" s="9">
        <f>SUM(S51:W51)</f>
        <v>6</v>
      </c>
      <c r="Y51" s="9"/>
      <c r="Z51" s="6">
        <f t="shared" ref="Z51:Z64" si="7">IF(ABS(H51 - M51) &gt; MAX(ABS(J51 - M51), ABS(K51 - M51)), H51 - M51, IF(ABS(J51 - M51) &gt; ABS(K51 - M51), J51 - M51, K51 - M51))</f>
        <v>1.5720338983050803</v>
      </c>
      <c r="AB51"/>
      <c r="AC51" s="6"/>
    </row>
    <row r="52" spans="1:29" ht="15" thickBot="1" x14ac:dyDescent="0.35">
      <c r="A52" t="str">
        <f t="shared" si="6"/>
        <v>Spencer Schwellenbach</v>
      </c>
      <c r="B52" s="5">
        <f>Neural!B17</f>
        <v>4.9269392754802803</v>
      </c>
      <c r="D52" s="7">
        <v>16</v>
      </c>
      <c r="E52" s="7" t="s">
        <v>350</v>
      </c>
      <c r="F52" s="7" t="s">
        <v>47</v>
      </c>
      <c r="G52" s="7" t="s">
        <v>302</v>
      </c>
      <c r="H52" s="7">
        <v>4</v>
      </c>
      <c r="I52" s="7">
        <v>4.8615794314631335</v>
      </c>
      <c r="J52" s="7">
        <v>5.4391093000000001</v>
      </c>
      <c r="K52" s="7">
        <v>4.6100000000000003</v>
      </c>
      <c r="L52" s="7">
        <v>8.9</v>
      </c>
      <c r="M52" s="9">
        <v>4.5</v>
      </c>
      <c r="N52" s="9">
        <f>IF(ABS(H52 - M52) &gt; MAX(ABS(I52 - M52), ABS(J52 - M52)), H52 - M52, IF(ABS(I52 - M52) &gt; ABS(J52 - M52), I52 - M52, J52 - M52))</f>
        <v>0.93910930000000015</v>
      </c>
      <c r="O52" s="9" t="str">
        <f>IF(N52 &lt; 0, "Under", "Over")</f>
        <v>Over</v>
      </c>
      <c r="P52" s="9">
        <f>H52-M52</f>
        <v>-0.5</v>
      </c>
      <c r="Q52" s="9">
        <v>0.33333333333333331</v>
      </c>
      <c r="R52" s="9">
        <f>IF(O52="Over", IF(AND(I52&gt;M52, J52&gt;M52, K52&gt;M52), 1, IF(OR(AND(I52&gt;M52, J52&gt;M52), AND(I52&gt;M52, K52&gt;M52), AND(I52&gt;M52, K52&gt;M52)), 2/3, IF(OR(AND(I52&gt;M52, J52&lt;=M52), AND(I52&gt;M52, K52&lt;=M52), AND(J52&gt;M52, K52&lt;=M52), AND(I52&lt;=M52, J52&gt;M52), AND(I52&lt;=M52, K52&gt;M52), AND(J52&lt;=M52, K52&gt;M52)), 1/3, 0))), IF(AND(I52&lt;M52, J52&lt;M52, K52&lt;M52), 1, IF(OR(AND(I52&lt;M52, J52&lt;M52), AND(I52&lt;M52, K52&lt;M52), AND(I52&lt;M52, K52&lt;M52)), 2/3, IF(OR(AND(I52&lt;M52, J52&gt;=M52), AND(I52&lt;M52, K52&gt;=M52), AND(J52&lt;M52, K52&gt;=M52), AND(I52&gt;=M52, J52&lt;M52), AND(I52&gt;=M52, K52&lt;M52), AND(J52&gt;=M52, K52&lt;M52)), 1/3, 0))))</f>
        <v>1</v>
      </c>
      <c r="S52" s="9">
        <f>IF(OR(N52&gt;1.5,N52&lt;-1.5),2,
IF(OR(AND(N52&lt;=1.5,N52&gt;=1),AND(N52&gt;=-1.5,N52&lt;=-1)),1.5,
IF(OR(AND(N52&lt;=1,N52&gt;=0.75),AND(N52&gt;=-1,N52&lt;=-0.75)),1,
IF(OR(AND(N52&lt;=0.75,N52&gt;=0.5),AND(N52&gt;=-0.75,N52&lt;=-0.5)),0.5,
IF(OR(N52&lt;=0.5,N52&gt;=-0.5),0,"")
)
)
))</f>
        <v>1</v>
      </c>
      <c r="T52" s="9">
        <f>IF(R52=1,3,IF(R52=2/3,2,IF(R52=1/3,1,0)))</f>
        <v>3</v>
      </c>
      <c r="U52" s="9">
        <f>IF(AND(O52="Over", H52&gt;M52), 2, IF(AND(O52="Under", H52&lt;=M52), 2, 0))</f>
        <v>0</v>
      </c>
      <c r="V52" s="9">
        <f>IF(AND(O52="Over", Q52&gt;0.5), 2, IF(AND(O52="Under", Q52&lt;=0.5), 2, 0))</f>
        <v>0</v>
      </c>
      <c r="W52" s="9">
        <f>IF(O52="Over",
    IF(L52&gt;8.6, 1,
        IF(L52&gt;7.5, 0.5, 0)),
    IF(O52="Under",
        IF(L52&gt;8.6, 0,
            IF(L52&gt;7.5, 0.5, 1)),
        "Invalid N37 Value"))</f>
        <v>1</v>
      </c>
      <c r="X52" s="9">
        <f>SUM(S52:W52)</f>
        <v>5</v>
      </c>
      <c r="Y52" s="9"/>
      <c r="Z52" s="6">
        <f t="shared" si="7"/>
        <v>0.93910930000000015</v>
      </c>
      <c r="AB52"/>
      <c r="AC52" s="6"/>
    </row>
    <row r="53" spans="1:29" ht="15" thickBot="1" x14ac:dyDescent="0.35">
      <c r="A53" t="str">
        <f t="shared" si="6"/>
        <v>Aaron Civale</v>
      </c>
      <c r="B53" s="5">
        <f>Neural!B18</f>
        <v>4.53534519666007</v>
      </c>
      <c r="D53" s="7">
        <v>17</v>
      </c>
      <c r="E53" s="7" t="s">
        <v>351</v>
      </c>
      <c r="F53" s="7" t="s">
        <v>366</v>
      </c>
      <c r="G53" s="7" t="s">
        <v>14</v>
      </c>
      <c r="H53" s="7">
        <v>5.2857142857142856</v>
      </c>
      <c r="I53" s="7">
        <v>4.6368694282272269</v>
      </c>
      <c r="J53" s="7">
        <v>4.8065686000000003</v>
      </c>
      <c r="K53" s="7">
        <v>4.4787426581015497</v>
      </c>
      <c r="L53" s="7">
        <v>5.6</v>
      </c>
      <c r="M53" s="9">
        <v>4.5</v>
      </c>
      <c r="N53" s="9">
        <f>IF(ABS(H53 - M53) &gt; MAX(ABS(I53 - M53), ABS(J53 - M53)), H53 - M53, IF(ABS(I53 - M53) &gt; ABS(J53 - M53), I53 - M53, J53 - M53))</f>
        <v>0.78571428571428559</v>
      </c>
      <c r="O53" s="9" t="str">
        <f>IF(N53 &lt; 0, "Under", "Over")</f>
        <v>Over</v>
      </c>
      <c r="P53" s="9">
        <f>H53-M53</f>
        <v>0.78571428571428559</v>
      </c>
      <c r="Q53" s="9">
        <v>0.6</v>
      </c>
      <c r="R53" s="9">
        <f>IF(O53="Over", IF(AND(I53&gt;M53, J53&gt;M53, K53&gt;M53), 1, IF(OR(AND(I53&gt;M53, J53&gt;M53), AND(I53&gt;M53, K53&gt;M53), AND(I53&gt;M53, K53&gt;M53)), 2/3, IF(OR(AND(I53&gt;M53, J53&lt;=M53), AND(I53&gt;M53, K53&lt;=M53), AND(J53&gt;M53, K53&lt;=M53), AND(I53&lt;=M53, J53&gt;M53), AND(I53&lt;=M53, K53&gt;M53), AND(J53&lt;=M53, K53&gt;M53)), 1/3, 0))), IF(AND(I53&lt;M53, J53&lt;M53, K53&lt;M53), 1, IF(OR(AND(I53&lt;M53, J53&lt;M53), AND(I53&lt;M53, K53&lt;M53), AND(I53&lt;M53, K53&lt;M53)), 2/3, IF(OR(AND(I53&lt;M53, J53&gt;=M53), AND(I53&lt;M53, K53&gt;=M53), AND(J53&lt;M53, K53&gt;=M53), AND(I53&gt;=M53, J53&lt;M53), AND(I53&gt;=M53, K53&lt;M53), AND(J53&gt;=M53, K53&lt;M53)), 1/3, 0))))</f>
        <v>0.66666666666666663</v>
      </c>
      <c r="S53" s="9">
        <f>IF(OR(N53&gt;1.5,N53&lt;-1.5),2,
IF(OR(AND(N53&lt;=1.5,N53&gt;=1),AND(N53&gt;=-1.5,N53&lt;=-1)),1.5,
IF(OR(AND(N53&lt;=1,N53&gt;=0.75),AND(N53&gt;=-1,N53&lt;=-0.75)),1,
IF(OR(AND(N53&lt;=0.75,N53&gt;=0.5),AND(N53&gt;=-0.75,N53&lt;=-0.5)),0.5,
IF(OR(N53&lt;=0.5,N53&gt;=-0.5),0,"")
)
)
))</f>
        <v>1</v>
      </c>
      <c r="T53" s="9">
        <f>IF(R53=1,3,IF(R53=2/3,2,IF(R53=1/3,1,0)))</f>
        <v>2</v>
      </c>
      <c r="U53" s="9">
        <f>IF(AND(O53="Over", H53&gt;M53), 2, IF(AND(O53="Under", H53&lt;=M53), 2, 0))</f>
        <v>2</v>
      </c>
      <c r="V53" s="9">
        <f>IF(AND(O53="Over", Q53&gt;0.5), 2, IF(AND(O53="Under", Q53&lt;=0.5), 2, 0))</f>
        <v>2</v>
      </c>
      <c r="W53" s="9">
        <f>IF(O53="Over",
    IF(L53&gt;8.6, 1,
        IF(L53&gt;7.5, 0.5, 0)),
    IF(O53="Under",
        IF(L53&gt;8.6, 0,
            IF(L53&gt;7.5, 0.5, 1)),
        "Invalid N37 Value"))</f>
        <v>0</v>
      </c>
      <c r="X53" s="9">
        <f>SUM(S53:W53)</f>
        <v>7</v>
      </c>
      <c r="Y53" s="9"/>
      <c r="Z53" s="6">
        <f t="shared" si="7"/>
        <v>0.78571428571428559</v>
      </c>
      <c r="AB53"/>
      <c r="AC53" s="6"/>
    </row>
    <row r="54" spans="1:29" ht="15" thickBot="1" x14ac:dyDescent="0.35">
      <c r="A54" t="str">
        <f t="shared" si="6"/>
        <v>Pablo Lopez</v>
      </c>
      <c r="B54" s="5">
        <f>Neural!B19</f>
        <v>4.2857926561062696</v>
      </c>
      <c r="D54" s="7">
        <v>18</v>
      </c>
      <c r="E54" s="7" t="s">
        <v>352</v>
      </c>
      <c r="F54" s="7" t="s">
        <v>14</v>
      </c>
      <c r="G54" s="7" t="s">
        <v>366</v>
      </c>
      <c r="H54" s="7">
        <v>6</v>
      </c>
      <c r="I54" s="7">
        <v>5.1799092553720074</v>
      </c>
      <c r="J54" s="7">
        <v>7.7151779999999999</v>
      </c>
      <c r="K54" s="7">
        <v>4.2857926561062696</v>
      </c>
      <c r="L54" s="7">
        <v>9.9</v>
      </c>
      <c r="M54" s="9">
        <v>6.5</v>
      </c>
      <c r="N54" s="9">
        <f>IF(ABS(H54 - M54) &gt; MAX(ABS(I54 - M54), ABS(J54 - M54)), H54 - M54, IF(ABS(I54 - M54) &gt; ABS(J54 - M54), I54 - M54, J54 - M54))</f>
        <v>-1.3200907446279926</v>
      </c>
      <c r="O54" s="9" t="str">
        <f>IF(N54 &lt; 0, "Under", "Over")</f>
        <v>Under</v>
      </c>
      <c r="P54" s="9">
        <f>H54-M54</f>
        <v>-0.5</v>
      </c>
      <c r="Q54" s="9">
        <v>0.3</v>
      </c>
      <c r="R54" s="9">
        <f>IF(O54="Over", IF(AND(I54&gt;M54, J54&gt;M54, K54&gt;M54), 1, IF(OR(AND(I54&gt;M54, J54&gt;M54), AND(I54&gt;M54, K54&gt;M54), AND(I54&gt;M54, K54&gt;M54)), 2/3, IF(OR(AND(I54&gt;M54, J54&lt;=M54), AND(I54&gt;M54, K54&lt;=M54), AND(J54&gt;M54, K54&lt;=M54), AND(I54&lt;=M54, J54&gt;M54), AND(I54&lt;=M54, K54&gt;M54), AND(J54&lt;=M54, K54&gt;M54)), 1/3, 0))), IF(AND(I54&lt;M54, J54&lt;M54, K54&lt;M54), 1, IF(OR(AND(I54&lt;M54, J54&lt;M54), AND(I54&lt;M54, K54&lt;M54), AND(I54&lt;M54, K54&lt;M54)), 2/3, IF(OR(AND(I54&lt;M54, J54&gt;=M54), AND(I54&lt;M54, K54&gt;=M54), AND(J54&lt;M54, K54&gt;=M54), AND(I54&gt;=M54, J54&lt;M54), AND(I54&gt;=M54, K54&lt;M54), AND(J54&gt;=M54, K54&lt;M54)), 1/3, 0))))</f>
        <v>0.66666666666666663</v>
      </c>
      <c r="S54" s="9">
        <f>IF(OR(N54&gt;1.5,N54&lt;-1.5),2,
IF(OR(AND(N54&lt;=1.5,N54&gt;=1),AND(N54&gt;=-1.5,N54&lt;=-1)),1.5,
IF(OR(AND(N54&lt;=1,N54&gt;=0.75),AND(N54&gt;=-1,N54&lt;=-0.75)),1,
IF(OR(AND(N54&lt;=0.75,N54&gt;=0.5),AND(N54&gt;=-0.75,N54&lt;=-0.5)),0.5,
IF(OR(N54&lt;=0.5,N54&gt;=-0.5),0,"")
)
)
))</f>
        <v>1.5</v>
      </c>
      <c r="T54" s="9">
        <f>IF(R54=1,3,IF(R54=2/3,2,IF(R54=1/3,1,0)))</f>
        <v>2</v>
      </c>
      <c r="U54" s="9">
        <f>IF(AND(O54="Over", H54&gt;M54), 2, IF(AND(O54="Under", H54&lt;=M54), 2, 0))</f>
        <v>2</v>
      </c>
      <c r="V54" s="9">
        <f>IF(AND(O54="Over", Q54&gt;0.5), 2, IF(AND(O54="Under", Q54&lt;=0.5), 2, 0))</f>
        <v>2</v>
      </c>
      <c r="W54" s="9">
        <f>IF(O54="Over",
    IF(L54&gt;8.6, 1,
        IF(L54&gt;7.5, 0.5, 0)),
    IF(O54="Under",
        IF(L54&gt;8.6, 0,
            IF(L54&gt;7.5, 0.5, 1)),
        "Invalid N37 Value"))</f>
        <v>0</v>
      </c>
      <c r="X54" s="9">
        <f>SUM(S54:W54)</f>
        <v>7.5</v>
      </c>
      <c r="Y54" s="9"/>
      <c r="Z54" s="6">
        <f t="shared" si="7"/>
        <v>-2.2142073438937304</v>
      </c>
      <c r="AB54"/>
      <c r="AC54" s="6"/>
    </row>
    <row r="55" spans="1:29" ht="15" thickBot="1" x14ac:dyDescent="0.35">
      <c r="A55" t="str">
        <f t="shared" si="6"/>
        <v>Luis Severino</v>
      </c>
      <c r="B55" s="5">
        <f>Neural!B20</f>
        <v>5.3015238649547998</v>
      </c>
      <c r="D55" s="7">
        <v>19</v>
      </c>
      <c r="E55" s="7" t="s">
        <v>353</v>
      </c>
      <c r="F55" s="7" t="s">
        <v>304</v>
      </c>
      <c r="G55" s="7" t="s">
        <v>307</v>
      </c>
      <c r="H55" s="7">
        <v>4.615384615384615</v>
      </c>
      <c r="I55" s="7">
        <v>5.0615361000666406</v>
      </c>
      <c r="J55" s="7">
        <v>5.5606407322654396</v>
      </c>
      <c r="K55" s="7">
        <v>4.3585396000000003</v>
      </c>
      <c r="L55" s="7">
        <v>7.4</v>
      </c>
      <c r="M55" s="9">
        <v>4.5</v>
      </c>
      <c r="N55" s="9">
        <f>IF(ABS(H55 - M55) &gt; MAX(ABS(I55 - M55), ABS(J55 - M55)), H55 - M55, IF(ABS(I55 - M55) &gt; ABS(J55 - M55), I55 - M55, J55 - M55))</f>
        <v>1.0606407322654396</v>
      </c>
      <c r="O55" s="9" t="str">
        <f>IF(N55 &lt; 0, "Under", "Over")</f>
        <v>Over</v>
      </c>
      <c r="P55" s="9">
        <f>H55-M55</f>
        <v>0.11538461538461497</v>
      </c>
      <c r="Q55" s="9">
        <v>0.4</v>
      </c>
      <c r="R55" s="9">
        <f>IF(O55="Over", IF(AND(I55&gt;M55, J55&gt;M55, K55&gt;M55), 1, IF(OR(AND(I55&gt;M55, J55&gt;M55), AND(I55&gt;M55, K55&gt;M55), AND(I55&gt;M55, K55&gt;M55)), 2/3, IF(OR(AND(I55&gt;M55, J55&lt;=M55), AND(I55&gt;M55, K55&lt;=M55), AND(J55&gt;M55, K55&lt;=M55), AND(I55&lt;=M55, J55&gt;M55), AND(I55&lt;=M55, K55&gt;M55), AND(J55&lt;=M55, K55&gt;M55)), 1/3, 0))), IF(AND(I55&lt;M55, J55&lt;M55, K55&lt;M55), 1, IF(OR(AND(I55&lt;M55, J55&lt;M55), AND(I55&lt;M55, K55&lt;M55), AND(I55&lt;M55, K55&lt;M55)), 2/3, IF(OR(AND(I55&lt;M55, J55&gt;=M55), AND(I55&lt;M55, K55&gt;=M55), AND(J55&lt;M55, K55&gt;=M55), AND(I55&gt;=M55, J55&lt;M55), AND(I55&gt;=M55, K55&lt;M55), AND(J55&gt;=M55, K55&lt;M55)), 1/3, 0))))</f>
        <v>0.66666666666666663</v>
      </c>
      <c r="S55" s="9">
        <f>IF(OR(N55&gt;1.5,N55&lt;-1.5),2,
IF(OR(AND(N55&lt;=1.5,N55&gt;=1),AND(N55&gt;=-1.5,N55&lt;=-1)),1.5,
IF(OR(AND(N55&lt;=1,N55&gt;=0.75),AND(N55&gt;=-1,N55&lt;=-0.75)),1,
IF(OR(AND(N55&lt;=0.75,N55&gt;=0.5),AND(N55&gt;=-0.75,N55&lt;=-0.5)),0.5,
IF(OR(N55&lt;=0.5,N55&gt;=-0.5),0,"")
)
)
))</f>
        <v>1.5</v>
      </c>
      <c r="T55" s="9">
        <f>IF(R55=1,3,IF(R55=2/3,2,IF(R55=1/3,1,0)))</f>
        <v>2</v>
      </c>
      <c r="U55" s="9">
        <f>IF(AND(O55="Over", H55&gt;M55), 2, IF(AND(O55="Under", H55&lt;=M55), 2, 0))</f>
        <v>2</v>
      </c>
      <c r="V55" s="9">
        <f>IF(AND(O55="Over", Q55&gt;0.5), 2, IF(AND(O55="Under", Q55&lt;=0.5), 2, 0))</f>
        <v>0</v>
      </c>
      <c r="W55" s="9">
        <f>IF(O55="Over",
    IF(L55&gt;8.6, 1,
        IF(L55&gt;7.5, 0.5, 0)),
    IF(O55="Under",
        IF(L55&gt;8.6, 0,
            IF(L55&gt;7.5, 0.5, 1)),
        "Invalid N37 Value"))</f>
        <v>0</v>
      </c>
      <c r="X55" s="9">
        <f>SUM(S55:W55)</f>
        <v>5.5</v>
      </c>
      <c r="Y55" s="9"/>
      <c r="Z55" s="6">
        <f t="shared" si="7"/>
        <v>1.0606407322654396</v>
      </c>
      <c r="AB55"/>
      <c r="AC55" s="6"/>
    </row>
    <row r="56" spans="1:29" ht="15" thickBot="1" x14ac:dyDescent="0.35">
      <c r="A56" t="str">
        <f t="shared" si="6"/>
        <v>Michael Lorenzen</v>
      </c>
      <c r="B56" s="5">
        <f>Neural!B21</f>
        <v>5.4704873682829103</v>
      </c>
      <c r="D56" s="7">
        <v>20</v>
      </c>
      <c r="E56" s="7" t="s">
        <v>354</v>
      </c>
      <c r="F56" s="7" t="s">
        <v>307</v>
      </c>
      <c r="G56" s="7" t="s">
        <v>304</v>
      </c>
      <c r="H56" s="7">
        <v>4.2727272727272716</v>
      </c>
      <c r="I56" s="7">
        <v>4.9804263412850052</v>
      </c>
      <c r="J56" s="7">
        <v>5.5606407322654396</v>
      </c>
      <c r="K56" s="7">
        <v>3.1341453000000001</v>
      </c>
      <c r="L56" s="7">
        <v>7.1</v>
      </c>
      <c r="M56" s="9">
        <v>4.5</v>
      </c>
      <c r="N56" s="9">
        <f>IF(ABS(H56 - M56) &gt; MAX(ABS(I56 - M56), ABS(J56 - M56)), H56 - M56, IF(ABS(I56 - M56) &gt; ABS(J56 - M56), I56 - M56, J56 - M56))</f>
        <v>1.0606407322654396</v>
      </c>
      <c r="O56" s="9" t="str">
        <f>IF(N56 &lt; 0, "Under", "Over")</f>
        <v>Over</v>
      </c>
      <c r="P56" s="9">
        <f>H56-M56</f>
        <v>-0.2272727272727284</v>
      </c>
      <c r="Q56" s="9">
        <v>0.4</v>
      </c>
      <c r="R56" s="9">
        <f>IF(O56="Over", IF(AND(I56&gt;M56, J56&gt;M56, K56&gt;M56), 1, IF(OR(AND(I56&gt;M56, J56&gt;M56), AND(I56&gt;M56, K56&gt;M56), AND(I56&gt;M56, K56&gt;M56)), 2/3, IF(OR(AND(I56&gt;M56, J56&lt;=M56), AND(I56&gt;M56, K56&lt;=M56), AND(J56&gt;M56, K56&lt;=M56), AND(I56&lt;=M56, J56&gt;M56), AND(I56&lt;=M56, K56&gt;M56), AND(J56&lt;=M56, K56&gt;M56)), 1/3, 0))), IF(AND(I56&lt;M56, J56&lt;M56, K56&lt;M56), 1, IF(OR(AND(I56&lt;M56, J56&lt;M56), AND(I56&lt;M56, K56&lt;M56), AND(I56&lt;M56, K56&lt;M56)), 2/3, IF(OR(AND(I56&lt;M56, J56&gt;=M56), AND(I56&lt;M56, K56&gt;=M56), AND(J56&lt;M56, K56&gt;=M56), AND(I56&gt;=M56, J56&lt;M56), AND(I56&gt;=M56, K56&lt;M56), AND(J56&gt;=M56, K56&lt;M56)), 1/3, 0))))</f>
        <v>0.66666666666666663</v>
      </c>
      <c r="S56" s="9">
        <f>IF(OR(N56&gt;1.5,N56&lt;-1.5),2,
IF(OR(AND(N56&lt;=1.5,N56&gt;=1),AND(N56&gt;=-1.5,N56&lt;=-1)),1.5,
IF(OR(AND(N56&lt;=1,N56&gt;=0.75),AND(N56&gt;=-1,N56&lt;=-0.75)),1,
IF(OR(AND(N56&lt;=0.75,N56&gt;=0.5),AND(N56&gt;=-0.75,N56&lt;=-0.5)),0.5,
IF(OR(N56&lt;=0.5,N56&gt;=-0.5),0,"")
)
)
))</f>
        <v>1.5</v>
      </c>
      <c r="T56" s="9">
        <f>IF(R56=1,3,IF(R56=2/3,2,IF(R56=1/3,1,0)))</f>
        <v>2</v>
      </c>
      <c r="U56" s="9">
        <f>IF(AND(O56="Over", H56&gt;M56), 2, IF(AND(O56="Under", H56&lt;=M56), 2, 0))</f>
        <v>0</v>
      </c>
      <c r="V56" s="9">
        <f>IF(AND(O56="Over", Q56&gt;0.5), 2, IF(AND(O56="Under", Q56&lt;=0.5), 2, 0))</f>
        <v>0</v>
      </c>
      <c r="W56" s="9">
        <f>IF(O56="Over",
    IF(L56&gt;8.6, 1,
        IF(L56&gt;7.5, 0.5, 0)),
    IF(O56="Under",
        IF(L56&gt;8.6, 0,
            IF(L56&gt;7.5, 0.5, 1)),
        "Invalid N37 Value"))</f>
        <v>0</v>
      </c>
      <c r="X56" s="9">
        <f>SUM(S56:W56)</f>
        <v>3.5</v>
      </c>
      <c r="Y56" s="9"/>
      <c r="Z56" s="6">
        <f t="shared" si="7"/>
        <v>-1.3658546999999999</v>
      </c>
      <c r="AB56"/>
      <c r="AC56" s="6"/>
    </row>
    <row r="57" spans="1:29" ht="15" thickBot="1" x14ac:dyDescent="0.35">
      <c r="A57" t="str">
        <f t="shared" si="6"/>
        <v>Logan Webb</v>
      </c>
      <c r="B57" s="5">
        <f>Neural!B22</f>
        <v>5.2517153298044903</v>
      </c>
      <c r="D57" s="7">
        <v>21</v>
      </c>
      <c r="E57" s="7" t="s">
        <v>355</v>
      </c>
      <c r="F57" s="7" t="s">
        <v>312</v>
      </c>
      <c r="G57" s="7" t="s">
        <v>49</v>
      </c>
      <c r="H57" s="7">
        <v>5.2</v>
      </c>
      <c r="I57" s="7">
        <v>5.1221430016832992</v>
      </c>
      <c r="J57" s="7">
        <v>5.78877887788778</v>
      </c>
      <c r="K57" s="7">
        <v>4.5572109999999997</v>
      </c>
      <c r="L57" s="7">
        <v>7.6</v>
      </c>
      <c r="M57" s="9">
        <v>5.5</v>
      </c>
      <c r="N57" s="9">
        <f>IF(ABS(H57 - M57) &gt; MAX(ABS(I57 - M57), ABS(J57 - M57)), H57 - M57, IF(ABS(I57 - M57) &gt; ABS(J57 - M57), I57 - M57, J57 - M57))</f>
        <v>-0.37785699831670083</v>
      </c>
      <c r="O57" s="9" t="str">
        <f>IF(N57 &lt; 0, "Under", "Over")</f>
        <v>Under</v>
      </c>
      <c r="P57" s="9">
        <f>H57-M57</f>
        <v>-0.29999999999999982</v>
      </c>
      <c r="Q57" s="9">
        <v>0.6</v>
      </c>
      <c r="R57" s="9">
        <f>IF(O57="Over", IF(AND(I57&gt;M57, J57&gt;M57, K57&gt;M57), 1, IF(OR(AND(I57&gt;M57, J57&gt;M57), AND(I57&gt;M57, K57&gt;M57), AND(I57&gt;M57, K57&gt;M57)), 2/3, IF(OR(AND(I57&gt;M57, J57&lt;=M57), AND(I57&gt;M57, K57&lt;=M57), AND(J57&gt;M57, K57&lt;=M57), AND(I57&lt;=M57, J57&gt;M57), AND(I57&lt;=M57, K57&gt;M57), AND(J57&lt;=M57, K57&gt;M57)), 1/3, 0))), IF(AND(I57&lt;M57, J57&lt;M57, K57&lt;M57), 1, IF(OR(AND(I57&lt;M57, J57&lt;M57), AND(I57&lt;M57, K57&lt;M57), AND(I57&lt;M57, K57&lt;M57)), 2/3, IF(OR(AND(I57&lt;M57, J57&gt;=M57), AND(I57&lt;M57, K57&gt;=M57), AND(J57&lt;M57, K57&gt;=M57), AND(I57&gt;=M57, J57&lt;M57), AND(I57&gt;=M57, K57&lt;M57), AND(J57&gt;=M57, K57&lt;M57)), 1/3, 0))))</f>
        <v>0.66666666666666663</v>
      </c>
      <c r="S57" s="9">
        <f>IF(OR(N57&gt;1.5,N57&lt;-1.5),2,
IF(OR(AND(N57&lt;=1.5,N57&gt;=1),AND(N57&gt;=-1.5,N57&lt;=-1)),1.5,
IF(OR(AND(N57&lt;=1,N57&gt;=0.75),AND(N57&gt;=-1,N57&lt;=-0.75)),1,
IF(OR(AND(N57&lt;=0.75,N57&gt;=0.5),AND(N57&gt;=-0.75,N57&lt;=-0.5)),0.5,
IF(OR(N57&lt;=0.5,N57&gt;=-0.5),0,"")
)
)
))</f>
        <v>0</v>
      </c>
      <c r="T57" s="9">
        <f>IF(R57=1,3,IF(R57=2/3,2,IF(R57=1/3,1,0)))</f>
        <v>2</v>
      </c>
      <c r="U57" s="9">
        <f>IF(AND(O57="Over", H57&gt;M57), 2, IF(AND(O57="Under", H57&lt;=M57), 2, 0))</f>
        <v>2</v>
      </c>
      <c r="V57" s="9">
        <f>IF(AND(O57="Over", Q57&gt;0.5), 2, IF(AND(O57="Under", Q57&lt;=0.5), 2, 0))</f>
        <v>0</v>
      </c>
      <c r="W57" s="9">
        <f>IF(O57="Over",
    IF(L57&gt;8.6, 1,
        IF(L57&gt;7.5, 0.5, 0)),
    IF(O57="Under",
        IF(L57&gt;8.6, 0,
            IF(L57&gt;7.5, 0.5, 1)),
        "Invalid N37 Value"))</f>
        <v>0.5</v>
      </c>
      <c r="X57" s="9">
        <f>SUM(S57:W57)</f>
        <v>4.5</v>
      </c>
      <c r="Y57" s="9"/>
      <c r="Z57" s="6">
        <f t="shared" si="7"/>
        <v>-0.94278900000000032</v>
      </c>
      <c r="AB57"/>
      <c r="AC57" s="6"/>
    </row>
    <row r="58" spans="1:29" ht="15" thickBot="1" x14ac:dyDescent="0.35">
      <c r="A58" t="str">
        <f t="shared" si="6"/>
        <v>Justin Steele</v>
      </c>
      <c r="B58" s="5">
        <f>Neural!B23</f>
        <v>5.5435347008153704</v>
      </c>
      <c r="D58" s="7">
        <v>22</v>
      </c>
      <c r="E58" s="7" t="s">
        <v>356</v>
      </c>
      <c r="F58" s="7" t="s">
        <v>49</v>
      </c>
      <c r="G58" s="7" t="s">
        <v>312</v>
      </c>
      <c r="H58" s="7">
        <v>5.333333333333333</v>
      </c>
      <c r="I58" s="7">
        <v>5.3659594688067607</v>
      </c>
      <c r="J58" s="7">
        <v>5.59</v>
      </c>
      <c r="K58" s="7">
        <v>4.9279370245705802</v>
      </c>
      <c r="L58" s="7">
        <v>8.8000000000000007</v>
      </c>
      <c r="M58" s="9">
        <v>5.5</v>
      </c>
      <c r="N58" s="9">
        <f>IF(ABS(H58 - M58) &gt; MAX(ABS(I58 - M58), ABS(J58 - M58)), H58 - M58, IF(ABS(I58 - M58) &gt; ABS(J58 - M58), I58 - M58, J58 - M58))</f>
        <v>-0.16666666666666696</v>
      </c>
      <c r="O58" s="9" t="str">
        <f>IF(N58 &lt; 0, "Under", "Over")</f>
        <v>Under</v>
      </c>
      <c r="P58" s="9">
        <f>H58-M58</f>
        <v>-0.16666666666666696</v>
      </c>
      <c r="Q58" s="9">
        <v>0.44444444444444442</v>
      </c>
      <c r="R58" s="9">
        <f>IF(O58="Over", IF(AND(I58&gt;M58, J58&gt;M58, K58&gt;M58), 1, IF(OR(AND(I58&gt;M58, J58&gt;M58), AND(I58&gt;M58, K58&gt;M58), AND(I58&gt;M58, K58&gt;M58)), 2/3, IF(OR(AND(I58&gt;M58, J58&lt;=M58), AND(I58&gt;M58, K58&lt;=M58), AND(J58&gt;M58, K58&lt;=M58), AND(I58&lt;=M58, J58&gt;M58), AND(I58&lt;=M58, K58&gt;M58), AND(J58&lt;=M58, K58&gt;M58)), 1/3, 0))), IF(AND(I58&lt;M58, J58&lt;M58, K58&lt;M58), 1, IF(OR(AND(I58&lt;M58, J58&lt;M58), AND(I58&lt;M58, K58&lt;M58), AND(I58&lt;M58, K58&lt;M58)), 2/3, IF(OR(AND(I58&lt;M58, J58&gt;=M58), AND(I58&lt;M58, K58&gt;=M58), AND(J58&lt;M58, K58&gt;=M58), AND(I58&gt;=M58, J58&lt;M58), AND(I58&gt;=M58, K58&lt;M58), AND(J58&gt;=M58, K58&lt;M58)), 1/3, 0))))</f>
        <v>0.66666666666666663</v>
      </c>
      <c r="S58" s="9">
        <f>IF(OR(N58&gt;1.5,N58&lt;-1.5),2,
IF(OR(AND(N58&lt;=1.5,N58&gt;=1),AND(N58&gt;=-1.5,N58&lt;=-1)),1.5,
IF(OR(AND(N58&lt;=1,N58&gt;=0.75),AND(N58&gt;=-1,N58&lt;=-0.75)),1,
IF(OR(AND(N58&lt;=0.75,N58&gt;=0.5),AND(N58&gt;=-0.75,N58&lt;=-0.5)),0.5,
IF(OR(N58&lt;=0.5,N58&gt;=-0.5),0,"")
)
)
))</f>
        <v>0</v>
      </c>
      <c r="T58" s="9">
        <f>IF(R58=1,3,IF(R58=2/3,2,IF(R58=1/3,1,0)))</f>
        <v>2</v>
      </c>
      <c r="U58" s="9">
        <f>IF(AND(O58="Over", H58&gt;M58), 2, IF(AND(O58="Under", H58&lt;=M58), 2, 0))</f>
        <v>2</v>
      </c>
      <c r="V58" s="9">
        <f>IF(AND(O58="Over", Q58&gt;0.5), 2, IF(AND(O58="Under", Q58&lt;=0.5), 2, 0))</f>
        <v>2</v>
      </c>
      <c r="W58" s="9">
        <f>IF(O58="Over",
    IF(L58&gt;8.6, 1,
        IF(L58&gt;7.5, 0.5, 0)),
    IF(O58="Under",
        IF(L58&gt;8.6, 0,
            IF(L58&gt;7.5, 0.5, 1)),
        "Invalid N37 Value"))</f>
        <v>0</v>
      </c>
      <c r="X58" s="9">
        <f>SUM(S58:W58)</f>
        <v>6</v>
      </c>
      <c r="Y58" s="9"/>
      <c r="Z58" s="6">
        <f t="shared" si="7"/>
        <v>-0.57206297542941975</v>
      </c>
      <c r="AB58"/>
      <c r="AC58" s="6"/>
    </row>
    <row r="59" spans="1:29" ht="15" thickBot="1" x14ac:dyDescent="0.35">
      <c r="A59" t="str">
        <f t="shared" si="6"/>
        <v>Framber Valdez</v>
      </c>
      <c r="B59" s="5">
        <f>Neural!B24</f>
        <v>4.6928400529514001</v>
      </c>
      <c r="D59" s="7">
        <v>23</v>
      </c>
      <c r="E59" s="7" t="s">
        <v>357</v>
      </c>
      <c r="F59" s="7" t="s">
        <v>367</v>
      </c>
      <c r="G59" s="7" t="s">
        <v>368</v>
      </c>
      <c r="H59" s="7">
        <v>4.6363636363636367</v>
      </c>
      <c r="I59" s="7">
        <v>4.70858026619673</v>
      </c>
      <c r="J59" s="7">
        <v>5.1387832699619702</v>
      </c>
      <c r="K59" s="7">
        <v>3.71</v>
      </c>
      <c r="L59" s="7">
        <v>9</v>
      </c>
      <c r="M59" s="9">
        <v>5.5</v>
      </c>
      <c r="N59" s="9">
        <f>IF(ABS(H59 - M59) &gt; MAX(ABS(I59 - M59), ABS(J59 - M59)), H59 - M59, IF(ABS(I59 - M59) &gt; ABS(J59 - M59), I59 - M59, J59 - M59))</f>
        <v>-0.86363636363636331</v>
      </c>
      <c r="O59" s="9" t="str">
        <f>IF(N59 &lt; 0, "Under", "Over")</f>
        <v>Under</v>
      </c>
      <c r="P59" s="9">
        <f>H59-M59</f>
        <v>-0.86363636363636331</v>
      </c>
      <c r="Q59" s="9">
        <v>0.3</v>
      </c>
      <c r="R59" s="9">
        <f>IF(O59="Over", IF(AND(I59&gt;M59, J59&gt;M59, K59&gt;M59), 1, IF(OR(AND(I59&gt;M59, J59&gt;M59), AND(I59&gt;M59, K59&gt;M59), AND(I59&gt;M59, K59&gt;M59)), 2/3, IF(OR(AND(I59&gt;M59, J59&lt;=M59), AND(I59&gt;M59, K59&lt;=M59), AND(J59&gt;M59, K59&lt;=M59), AND(I59&lt;=M59, J59&gt;M59), AND(I59&lt;=M59, K59&gt;M59), AND(J59&lt;=M59, K59&gt;M59)), 1/3, 0))), IF(AND(I59&lt;M59, J59&lt;M59, K59&lt;M59), 1, IF(OR(AND(I59&lt;M59, J59&lt;M59), AND(I59&lt;M59, K59&lt;M59), AND(I59&lt;M59, K59&lt;M59)), 2/3, IF(OR(AND(I59&lt;M59, J59&gt;=M59), AND(I59&lt;M59, K59&gt;=M59), AND(J59&lt;M59, K59&gt;=M59), AND(I59&gt;=M59, J59&lt;M59), AND(I59&gt;=M59, K59&lt;M59), AND(J59&gt;=M59, K59&lt;M59)), 1/3, 0))))</f>
        <v>1</v>
      </c>
      <c r="S59" s="9">
        <f>IF(OR(N59&gt;1.5,N59&lt;-1.5),2,
IF(OR(AND(N59&lt;=1.5,N59&gt;=1),AND(N59&gt;=-1.5,N59&lt;=-1)),1.5,
IF(OR(AND(N59&lt;=1,N59&gt;=0.75),AND(N59&gt;=-1,N59&lt;=-0.75)),1,
IF(OR(AND(N59&lt;=0.75,N59&gt;=0.5),AND(N59&gt;=-0.75,N59&lt;=-0.5)),0.5,
IF(OR(N59&lt;=0.5,N59&gt;=-0.5),0,"")
)
)
))</f>
        <v>1</v>
      </c>
      <c r="T59" s="9">
        <f>IF(R59=1,3,IF(R59=2/3,2,IF(R59=1/3,1,0)))</f>
        <v>3</v>
      </c>
      <c r="U59" s="9">
        <f>IF(AND(O59="Over", H59&gt;M59), 2, IF(AND(O59="Under", H59&lt;=M59), 2, 0))</f>
        <v>2</v>
      </c>
      <c r="V59" s="9">
        <f>IF(AND(O59="Over", Q59&gt;0.5), 2, IF(AND(O59="Under", Q59&lt;=0.5), 2, 0))</f>
        <v>2</v>
      </c>
      <c r="W59" s="9">
        <f>IF(O59="Over",
    IF(L59&gt;8.6, 1,
        IF(L59&gt;7.5, 0.5, 0)),
    IF(O59="Under",
        IF(L59&gt;8.6, 0,
            IF(L59&gt;7.5, 0.5, 1)),
        "Invalid N37 Value"))</f>
        <v>0</v>
      </c>
      <c r="X59" s="9">
        <f>SUM(S59:W59)</f>
        <v>8</v>
      </c>
      <c r="Y59" s="9"/>
      <c r="Z59" s="6">
        <f t="shared" si="7"/>
        <v>-1.79</v>
      </c>
      <c r="AB59"/>
      <c r="AC59" s="6"/>
    </row>
    <row r="60" spans="1:29" ht="15" thickBot="1" x14ac:dyDescent="0.35">
      <c r="A60" t="str">
        <f t="shared" si="6"/>
        <v>Jonathan Cannon</v>
      </c>
      <c r="B60" s="5">
        <f>Neural!B25</f>
        <v>4.7388098872128399</v>
      </c>
      <c r="D60" s="7">
        <v>24</v>
      </c>
      <c r="E60" s="21" t="s">
        <v>358</v>
      </c>
      <c r="F60" s="21" t="s">
        <v>368</v>
      </c>
      <c r="G60" s="21" t="s">
        <v>367</v>
      </c>
      <c r="H60" s="21">
        <v>5</v>
      </c>
      <c r="I60" s="21">
        <v>4.7297951419008806</v>
      </c>
      <c r="J60" s="21">
        <v>4.8299098759999204</v>
      </c>
      <c r="K60" s="21">
        <v>4.5253253000000004</v>
      </c>
      <c r="L60" s="21">
        <v>6.4</v>
      </c>
      <c r="M60" s="25">
        <v>3.5</v>
      </c>
      <c r="N60" s="25">
        <f>IF(ABS(H60 - M60) &gt; MAX(ABS(I60 - M60), ABS(J60 - M60)), H60 - M60, IF(ABS(I60 - M60) &gt; ABS(J60 - M60), I60 - M60, J60 - M60))</f>
        <v>1.5</v>
      </c>
      <c r="O60" s="25" t="str">
        <f>IF(N60 &lt; 0, "Under", "Over")</f>
        <v>Over</v>
      </c>
      <c r="P60" s="25">
        <f>H60-M60</f>
        <v>1.5</v>
      </c>
      <c r="Q60" s="25">
        <v>0.75</v>
      </c>
      <c r="R60" s="25">
        <f>IF(O60="Over", IF(AND(I60&gt;M60, J60&gt;M60, K60&gt;M60), 1, IF(OR(AND(I60&gt;M60, J60&gt;M60), AND(I60&gt;M60, K60&gt;M60), AND(I60&gt;M60, K60&gt;M60)), 2/3, IF(OR(AND(I60&gt;M60, J60&lt;=M60), AND(I60&gt;M60, K60&lt;=M60), AND(J60&gt;M60, K60&lt;=M60), AND(I60&lt;=M60, J60&gt;M60), AND(I60&lt;=M60, K60&gt;M60), AND(J60&lt;=M60, K60&gt;M60)), 1/3, 0))), IF(AND(I60&lt;M60, J60&lt;M60, K60&lt;M60), 1, IF(OR(AND(I60&lt;M60, J60&lt;M60), AND(I60&lt;M60, K60&lt;M60), AND(I60&lt;M60, K60&lt;M60)), 2/3, IF(OR(AND(I60&lt;M60, J60&gt;=M60), AND(I60&lt;M60, K60&gt;=M60), AND(J60&lt;M60, K60&gt;=M60), AND(I60&gt;=M60, J60&lt;M60), AND(I60&gt;=M60, K60&lt;M60), AND(J60&gt;=M60, K60&lt;M60)), 1/3, 0))))</f>
        <v>1</v>
      </c>
      <c r="S60" s="25">
        <f>IF(OR(N60&gt;1.5,N60&lt;-1.5),2,
IF(OR(AND(N60&lt;=1.5,N60&gt;=1),AND(N60&gt;=-1.5,N60&lt;=-1)),1.5,
IF(OR(AND(N60&lt;=1,N60&gt;=0.75),AND(N60&gt;=-1,N60&lt;=-0.75)),1,
IF(OR(AND(N60&lt;=0.75,N60&gt;=0.5),AND(N60&gt;=-0.75,N60&lt;=-0.5)),0.5,
IF(OR(N60&lt;=0.5,N60&gt;=-0.5),0,"")
)
)
))</f>
        <v>1.5</v>
      </c>
      <c r="T60" s="25">
        <f>IF(R60=1,3,IF(R60=2/3,2,IF(R60=1/3,1,0)))</f>
        <v>3</v>
      </c>
      <c r="U60" s="25">
        <f>IF(AND(O60="Over", H60&gt;M60), 2, IF(AND(O60="Under", H60&lt;=M60), 2, 0))</f>
        <v>2</v>
      </c>
      <c r="V60" s="25">
        <f>IF(AND(O60="Over", Q60&gt;0.5), 2, IF(AND(O60="Under", Q60&lt;=0.5), 2, 0))</f>
        <v>2</v>
      </c>
      <c r="W60" s="25">
        <f>IF(O60="Over",
    IF(L60&gt;8.6, 1,
        IF(L60&gt;7.5, 0.5, 0)),
    IF(O60="Under",
        IF(L60&gt;8.6, 0,
            IF(L60&gt;7.5, 0.5, 1)),
        "Invalid N37 Value"))</f>
        <v>0</v>
      </c>
      <c r="X60" s="25">
        <f>SUM(S60:W60)</f>
        <v>8.5</v>
      </c>
      <c r="Y60" s="9"/>
      <c r="Z60" s="6">
        <f t="shared" si="7"/>
        <v>1.5</v>
      </c>
      <c r="AB60"/>
      <c r="AC60" s="6"/>
    </row>
    <row r="61" spans="1:29" ht="15" thickBot="1" x14ac:dyDescent="0.35">
      <c r="A61" t="str">
        <f t="shared" si="6"/>
        <v>Walker Buehler</v>
      </c>
      <c r="B61" s="5">
        <f>Neural!B26</f>
        <v>4.0496363342574604</v>
      </c>
      <c r="D61" s="7">
        <v>25</v>
      </c>
      <c r="E61" s="7" t="s">
        <v>359</v>
      </c>
      <c r="F61" s="7" t="s">
        <v>44</v>
      </c>
      <c r="G61" s="7" t="s">
        <v>40</v>
      </c>
      <c r="H61" s="7">
        <v>4.1428571428571432</v>
      </c>
      <c r="I61" s="7">
        <v>4.3965915367263007</v>
      </c>
      <c r="J61" s="7">
        <v>5.0720338983050803</v>
      </c>
      <c r="K61" s="7">
        <v>3.8090615864183999</v>
      </c>
      <c r="L61" s="7">
        <v>8.8000000000000007</v>
      </c>
      <c r="M61" s="9">
        <v>4.5</v>
      </c>
      <c r="N61" s="9">
        <f>IF(ABS(H61 - M61) &gt; MAX(ABS(I61 - M61), ABS(J61 - M61)), H61 - M61, IF(ABS(I61 - M61) &gt; ABS(J61 - M61), I61 - M61, J61 - M61))</f>
        <v>0.57203389830508033</v>
      </c>
      <c r="O61" s="9" t="str">
        <f>IF(N61 &lt; 0, "Under", "Over")</f>
        <v>Over</v>
      </c>
      <c r="P61" s="9">
        <f>H61-M61</f>
        <v>-0.35714285714285676</v>
      </c>
      <c r="Q61" s="9">
        <v>0.2857142857142857</v>
      </c>
      <c r="R61" s="9">
        <f>IF(O61="Over", IF(AND(I61&gt;M61, J61&gt;M61, K61&gt;M61), 1, IF(OR(AND(I61&gt;M61, J61&gt;M61), AND(I61&gt;M61, K61&gt;M61), AND(I61&gt;M61, K61&gt;M61)), 2/3, IF(OR(AND(I61&gt;M61, J61&lt;=M61), AND(I61&gt;M61, K61&lt;=M61), AND(J61&gt;M61, K61&lt;=M61), AND(I61&lt;=M61, J61&gt;M61), AND(I61&lt;=M61, K61&gt;M61), AND(J61&lt;=M61, K61&gt;M61)), 1/3, 0))), IF(AND(I61&lt;M61, J61&lt;M61, K61&lt;M61), 1, IF(OR(AND(I61&lt;M61, J61&lt;M61), AND(I61&lt;M61, K61&lt;M61), AND(I61&lt;M61, K61&lt;M61)), 2/3, IF(OR(AND(I61&lt;M61, J61&gt;=M61), AND(I61&lt;M61, K61&gt;=M61), AND(J61&lt;M61, K61&gt;=M61), AND(I61&gt;=M61, J61&lt;M61), AND(I61&gt;=M61, K61&lt;M61), AND(J61&gt;=M61, K61&lt;M61)), 1/3, 0))))</f>
        <v>0.33333333333333331</v>
      </c>
      <c r="S61" s="9">
        <f>IF(OR(N61&gt;1.5,N61&lt;-1.5),2,
IF(OR(AND(N61&lt;=1.5,N61&gt;=1),AND(N61&gt;=-1.5,N61&lt;=-1)),1.5,
IF(OR(AND(N61&lt;=1,N61&gt;=0.75),AND(N61&gt;=-1,N61&lt;=-0.75)),1,
IF(OR(AND(N61&lt;=0.75,N61&gt;=0.5),AND(N61&gt;=-0.75,N61&lt;=-0.5)),0.5,
IF(OR(N61&lt;=0.5,N61&gt;=-0.5),0,"")
)
)
))</f>
        <v>0.5</v>
      </c>
      <c r="T61" s="9">
        <f>IF(R61=1,3,IF(R61=2/3,2,IF(R61=1/3,1,0)))</f>
        <v>1</v>
      </c>
      <c r="U61" s="9">
        <f>IF(AND(O61="Over", H61&gt;M61), 2, IF(AND(O61="Under", H61&lt;=M61), 2, 0))</f>
        <v>0</v>
      </c>
      <c r="V61" s="9">
        <f>IF(AND(O61="Over", Q61&gt;0.5), 2, IF(AND(O61="Under", Q61&lt;=0.5), 2, 0))</f>
        <v>0</v>
      </c>
      <c r="W61" s="9">
        <f>IF(O61="Over",
    IF(L61&gt;8.6, 1,
        IF(L61&gt;7.5, 0.5, 0)),
    IF(O61="Under",
        IF(L61&gt;8.6, 0,
            IF(L61&gt;7.5, 0.5, 1)),
        "Invalid N37 Value"))</f>
        <v>1</v>
      </c>
      <c r="X61" s="9">
        <f>SUM(S61:W61)</f>
        <v>2.5</v>
      </c>
      <c r="Y61" s="9"/>
      <c r="Z61" s="6">
        <f t="shared" si="7"/>
        <v>-0.69093841358160013</v>
      </c>
      <c r="AB61"/>
      <c r="AC61" s="6"/>
    </row>
    <row r="62" spans="1:29" ht="15" thickBot="1" x14ac:dyDescent="0.35">
      <c r="A62" t="str">
        <f t="shared" si="6"/>
        <v>Austin Gomber</v>
      </c>
      <c r="B62" s="5">
        <f>Neural!B27</f>
        <v>5.0723585760982202</v>
      </c>
      <c r="D62" s="7">
        <v>26</v>
      </c>
      <c r="E62" s="7" t="s">
        <v>360</v>
      </c>
      <c r="F62" s="7" t="s">
        <v>40</v>
      </c>
      <c r="G62" s="7" t="s">
        <v>44</v>
      </c>
      <c r="H62" s="7">
        <v>3.7692307692307692</v>
      </c>
      <c r="I62" s="7">
        <v>4.5594298149423489</v>
      </c>
      <c r="J62" s="7">
        <v>5.1387832699619702</v>
      </c>
      <c r="K62" s="7">
        <v>2.8918029999999999</v>
      </c>
      <c r="L62" s="7">
        <v>7.1</v>
      </c>
      <c r="M62" s="9">
        <v>3.5</v>
      </c>
      <c r="N62" s="9">
        <f>IF(ABS(H62 - M62) &gt; MAX(ABS(I62 - M62), ABS(J62 - M62)), H62 - M62, IF(ABS(I62 - M62) &gt; ABS(J62 - M62), I62 - M62, J62 - M62))</f>
        <v>1.6387832699619702</v>
      </c>
      <c r="O62" s="9" t="str">
        <f>IF(N62 &lt; 0, "Under", "Over")</f>
        <v>Over</v>
      </c>
      <c r="P62" s="9">
        <f>H62-M62</f>
        <v>0.26923076923076916</v>
      </c>
      <c r="Q62" s="9">
        <v>0.5</v>
      </c>
      <c r="R62" s="9">
        <f>IF(O62="Over", IF(AND(I62&gt;M62, J62&gt;M62, K62&gt;M62), 1, IF(OR(AND(I62&gt;M62, J62&gt;M62), AND(I62&gt;M62, K62&gt;M62), AND(I62&gt;M62, K62&gt;M62)), 2/3, IF(OR(AND(I62&gt;M62, J62&lt;=M62), AND(I62&gt;M62, K62&lt;=M62), AND(J62&gt;M62, K62&lt;=M62), AND(I62&lt;=M62, J62&gt;M62), AND(I62&lt;=M62, K62&gt;M62), AND(J62&lt;=M62, K62&gt;M62)), 1/3, 0))), IF(AND(I62&lt;M62, J62&lt;M62, K62&lt;M62), 1, IF(OR(AND(I62&lt;M62, J62&lt;M62), AND(I62&lt;M62, K62&lt;M62), AND(I62&lt;M62, K62&lt;M62)), 2/3, IF(OR(AND(I62&lt;M62, J62&gt;=M62), AND(I62&lt;M62, K62&gt;=M62), AND(J62&lt;M62, K62&gt;=M62), AND(I62&gt;=M62, J62&lt;M62), AND(I62&gt;=M62, K62&lt;M62), AND(J62&gt;=M62, K62&lt;M62)), 1/3, 0))))</f>
        <v>0.66666666666666663</v>
      </c>
      <c r="S62" s="9">
        <f>IF(OR(N62&gt;1.5,N62&lt;-1.5),2,
IF(OR(AND(N62&lt;=1.5,N62&gt;=1),AND(N62&gt;=-1.5,N62&lt;=-1)),1.5,
IF(OR(AND(N62&lt;=1,N62&gt;=0.75),AND(N62&gt;=-1,N62&lt;=-0.75)),1,
IF(OR(AND(N62&lt;=0.75,N62&gt;=0.5),AND(N62&gt;=-0.75,N62&lt;=-0.5)),0.5,
IF(OR(N62&lt;=0.5,N62&gt;=-0.5),0,"")
)
)
))</f>
        <v>2</v>
      </c>
      <c r="T62" s="9">
        <f>IF(R62=1,3,IF(R62=2/3,2,IF(R62=1/3,1,0)))</f>
        <v>2</v>
      </c>
      <c r="U62" s="9">
        <f>IF(AND(O62="Over", H62&gt;M62), 2, IF(AND(O62="Under", H62&lt;=M62), 2, 0))</f>
        <v>2</v>
      </c>
      <c r="V62" s="9">
        <f>IF(AND(O62="Over", Q62&gt;0.5), 2, IF(AND(O62="Under", Q62&lt;=0.5), 2, 0))</f>
        <v>0</v>
      </c>
      <c r="W62" s="9">
        <f>IF(O62="Over",
    IF(L62&gt;8.6, 1,
        IF(L62&gt;7.5, 0.5, 0)),
    IF(O62="Under",
        IF(L62&gt;8.6, 0,
            IF(L62&gt;7.5, 0.5, 1)),
        "Invalid N37 Value"))</f>
        <v>0</v>
      </c>
      <c r="X62" s="9">
        <f>SUM(S62:W62)</f>
        <v>6</v>
      </c>
      <c r="Y62" s="9"/>
      <c r="Z62" s="6">
        <f t="shared" si="7"/>
        <v>1.6387832699619702</v>
      </c>
      <c r="AB62"/>
      <c r="AC62" s="6"/>
    </row>
    <row r="63" spans="1:29" ht="15" thickBot="1" x14ac:dyDescent="0.35">
      <c r="A63" t="str">
        <f t="shared" si="6"/>
        <v>Tobias Myers</v>
      </c>
      <c r="B63" s="5">
        <f>Neural!B28</f>
        <v>4.2792690957450201</v>
      </c>
      <c r="D63" s="7">
        <v>27</v>
      </c>
      <c r="E63" s="7" t="s">
        <v>361</v>
      </c>
      <c r="F63" s="7" t="s">
        <v>309</v>
      </c>
      <c r="G63" s="7" t="s">
        <v>306</v>
      </c>
      <c r="H63" s="7">
        <v>4.25</v>
      </c>
      <c r="I63" s="7">
        <v>4.3144614636957037</v>
      </c>
      <c r="J63" s="7">
        <v>5.2320261437908497</v>
      </c>
      <c r="K63" s="7">
        <v>3.4505355</v>
      </c>
      <c r="L63" s="7">
        <v>7.2</v>
      </c>
      <c r="M63" s="9">
        <v>4.5</v>
      </c>
      <c r="N63" s="9">
        <f>IF(ABS(H63 - M63) &gt; MAX(ABS(I63 - M63), ABS(J63 - M63)), H63 - M63, IF(ABS(I63 - M63) &gt; ABS(J63 - M63), I63 - M63, J63 - M63))</f>
        <v>0.73202614379084974</v>
      </c>
      <c r="O63" s="9" t="str">
        <f>IF(N63 &lt; 0, "Under", "Over")</f>
        <v>Over</v>
      </c>
      <c r="P63" s="9">
        <f>H63-M63</f>
        <v>-0.25</v>
      </c>
      <c r="Q63" s="9">
        <v>0.375</v>
      </c>
      <c r="R63" s="9">
        <f>IF(O63="Over", IF(AND(I63&gt;M63, J63&gt;M63, K63&gt;M63), 1, IF(OR(AND(I63&gt;M63, J63&gt;M63), AND(I63&gt;M63, K63&gt;M63), AND(I63&gt;M63, K63&gt;M63)), 2/3, IF(OR(AND(I63&gt;M63, J63&lt;=M63), AND(I63&gt;M63, K63&lt;=M63), AND(J63&gt;M63, K63&lt;=M63), AND(I63&lt;=M63, J63&gt;M63), AND(I63&lt;=M63, K63&gt;M63), AND(J63&lt;=M63, K63&gt;M63)), 1/3, 0))), IF(AND(I63&lt;M63, J63&lt;M63, K63&lt;M63), 1, IF(OR(AND(I63&lt;M63, J63&lt;M63), AND(I63&lt;M63, K63&lt;M63), AND(I63&lt;M63, K63&lt;M63)), 2/3, IF(OR(AND(I63&lt;M63, J63&gt;=M63), AND(I63&lt;M63, K63&gt;=M63), AND(J63&lt;M63, K63&gt;=M63), AND(I63&gt;=M63, J63&lt;M63), AND(I63&gt;=M63, K63&lt;M63), AND(J63&gt;=M63, K63&lt;M63)), 1/3, 0))))</f>
        <v>0.33333333333333331</v>
      </c>
      <c r="S63" s="9">
        <f>IF(OR(N63&gt;1.5,N63&lt;-1.5),2,
IF(OR(AND(N63&lt;=1.5,N63&gt;=1),AND(N63&gt;=-1.5,N63&lt;=-1)),1.5,
IF(OR(AND(N63&lt;=1,N63&gt;=0.75),AND(N63&gt;=-1,N63&lt;=-0.75)),1,
IF(OR(AND(N63&lt;=0.75,N63&gt;=0.5),AND(N63&gt;=-0.75,N63&lt;=-0.5)),0.5,
IF(OR(N63&lt;=0.5,N63&gt;=-0.5),0,"")
)
)
))</f>
        <v>0.5</v>
      </c>
      <c r="T63" s="9">
        <f>IF(R63=1,3,IF(R63=2/3,2,IF(R63=1/3,1,0)))</f>
        <v>1</v>
      </c>
      <c r="U63" s="9">
        <f>IF(AND(O63="Over", H63&gt;M63), 2, IF(AND(O63="Under", H63&lt;=M63), 2, 0))</f>
        <v>0</v>
      </c>
      <c r="V63" s="9">
        <f>IF(AND(O63="Over", Q63&gt;0.5), 2, IF(AND(O63="Under", Q63&lt;=0.5), 2, 0))</f>
        <v>0</v>
      </c>
      <c r="W63" s="9">
        <f>IF(O63="Over",
    IF(L63&gt;8.6, 1,
        IF(L63&gt;7.5, 0.5, 0)),
    IF(O63="Under",
        IF(L63&gt;8.6, 0,
            IF(L63&gt;7.5, 0.5, 1)),
        "Invalid N37 Value"))</f>
        <v>0</v>
      </c>
      <c r="X63" s="9">
        <f>SUM(S63:W63)</f>
        <v>1.5</v>
      </c>
      <c r="Y63" s="9"/>
      <c r="Z63" s="6">
        <f t="shared" si="7"/>
        <v>-1.0494645</v>
      </c>
      <c r="AB63"/>
      <c r="AC63" s="6"/>
    </row>
    <row r="64" spans="1:29" ht="15" thickBot="1" x14ac:dyDescent="0.35">
      <c r="A64" t="str">
        <f t="shared" si="6"/>
        <v>Griffin Canning</v>
      </c>
      <c r="B64" s="5">
        <f>Neural!B29</f>
        <v>5.3091529953151397</v>
      </c>
      <c r="D64" s="7">
        <v>28</v>
      </c>
      <c r="E64" s="7" t="s">
        <v>362</v>
      </c>
      <c r="F64" s="7" t="s">
        <v>306</v>
      </c>
      <c r="G64" s="7" t="s">
        <v>309</v>
      </c>
      <c r="H64" s="7">
        <v>3.5714285714285721</v>
      </c>
      <c r="I64" s="7">
        <v>4.8717750164225224</v>
      </c>
      <c r="J64" s="7">
        <v>5.3091529953151397</v>
      </c>
      <c r="K64" s="7">
        <v>3.7056053000000002</v>
      </c>
      <c r="L64" s="7">
        <v>8.1999999999999993</v>
      </c>
      <c r="M64" s="9">
        <v>4.5</v>
      </c>
      <c r="N64" s="9">
        <f>IF(ABS(H64 - M64) &gt; MAX(ABS(I64 - M64), ABS(J64 - M64)), H64 - M64, IF(ABS(I64 - M64) &gt; ABS(J64 - M64), I64 - M64, J64 - M64))</f>
        <v>-0.92857142857142794</v>
      </c>
      <c r="O64" s="9" t="str">
        <f>IF(N64 &lt; 0, "Under", "Over")</f>
        <v>Under</v>
      </c>
      <c r="P64" s="9">
        <f>H64-M64</f>
        <v>-0.92857142857142794</v>
      </c>
      <c r="Q64" s="9">
        <v>0.3</v>
      </c>
      <c r="R64" s="9">
        <f>IF(O64="Over", IF(AND(I64&gt;M64, J64&gt;M64, K64&gt;M64), 1, IF(OR(AND(I64&gt;M64, J64&gt;M64), AND(I64&gt;M64, K64&gt;M64), AND(I64&gt;M64, K64&gt;M64)), 2/3, IF(OR(AND(I64&gt;M64, J64&lt;=M64), AND(I64&gt;M64, K64&lt;=M64), AND(J64&gt;M64, K64&lt;=M64), AND(I64&lt;=M64, J64&gt;M64), AND(I64&lt;=M64, K64&gt;M64), AND(J64&lt;=M64, K64&gt;M64)), 1/3, 0))), IF(AND(I64&lt;M64, J64&lt;M64, K64&lt;M64), 1, IF(OR(AND(I64&lt;M64, J64&lt;M64), AND(I64&lt;M64, K64&lt;M64), AND(I64&lt;M64, K64&lt;M64)), 2/3, IF(OR(AND(I64&lt;M64, J64&gt;=M64), AND(I64&lt;M64, K64&gt;=M64), AND(J64&lt;M64, K64&gt;=M64), AND(I64&gt;=M64, J64&lt;M64), AND(I64&gt;=M64, K64&lt;M64), AND(J64&gt;=M64, K64&lt;M64)), 1/3, 0))))</f>
        <v>0.33333333333333331</v>
      </c>
      <c r="S64" s="9">
        <f>IF(OR(N64&gt;1.5,N64&lt;-1.5),2,
IF(OR(AND(N64&lt;=1.5,N64&gt;=1),AND(N64&gt;=-1.5,N64&lt;=-1)),1.5,
IF(OR(AND(N64&lt;=1,N64&gt;=0.75),AND(N64&gt;=-1,N64&lt;=-0.75)),1,
IF(OR(AND(N64&lt;=0.75,N64&gt;=0.5),AND(N64&gt;=-0.75,N64&lt;=-0.5)),0.5,
IF(OR(N64&lt;=0.5,N64&gt;=-0.5),0,"")
)
)
))</f>
        <v>1</v>
      </c>
      <c r="T64" s="9">
        <f>IF(R64=1,3,IF(R64=2/3,2,IF(R64=1/3,1,0)))</f>
        <v>1</v>
      </c>
      <c r="U64" s="9">
        <f>IF(AND(O64="Over", H64&gt;M64), 2, IF(AND(O64="Under", H64&lt;=M64), 2, 0))</f>
        <v>2</v>
      </c>
      <c r="V64" s="9">
        <f>IF(AND(O64="Over", Q64&gt;0.5), 2, IF(AND(O64="Under", Q64&lt;=0.5), 2, 0))</f>
        <v>2</v>
      </c>
      <c r="W64" s="9">
        <f>IF(O64="Over",
    IF(L64&gt;8.6, 1,
        IF(L64&gt;7.5, 0.5, 0)),
    IF(O64="Under",
        IF(L64&gt;8.6, 0,
            IF(L64&gt;7.5, 0.5, 1)),
        "Invalid N37 Value"))</f>
        <v>0.5</v>
      </c>
      <c r="X64" s="9">
        <f>SUM(S64:W64)</f>
        <v>6.5</v>
      </c>
      <c r="Y64" s="9"/>
      <c r="Z64" s="6">
        <f t="shared" si="7"/>
        <v>-0.92857142857142794</v>
      </c>
      <c r="AB64"/>
      <c r="AC64" s="6"/>
    </row>
    <row r="65" spans="1:29" ht="15" thickBot="1" x14ac:dyDescent="0.35">
      <c r="A65" t="str">
        <f t="shared" si="6"/>
        <v>Alec Marsh</v>
      </c>
      <c r="B65" s="5">
        <f>Neural!B30</f>
        <v>5.0960673872385298</v>
      </c>
      <c r="D65" s="7">
        <v>29</v>
      </c>
      <c r="E65" s="7" t="s">
        <v>363</v>
      </c>
      <c r="F65" s="7" t="s">
        <v>369</v>
      </c>
      <c r="G65" s="7" t="s">
        <v>51</v>
      </c>
      <c r="H65" s="7">
        <v>5.083333333333333</v>
      </c>
      <c r="I65" s="7">
        <v>5.2114159159928093</v>
      </c>
      <c r="J65" s="7">
        <v>5.7590120160213596</v>
      </c>
      <c r="K65" s="7">
        <v>4.9450993473530502</v>
      </c>
      <c r="L65" s="7">
        <v>10.3</v>
      </c>
      <c r="M65" s="9">
        <v>5.5</v>
      </c>
      <c r="N65" s="9">
        <f>IF(ABS(H65 - M65) &gt; MAX(ABS(I65 - M65), ABS(J65 - M65)), H65 - M65, IF(ABS(I65 - M65) &gt; ABS(J65 - M65), I65 - M65, J65 - M65))</f>
        <v>-0.41666666666666696</v>
      </c>
      <c r="O65" s="9" t="str">
        <f>IF(N65 &lt; 0, "Under", "Over")</f>
        <v>Under</v>
      </c>
      <c r="P65" s="9">
        <f>H65-M65</f>
        <v>-0.41666666666666696</v>
      </c>
      <c r="Q65" s="9">
        <v>0.6</v>
      </c>
      <c r="R65" s="9">
        <f>IF(O65="Over", IF(AND(I65&gt;M65, J65&gt;M65, K65&gt;M65), 1, IF(OR(AND(I65&gt;M65, J65&gt;M65), AND(I65&gt;M65, K65&gt;M65), AND(I65&gt;M65, K65&gt;M65)), 2/3, IF(OR(AND(I65&gt;M65, J65&lt;=M65), AND(I65&gt;M65, K65&lt;=M65), AND(J65&gt;M65, K65&lt;=M65), AND(I65&lt;=M65, J65&gt;M65), AND(I65&lt;=M65, K65&gt;M65), AND(J65&lt;=M65, K65&gt;M65)), 1/3, 0))), IF(AND(I65&lt;M65, J65&lt;M65, K65&lt;M65), 1, IF(OR(AND(I65&lt;M65, J65&lt;M65), AND(I65&lt;M65, K65&lt;M65), AND(I65&lt;M65, K65&lt;M65)), 2/3, IF(OR(AND(I65&lt;M65, J65&gt;=M65), AND(I65&lt;M65, K65&gt;=M65), AND(J65&lt;M65, K65&gt;=M65), AND(I65&gt;=M65, J65&lt;M65), AND(I65&gt;=M65, K65&lt;M65), AND(J65&gt;=M65, K65&lt;M65)), 1/3, 0))))</f>
        <v>0.66666666666666663</v>
      </c>
      <c r="S65" s="9">
        <f>IF(OR(N65&gt;1.5,N65&lt;-1.5),2,
IF(OR(AND(N65&lt;=1.5,N65&gt;=1),AND(N65&gt;=-1.5,N65&lt;=-1)),1.5,
IF(OR(AND(N65&lt;=1,N65&gt;=0.75),AND(N65&gt;=-1,N65&lt;=-0.75)),1,
IF(OR(AND(N65&lt;=0.75,N65&gt;=0.5),AND(N65&gt;=-0.75,N65&lt;=-0.5)),0.5,
IF(OR(N65&lt;=0.5,N65&gt;=-0.5),0,"")
)
)
))</f>
        <v>0</v>
      </c>
      <c r="T65" s="9">
        <f>IF(R65=1,3,IF(R65=2/3,2,IF(R65=1/3,1,0)))</f>
        <v>2</v>
      </c>
      <c r="U65" s="9">
        <f>IF(AND(O65="Over", H65&gt;M65), 2, IF(AND(O65="Under", H65&lt;=M65), 2, 0))</f>
        <v>2</v>
      </c>
      <c r="V65" s="9">
        <f>IF(AND(O65="Over", Q65&gt;0.5), 2, IF(AND(O65="Under", Q65&lt;=0.5), 2, 0))</f>
        <v>0</v>
      </c>
      <c r="W65" s="9">
        <f>IF(O65="Over",
    IF(L65&gt;8.6, 1,
        IF(L65&gt;7.5, 0.5, 0)),
    IF(O65="Under",
        IF(L65&gt;8.6, 0,
            IF(L65&gt;7.5, 0.5, 1)),
        "Invalid N37 Value"))</f>
        <v>0</v>
      </c>
      <c r="X65" s="9">
        <f>SUM(S65:W65)</f>
        <v>4</v>
      </c>
      <c r="Y65" s="9"/>
      <c r="AB65"/>
      <c r="AC65" s="6"/>
    </row>
    <row r="66" spans="1:29" ht="15" thickBot="1" x14ac:dyDescent="0.35">
      <c r="A66" t="str">
        <f t="shared" si="6"/>
        <v>Hogan Harris</v>
      </c>
      <c r="B66" s="5">
        <f>Neural!B31</f>
        <v>4.7754695235054498</v>
      </c>
      <c r="D66" s="7">
        <v>30</v>
      </c>
      <c r="E66" s="21" t="s">
        <v>364</v>
      </c>
      <c r="F66" s="21" t="s">
        <v>51</v>
      </c>
      <c r="G66" s="21" t="s">
        <v>369</v>
      </c>
      <c r="H66" s="21">
        <v>5</v>
      </c>
      <c r="I66" s="21">
        <v>4.7671806995626511</v>
      </c>
      <c r="J66" s="21">
        <v>5.7592592592592498</v>
      </c>
      <c r="K66" s="21">
        <v>3.9836279999999999</v>
      </c>
      <c r="L66" s="21">
        <v>6.2</v>
      </c>
      <c r="M66" s="25">
        <v>3.5</v>
      </c>
      <c r="N66" s="25">
        <f>IF(ABS(H66 - M66) &gt; MAX(ABS(I66 - M66), ABS(J66 - M66)), H66 - M66, IF(ABS(I66 - M66) &gt; ABS(J66 - M66), I66 - M66, J66 - M66))</f>
        <v>2.2592592592592498</v>
      </c>
      <c r="O66" s="25" t="str">
        <f>IF(N66 &lt; 0, "Under", "Over")</f>
        <v>Over</v>
      </c>
      <c r="P66" s="25">
        <f>H66-M66</f>
        <v>1.5</v>
      </c>
      <c r="Q66" s="25">
        <v>0.66666666666666663</v>
      </c>
      <c r="R66" s="25">
        <f>IF(O66="Over", IF(AND(I66&gt;M66, J66&gt;M66, K66&gt;M66), 1, IF(OR(AND(I66&gt;M66, J66&gt;M66), AND(I66&gt;M66, K66&gt;M66), AND(I66&gt;M66, K66&gt;M66)), 2/3, IF(OR(AND(I66&gt;M66, J66&lt;=M66), AND(I66&gt;M66, K66&lt;=M66), AND(J66&gt;M66, K66&lt;=M66), AND(I66&lt;=M66, J66&gt;M66), AND(I66&lt;=M66, K66&gt;M66), AND(J66&lt;=M66, K66&gt;M66)), 1/3, 0))), IF(AND(I66&lt;M66, J66&lt;M66, K66&lt;M66), 1, IF(OR(AND(I66&lt;M66, J66&lt;M66), AND(I66&lt;M66, K66&lt;M66), AND(I66&lt;M66, K66&lt;M66)), 2/3, IF(OR(AND(I66&lt;M66, J66&gt;=M66), AND(I66&lt;M66, K66&gt;=M66), AND(J66&lt;M66, K66&gt;=M66), AND(I66&gt;=M66, J66&lt;M66), AND(I66&gt;=M66, K66&lt;M66), AND(J66&gt;=M66, K66&lt;M66)), 1/3, 0))))</f>
        <v>1</v>
      </c>
      <c r="S66" s="25">
        <f>IF(OR(N66&gt;1.5,N66&lt;-1.5),2,
IF(OR(AND(N66&lt;=1.5,N66&gt;=1),AND(N66&gt;=-1.5,N66&lt;=-1)),1.5,
IF(OR(AND(N66&lt;=1,N66&gt;=0.75),AND(N66&gt;=-1,N66&lt;=-0.75)),1,
IF(OR(AND(N66&lt;=0.75,N66&gt;=0.5),AND(N66&gt;=-0.75,N66&lt;=-0.5)),0.5,
IF(OR(N66&lt;=0.5,N66&gt;=-0.5),0,"")
)
)
))</f>
        <v>2</v>
      </c>
      <c r="T66" s="25">
        <f>IF(R66=1,3,IF(R66=2/3,2,IF(R66=1/3,1,0)))</f>
        <v>3</v>
      </c>
      <c r="U66" s="25">
        <f>IF(AND(O66="Over", H66&gt;M66), 2, IF(AND(O66="Under", H66&lt;=M66), 2, 0))</f>
        <v>2</v>
      </c>
      <c r="V66" s="25">
        <f>IF(AND(O66="Over", Q66&gt;0.5), 2, IF(AND(O66="Under", Q66&lt;=0.5), 2, 0))</f>
        <v>2</v>
      </c>
      <c r="W66" s="25">
        <f>IF(O66="Over",
    IF(L66&gt;8.6, 1,
        IF(L66&gt;7.5, 0.5, 0)),
    IF(O66="Under",
        IF(L66&gt;8.6, 0,
            IF(L66&gt;7.5, 0.5, 1)),
        "Invalid N37 Value"))</f>
        <v>0</v>
      </c>
      <c r="X66" s="25">
        <f>SUM(S66:W66)</f>
        <v>9</v>
      </c>
      <c r="Y66" s="9"/>
      <c r="AB66"/>
      <c r="AC66" s="6"/>
    </row>
    <row r="67" spans="1:29" ht="15" thickBot="1" x14ac:dyDescent="0.35">
      <c r="A67">
        <f t="shared" si="6"/>
        <v>0</v>
      </c>
      <c r="B67" s="5">
        <f>Neural!B32</f>
        <v>0</v>
      </c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AB67"/>
      <c r="AC67" s="6"/>
    </row>
    <row r="68" spans="1:29" ht="15" thickBot="1" x14ac:dyDescent="0.35">
      <c r="A68">
        <f t="shared" si="6"/>
        <v>0</v>
      </c>
      <c r="B68" s="5">
        <f>Neural!B33</f>
        <v>0</v>
      </c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AB68"/>
      <c r="AC68" s="6"/>
    </row>
    <row r="69" spans="1:29" ht="15" thickBot="1" x14ac:dyDescent="0.35">
      <c r="A69">
        <f t="shared" si="6"/>
        <v>0</v>
      </c>
      <c r="B69" s="5">
        <f>Neural!B34</f>
        <v>0</v>
      </c>
    </row>
    <row r="70" spans="1:29" ht="15" thickBot="1" x14ac:dyDescent="0.35">
      <c r="A70">
        <f t="shared" si="6"/>
        <v>0</v>
      </c>
      <c r="B70" s="5">
        <f>Neural!B35</f>
        <v>0</v>
      </c>
    </row>
    <row r="71" spans="1:29" ht="15" thickBot="1" x14ac:dyDescent="0.35">
      <c r="B71" s="5">
        <f>Neural!B36</f>
        <v>0</v>
      </c>
    </row>
    <row r="72" spans="1:29" ht="15" thickBot="1" x14ac:dyDescent="0.35">
      <c r="B72" s="5">
        <f>Neural!B37</f>
        <v>0</v>
      </c>
    </row>
    <row r="73" spans="1:29" ht="15" thickBot="1" x14ac:dyDescent="0.35">
      <c r="B73" s="5">
        <f>Neural!B38</f>
        <v>0</v>
      </c>
    </row>
    <row r="74" spans="1:29" ht="15" thickBot="1" x14ac:dyDescent="0.35">
      <c r="B74" s="5">
        <f>Neural!B42</f>
        <v>0</v>
      </c>
    </row>
  </sheetData>
  <autoFilter ref="D36:X74" xr:uid="{79AD9D2F-4AAF-4632-8EF4-EE536C1A00BA}"/>
  <sortState xmlns:xlrd2="http://schemas.microsoft.com/office/spreadsheetml/2017/richdata2" ref="D37:Y66">
    <sortCondition ref="D37:D66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097DA-6F47-4412-8A70-00AFCEC440D4}">
  <dimension ref="A1:H35"/>
  <sheetViews>
    <sheetView workbookViewId="0">
      <selection sqref="A1:B31"/>
    </sheetView>
  </sheetViews>
  <sheetFormatPr defaultRowHeight="14.4" x14ac:dyDescent="0.3"/>
  <cols>
    <col min="2" max="2" width="10.5546875" bestFit="1" customWidth="1"/>
    <col min="3" max="3" width="9.5546875" bestFit="1" customWidth="1"/>
  </cols>
  <sheetData>
    <row r="1" spans="1:8" x14ac:dyDescent="0.3">
      <c r="A1" s="2" t="s">
        <v>20</v>
      </c>
      <c r="B1" s="2" t="s">
        <v>21</v>
      </c>
      <c r="E1" s="2" t="s">
        <v>16</v>
      </c>
      <c r="F1" s="2" t="s">
        <v>0</v>
      </c>
      <c r="G1" s="2" t="s">
        <v>8</v>
      </c>
      <c r="H1" s="2" t="s">
        <v>13</v>
      </c>
    </row>
    <row r="2" spans="1:8" ht="15" thickBot="1" x14ac:dyDescent="0.35">
      <c r="A2" s="1">
        <v>127</v>
      </c>
      <c r="B2" s="1">
        <v>4.5148834999999998</v>
      </c>
      <c r="F2" s="1">
        <v>1</v>
      </c>
      <c r="G2" s="1">
        <v>113.11727</v>
      </c>
      <c r="H2" s="1">
        <v>115.16761</v>
      </c>
    </row>
    <row r="3" spans="1:8" ht="15" thickBot="1" x14ac:dyDescent="0.35">
      <c r="A3" s="1">
        <v>501</v>
      </c>
      <c r="B3" s="1">
        <v>7.5469192999999999</v>
      </c>
      <c r="F3" s="1">
        <v>3</v>
      </c>
      <c r="G3" s="1">
        <v>112.06338</v>
      </c>
      <c r="H3" s="1">
        <v>109.32299999999999</v>
      </c>
    </row>
    <row r="4" spans="1:8" ht="15" thickBot="1" x14ac:dyDescent="0.35">
      <c r="A4" s="1">
        <v>146</v>
      </c>
      <c r="B4" s="1">
        <v>5.6413640000000003</v>
      </c>
      <c r="F4" s="1">
        <v>2</v>
      </c>
      <c r="G4" s="1">
        <v>111.22308</v>
      </c>
      <c r="H4" s="1">
        <v>123.09463</v>
      </c>
    </row>
    <row r="5" spans="1:8" ht="15" thickBot="1" x14ac:dyDescent="0.35">
      <c r="A5" s="1">
        <v>133</v>
      </c>
      <c r="B5" s="1">
        <v>4.3503647000000001</v>
      </c>
      <c r="F5" s="1">
        <v>4</v>
      </c>
      <c r="G5" s="1">
        <v>110.67860400000001</v>
      </c>
      <c r="H5" s="1">
        <v>107.78515</v>
      </c>
    </row>
    <row r="6" spans="1:8" ht="15" thickBot="1" x14ac:dyDescent="0.35">
      <c r="A6" s="1">
        <v>145</v>
      </c>
      <c r="B6" s="1">
        <v>6.451416</v>
      </c>
      <c r="F6" s="1">
        <v>5</v>
      </c>
      <c r="G6" s="1">
        <v>110.59735000000001</v>
      </c>
      <c r="H6" s="1">
        <v>111.23659499999999</v>
      </c>
    </row>
    <row r="7" spans="1:8" ht="15" thickBot="1" x14ac:dyDescent="0.35">
      <c r="A7" s="1">
        <v>124</v>
      </c>
      <c r="B7" s="1">
        <v>4.7894940000000004</v>
      </c>
      <c r="F7" s="1">
        <v>6</v>
      </c>
      <c r="G7" s="1">
        <v>122.23415</v>
      </c>
      <c r="H7" s="1">
        <v>115.45283999999999</v>
      </c>
    </row>
    <row r="8" spans="1:8" ht="15" thickBot="1" x14ac:dyDescent="0.35">
      <c r="A8" s="1">
        <v>134</v>
      </c>
      <c r="B8" s="1">
        <v>6.0255830000000001</v>
      </c>
      <c r="F8" s="1">
        <v>7</v>
      </c>
      <c r="G8" s="1">
        <v>108.78025</v>
      </c>
      <c r="H8" s="1">
        <v>112.24168400000001</v>
      </c>
    </row>
    <row r="9" spans="1:8" ht="15" thickBot="1" x14ac:dyDescent="0.35">
      <c r="A9" s="1">
        <v>158</v>
      </c>
      <c r="B9" s="1">
        <v>5.9946999999999999</v>
      </c>
      <c r="F9" s="1">
        <v>8</v>
      </c>
      <c r="G9" s="1">
        <v>112.21265</v>
      </c>
      <c r="H9" s="1">
        <v>110.364784</v>
      </c>
    </row>
    <row r="10" spans="1:8" ht="15" thickBot="1" x14ac:dyDescent="0.35">
      <c r="A10" s="1">
        <v>148</v>
      </c>
      <c r="B10" s="1">
        <v>3.1770149999999999</v>
      </c>
      <c r="F10" s="1">
        <v>9</v>
      </c>
      <c r="G10" s="1">
        <v>115.71728</v>
      </c>
      <c r="H10" s="1">
        <v>117.19629</v>
      </c>
    </row>
    <row r="11" spans="1:8" ht="15" thickBot="1" x14ac:dyDescent="0.35">
      <c r="A11" s="1">
        <v>141</v>
      </c>
      <c r="B11" s="1">
        <v>4.8356433000000001</v>
      </c>
      <c r="F11" s="1">
        <v>10</v>
      </c>
      <c r="G11" s="1">
        <v>119.07661400000001</v>
      </c>
      <c r="H11" s="1">
        <v>118.97333999999999</v>
      </c>
    </row>
    <row r="12" spans="1:8" ht="15" thickBot="1" x14ac:dyDescent="0.35">
      <c r="A12" s="1">
        <v>510</v>
      </c>
      <c r="B12" s="1">
        <v>7.4246150000000002</v>
      </c>
      <c r="F12" s="1">
        <v>11</v>
      </c>
      <c r="G12" s="1">
        <v>111.23891399999999</v>
      </c>
      <c r="H12" s="1">
        <v>106.19014</v>
      </c>
    </row>
    <row r="13" spans="1:8" ht="15" thickBot="1" x14ac:dyDescent="0.35">
      <c r="A13" s="1">
        <v>122</v>
      </c>
      <c r="B13" s="1">
        <v>6.0051319999999997</v>
      </c>
      <c r="F13" s="1">
        <v>12</v>
      </c>
      <c r="G13" s="1">
        <v>111.45677000000001</v>
      </c>
      <c r="H13" s="1">
        <v>107.682846</v>
      </c>
    </row>
    <row r="14" spans="1:8" ht="15" thickBot="1" x14ac:dyDescent="0.35">
      <c r="A14" s="1">
        <v>112</v>
      </c>
      <c r="B14" s="1">
        <v>5.5979710000000003</v>
      </c>
      <c r="F14" s="1">
        <v>13</v>
      </c>
      <c r="G14" s="1">
        <v>122.23179</v>
      </c>
      <c r="H14" s="1">
        <v>119.553856</v>
      </c>
    </row>
    <row r="15" spans="1:8" ht="15" thickBot="1" x14ac:dyDescent="0.35">
      <c r="A15" s="1">
        <v>136</v>
      </c>
      <c r="B15" s="1">
        <v>5.6653370000000001</v>
      </c>
      <c r="F15" s="1">
        <v>14</v>
      </c>
      <c r="G15" s="1">
        <v>115.990685</v>
      </c>
      <c r="H15" s="1">
        <v>112.705986</v>
      </c>
    </row>
    <row r="16" spans="1:8" ht="15" thickBot="1" x14ac:dyDescent="0.35">
      <c r="A16" s="1">
        <v>115</v>
      </c>
      <c r="B16" s="1">
        <v>4.5057564000000001</v>
      </c>
    </row>
    <row r="17" spans="1:2" ht="15" thickBot="1" x14ac:dyDescent="0.35">
      <c r="A17" s="1">
        <v>149</v>
      </c>
      <c r="B17" s="1">
        <v>5.4391093000000001</v>
      </c>
    </row>
    <row r="18" spans="1:2" ht="15" thickBot="1" x14ac:dyDescent="0.35">
      <c r="A18" s="1">
        <v>131</v>
      </c>
      <c r="B18" s="1">
        <v>4.8065686000000003</v>
      </c>
    </row>
    <row r="19" spans="1:2" ht="15" thickBot="1" x14ac:dyDescent="0.35">
      <c r="A19" s="1">
        <v>517</v>
      </c>
      <c r="B19" s="1">
        <v>7.7151779999999999</v>
      </c>
    </row>
    <row r="20" spans="1:2" ht="15" thickBot="1" x14ac:dyDescent="0.35">
      <c r="A20" s="1">
        <v>121</v>
      </c>
      <c r="B20" s="1">
        <v>4.3585396000000003</v>
      </c>
    </row>
    <row r="21" spans="1:2" ht="15" thickBot="1" x14ac:dyDescent="0.35">
      <c r="A21" s="1">
        <v>129</v>
      </c>
      <c r="B21" s="1">
        <v>3.1341453000000001</v>
      </c>
    </row>
    <row r="22" spans="1:2" ht="15" thickBot="1" x14ac:dyDescent="0.35">
      <c r="A22" s="1">
        <v>144</v>
      </c>
      <c r="B22" s="1">
        <v>4.5572109999999997</v>
      </c>
    </row>
    <row r="23" spans="1:2" ht="15" thickBot="1" x14ac:dyDescent="0.35">
      <c r="A23" s="1">
        <v>113</v>
      </c>
      <c r="B23" s="1">
        <v>5.2302947</v>
      </c>
    </row>
    <row r="24" spans="1:2" ht="15" thickBot="1" x14ac:dyDescent="0.35">
      <c r="A24" s="1">
        <v>139</v>
      </c>
      <c r="B24" s="1">
        <v>4.724386</v>
      </c>
    </row>
    <row r="25" spans="1:2" ht="15" thickBot="1" x14ac:dyDescent="0.35">
      <c r="A25" s="1">
        <v>142</v>
      </c>
      <c r="B25" s="1">
        <v>4.5253253000000004</v>
      </c>
    </row>
    <row r="26" spans="1:2" ht="15" thickBot="1" x14ac:dyDescent="0.35">
      <c r="A26" s="1">
        <v>152</v>
      </c>
      <c r="B26" s="1">
        <v>4.6139964999999998</v>
      </c>
    </row>
    <row r="27" spans="1:2" ht="15" thickBot="1" x14ac:dyDescent="0.35">
      <c r="A27" s="1">
        <v>132</v>
      </c>
      <c r="B27" s="1">
        <v>2.8918029999999999</v>
      </c>
    </row>
    <row r="28" spans="1:2" ht="15" thickBot="1" x14ac:dyDescent="0.35">
      <c r="A28" s="1">
        <v>151</v>
      </c>
      <c r="B28" s="1">
        <v>3.4505355</v>
      </c>
    </row>
    <row r="29" spans="1:2" ht="15" thickBot="1" x14ac:dyDescent="0.35">
      <c r="A29" s="1">
        <v>117</v>
      </c>
      <c r="B29" s="1">
        <v>3.7056053000000002</v>
      </c>
    </row>
    <row r="30" spans="1:2" ht="15" thickBot="1" x14ac:dyDescent="0.35">
      <c r="A30" s="1">
        <v>116</v>
      </c>
      <c r="B30" s="1">
        <v>5.2191004999999997</v>
      </c>
    </row>
    <row r="31" spans="1:2" ht="15" thickBot="1" x14ac:dyDescent="0.35">
      <c r="A31" s="1">
        <v>140</v>
      </c>
      <c r="B31" s="1">
        <v>3.9836279999999999</v>
      </c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D7130-DAC3-411B-B360-90F37505CB37}">
  <dimension ref="A1:H35"/>
  <sheetViews>
    <sheetView workbookViewId="0">
      <selection sqref="A1:B31"/>
    </sheetView>
  </sheetViews>
  <sheetFormatPr defaultRowHeight="14.4" x14ac:dyDescent="0.3"/>
  <cols>
    <col min="2" max="2" width="11.5546875" bestFit="1" customWidth="1"/>
    <col min="3" max="3" width="9.5546875" bestFit="1" customWidth="1"/>
  </cols>
  <sheetData>
    <row r="1" spans="1:8" x14ac:dyDescent="0.3">
      <c r="A1" s="2" t="s">
        <v>20</v>
      </c>
      <c r="B1" s="2" t="s">
        <v>21</v>
      </c>
      <c r="E1" s="2" t="s">
        <v>16</v>
      </c>
      <c r="F1" s="2" t="s">
        <v>0</v>
      </c>
      <c r="G1" s="2" t="s">
        <v>8</v>
      </c>
      <c r="H1" s="2" t="s">
        <v>13</v>
      </c>
    </row>
    <row r="2" spans="1:8" ht="15" thickBot="1" x14ac:dyDescent="0.35">
      <c r="A2" s="1">
        <v>127</v>
      </c>
      <c r="B2" s="1">
        <v>4.4866151675900001</v>
      </c>
      <c r="F2" s="1">
        <v>1</v>
      </c>
      <c r="G2" s="1">
        <v>118.117647560183</v>
      </c>
      <c r="H2" s="1">
        <v>116.588234547797</v>
      </c>
    </row>
    <row r="3" spans="1:8" ht="15" thickBot="1" x14ac:dyDescent="0.35">
      <c r="A3" s="1">
        <v>501</v>
      </c>
      <c r="B3" s="1">
        <v>3.9729940708612799</v>
      </c>
      <c r="F3" s="1">
        <v>3</v>
      </c>
      <c r="G3" s="1">
        <v>115.970587232787</v>
      </c>
      <c r="H3" s="1">
        <v>110.705883845298</v>
      </c>
    </row>
    <row r="4" spans="1:8" ht="15" thickBot="1" x14ac:dyDescent="0.35">
      <c r="A4" s="1">
        <v>146</v>
      </c>
      <c r="B4" s="1">
        <v>4.8674303814761597</v>
      </c>
      <c r="F4" s="1">
        <v>2</v>
      </c>
      <c r="G4" s="1">
        <v>113.84058020408899</v>
      </c>
      <c r="H4" s="1">
        <v>124.18840506171</v>
      </c>
    </row>
    <row r="5" spans="1:8" ht="15" thickBot="1" x14ac:dyDescent="0.35">
      <c r="A5" s="1">
        <v>133</v>
      </c>
      <c r="B5" s="1">
        <v>5.3298924640829002</v>
      </c>
      <c r="F5" s="1">
        <v>4</v>
      </c>
      <c r="G5" s="1">
        <v>110.753622694393</v>
      </c>
      <c r="H5" s="1">
        <v>108.797102184691</v>
      </c>
    </row>
    <row r="6" spans="1:8" ht="15" thickBot="1" x14ac:dyDescent="0.35">
      <c r="A6" s="1">
        <v>145</v>
      </c>
      <c r="B6" s="1">
        <v>5.1644021143586603</v>
      </c>
      <c r="F6" s="1">
        <v>5</v>
      </c>
      <c r="G6" s="1">
        <v>111.405797595425</v>
      </c>
      <c r="H6" s="1">
        <v>113.94202825002201</v>
      </c>
    </row>
    <row r="7" spans="1:8" ht="15" thickBot="1" x14ac:dyDescent="0.35">
      <c r="A7" s="1">
        <v>124</v>
      </c>
      <c r="B7" s="1">
        <v>5.6921404906111404</v>
      </c>
      <c r="F7" s="1">
        <v>6</v>
      </c>
      <c r="G7" s="1">
        <v>120.68116139627401</v>
      </c>
      <c r="H7" s="1">
        <v>117.34782314530401</v>
      </c>
    </row>
    <row r="8" spans="1:8" ht="15" thickBot="1" x14ac:dyDescent="0.35">
      <c r="A8" s="1">
        <v>134</v>
      </c>
      <c r="B8" s="1">
        <v>5.1980814362174401</v>
      </c>
      <c r="F8" s="1">
        <v>7</v>
      </c>
      <c r="G8" s="1">
        <v>112.028986001248</v>
      </c>
      <c r="H8" s="1">
        <v>113.55072390229201</v>
      </c>
    </row>
    <row r="9" spans="1:8" ht="15" thickBot="1" x14ac:dyDescent="0.35">
      <c r="A9" s="1">
        <v>158</v>
      </c>
      <c r="B9" s="1">
        <v>4.8997457156719397</v>
      </c>
      <c r="F9" s="1">
        <v>8</v>
      </c>
      <c r="G9" s="1">
        <v>113.58823579527299</v>
      </c>
      <c r="H9" s="1">
        <v>112.499999253791</v>
      </c>
    </row>
    <row r="10" spans="1:8" ht="15" thickBot="1" x14ac:dyDescent="0.35">
      <c r="A10" s="1">
        <v>148</v>
      </c>
      <c r="B10" s="1">
        <v>4.1620910089786101</v>
      </c>
      <c r="F10" s="1">
        <v>9</v>
      </c>
      <c r="G10" s="1">
        <v>117.04347875492</v>
      </c>
      <c r="H10" s="1">
        <v>120.60869491677001</v>
      </c>
    </row>
    <row r="11" spans="1:8" ht="15" thickBot="1" x14ac:dyDescent="0.35">
      <c r="A11" s="1">
        <v>141</v>
      </c>
      <c r="B11" s="1">
        <v>5.2711845284276002</v>
      </c>
      <c r="F11" s="1">
        <v>10</v>
      </c>
      <c r="G11" s="1">
        <v>118.72463644615</v>
      </c>
      <c r="H11" s="1">
        <v>117.333335171844</v>
      </c>
    </row>
    <row r="12" spans="1:8" ht="15" thickBot="1" x14ac:dyDescent="0.35">
      <c r="A12" s="1">
        <v>510</v>
      </c>
      <c r="B12" s="1">
        <v>3.8570287660223199</v>
      </c>
      <c r="F12" s="1">
        <v>11</v>
      </c>
      <c r="G12" s="1">
        <v>112.04411739651999</v>
      </c>
      <c r="H12" s="1">
        <v>107.89705919661399</v>
      </c>
    </row>
    <row r="13" spans="1:8" ht="15" thickBot="1" x14ac:dyDescent="0.35">
      <c r="A13" s="1">
        <v>122</v>
      </c>
      <c r="B13" s="1">
        <v>5.35798811376399</v>
      </c>
      <c r="F13" s="1">
        <v>12</v>
      </c>
      <c r="G13" s="1">
        <v>114.681160902256</v>
      </c>
      <c r="H13" s="1">
        <v>110.231881851835</v>
      </c>
    </row>
    <row r="14" spans="1:8" ht="15" thickBot="1" x14ac:dyDescent="0.35">
      <c r="A14" s="1">
        <v>112</v>
      </c>
      <c r="B14" s="1">
        <v>5.7023725222847297</v>
      </c>
      <c r="F14" s="1">
        <v>13</v>
      </c>
      <c r="G14" s="1">
        <v>119.044118148306</v>
      </c>
      <c r="H14" s="1">
        <v>121.058822783127</v>
      </c>
    </row>
    <row r="15" spans="1:8" ht="15" thickBot="1" x14ac:dyDescent="0.35">
      <c r="A15" s="1">
        <v>136</v>
      </c>
      <c r="B15" s="1">
        <v>5.07796560444348</v>
      </c>
      <c r="F15" s="1">
        <v>14</v>
      </c>
      <c r="G15" s="1">
        <v>116.91304273717699</v>
      </c>
      <c r="H15" s="1">
        <v>114.391305450952</v>
      </c>
    </row>
    <row r="16" spans="1:8" ht="15" thickBot="1" x14ac:dyDescent="0.35">
      <c r="A16" s="1">
        <v>115</v>
      </c>
      <c r="B16" s="1">
        <v>4.21665270321067</v>
      </c>
    </row>
    <row r="17" spans="1:2" ht="15" thickBot="1" x14ac:dyDescent="0.35">
      <c r="A17" s="1">
        <v>149</v>
      </c>
      <c r="B17" s="1">
        <v>4.8263247086323302</v>
      </c>
    </row>
    <row r="18" spans="1:2" ht="15" thickBot="1" x14ac:dyDescent="0.35">
      <c r="A18" s="1">
        <v>131</v>
      </c>
      <c r="B18" s="1">
        <v>4.4787426581015497</v>
      </c>
    </row>
    <row r="19" spans="1:2" ht="15" thickBot="1" x14ac:dyDescent="0.35">
      <c r="A19" s="1">
        <v>517</v>
      </c>
      <c r="B19" s="1">
        <v>4.3952577010480498</v>
      </c>
    </row>
    <row r="20" spans="1:2" ht="15" thickBot="1" x14ac:dyDescent="0.35">
      <c r="A20" s="1">
        <v>121</v>
      </c>
      <c r="B20" s="1">
        <v>5.08554393494913</v>
      </c>
    </row>
    <row r="21" spans="1:2" ht="15" thickBot="1" x14ac:dyDescent="0.35">
      <c r="A21" s="1">
        <v>129</v>
      </c>
      <c r="B21" s="1">
        <v>5.2738966493483002</v>
      </c>
    </row>
    <row r="22" spans="1:2" ht="15" thickBot="1" x14ac:dyDescent="0.35">
      <c r="A22" s="1">
        <v>144</v>
      </c>
      <c r="B22" s="1">
        <v>5.0537018797331204</v>
      </c>
    </row>
    <row r="23" spans="1:2" ht="15" thickBot="1" x14ac:dyDescent="0.35">
      <c r="A23" s="1">
        <v>113</v>
      </c>
      <c r="B23" s="1">
        <v>5.3809684786720497</v>
      </c>
    </row>
    <row r="24" spans="1:2" ht="15" thickBot="1" x14ac:dyDescent="0.35">
      <c r="A24" s="1">
        <v>139</v>
      </c>
      <c r="B24" s="1">
        <v>4.6465540802586602</v>
      </c>
    </row>
    <row r="25" spans="1:2" ht="15" thickBot="1" x14ac:dyDescent="0.35">
      <c r="A25" s="1">
        <v>142</v>
      </c>
      <c r="B25" s="1">
        <v>4.7340760129088304</v>
      </c>
    </row>
    <row r="26" spans="1:2" ht="15" thickBot="1" x14ac:dyDescent="0.35">
      <c r="A26" s="1">
        <v>152</v>
      </c>
      <c r="B26" s="1">
        <v>3.8090615864183999</v>
      </c>
    </row>
    <row r="27" spans="1:2" ht="15" thickBot="1" x14ac:dyDescent="0.35">
      <c r="A27" s="1">
        <v>132</v>
      </c>
      <c r="B27" s="1">
        <v>4.8609990403430201</v>
      </c>
    </row>
    <row r="28" spans="1:2" ht="15" thickBot="1" x14ac:dyDescent="0.35">
      <c r="A28" s="1">
        <v>151</v>
      </c>
      <c r="B28" s="1">
        <v>4.0170633092435803</v>
      </c>
    </row>
    <row r="29" spans="1:2" ht="15" thickBot="1" x14ac:dyDescent="0.35">
      <c r="A29" s="1">
        <v>117</v>
      </c>
      <c r="B29" s="1">
        <v>5.1969484276361504</v>
      </c>
    </row>
    <row r="30" spans="1:2" ht="15" thickBot="1" x14ac:dyDescent="0.35">
      <c r="A30" s="1">
        <v>116</v>
      </c>
      <c r="B30" s="1">
        <v>4.9994296230948096</v>
      </c>
    </row>
    <row r="31" spans="1:2" ht="15" thickBot="1" x14ac:dyDescent="0.35">
      <c r="A31" s="1">
        <v>140</v>
      </c>
      <c r="B31" s="1">
        <v>4.6574179226698904</v>
      </c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D2A79-B78B-4B89-8CB7-33F8E922415B}">
  <dimension ref="A1:E35"/>
  <sheetViews>
    <sheetView workbookViewId="0">
      <selection sqref="A1:B31"/>
    </sheetView>
  </sheetViews>
  <sheetFormatPr defaultRowHeight="14.4" x14ac:dyDescent="0.3"/>
  <cols>
    <col min="2" max="2" width="11.5546875" bestFit="1" customWidth="1"/>
  </cols>
  <sheetData>
    <row r="1" spans="1:5" x14ac:dyDescent="0.3">
      <c r="A1" s="2" t="s">
        <v>20</v>
      </c>
      <c r="B1" s="2" t="s">
        <v>21</v>
      </c>
      <c r="E1" s="2" t="s">
        <v>16</v>
      </c>
    </row>
    <row r="2" spans="1:5" ht="15" thickBot="1" x14ac:dyDescent="0.35">
      <c r="A2" s="1">
        <v>127</v>
      </c>
      <c r="B2" s="1">
        <v>4.5952585902406904</v>
      </c>
    </row>
    <row r="3" spans="1:5" ht="15" thickBot="1" x14ac:dyDescent="0.35">
      <c r="A3" s="1">
        <v>501</v>
      </c>
      <c r="B3" s="1">
        <v>3.9887608448187399</v>
      </c>
    </row>
    <row r="4" spans="1:5" ht="15" thickBot="1" x14ac:dyDescent="0.35">
      <c r="A4" s="1">
        <v>146</v>
      </c>
      <c r="B4" s="1">
        <v>4.95523836635292</v>
      </c>
    </row>
    <row r="5" spans="1:5" ht="15" thickBot="1" x14ac:dyDescent="0.35">
      <c r="A5" s="1">
        <v>133</v>
      </c>
      <c r="B5" s="1">
        <v>5.3421600025155298</v>
      </c>
    </row>
    <row r="6" spans="1:5" ht="15" thickBot="1" x14ac:dyDescent="0.35">
      <c r="A6" s="1">
        <v>145</v>
      </c>
      <c r="B6" s="1">
        <v>5.1988908624318499</v>
      </c>
    </row>
    <row r="7" spans="1:5" ht="15" thickBot="1" x14ac:dyDescent="0.35">
      <c r="A7" s="1">
        <v>124</v>
      </c>
      <c r="B7" s="1">
        <v>5.6672240521530703</v>
      </c>
    </row>
    <row r="8" spans="1:5" ht="15" thickBot="1" x14ac:dyDescent="0.35">
      <c r="A8" s="1">
        <v>134</v>
      </c>
      <c r="B8" s="1">
        <v>5.35023451413669</v>
      </c>
    </row>
    <row r="9" spans="1:5" ht="15" thickBot="1" x14ac:dyDescent="0.35">
      <c r="A9" s="1">
        <v>158</v>
      </c>
      <c r="B9" s="1">
        <v>4.8729368571538201</v>
      </c>
    </row>
    <row r="10" spans="1:5" ht="15" thickBot="1" x14ac:dyDescent="0.35">
      <c r="A10" s="1">
        <v>148</v>
      </c>
      <c r="B10" s="1">
        <v>4.3269472967760496</v>
      </c>
    </row>
    <row r="11" spans="1:5" ht="15" thickBot="1" x14ac:dyDescent="0.35">
      <c r="A11" s="1">
        <v>141</v>
      </c>
      <c r="B11" s="1">
        <v>5.3833342122594496</v>
      </c>
    </row>
    <row r="12" spans="1:5" ht="15" thickBot="1" x14ac:dyDescent="0.35">
      <c r="A12" s="1">
        <v>510</v>
      </c>
      <c r="B12" s="1">
        <v>3.99509347235362</v>
      </c>
    </row>
    <row r="13" spans="1:5" ht="15" thickBot="1" x14ac:dyDescent="0.35">
      <c r="A13" s="1">
        <v>122</v>
      </c>
      <c r="B13" s="1">
        <v>5.4443048897597199</v>
      </c>
    </row>
    <row r="14" spans="1:5" ht="15" thickBot="1" x14ac:dyDescent="0.35">
      <c r="A14" s="1">
        <v>112</v>
      </c>
      <c r="B14" s="1">
        <v>5.8015367967275697</v>
      </c>
    </row>
    <row r="15" spans="1:5" ht="15" thickBot="1" x14ac:dyDescent="0.35">
      <c r="A15" s="1">
        <v>136</v>
      </c>
      <c r="B15" s="1">
        <v>5.0661688755141299</v>
      </c>
    </row>
    <row r="16" spans="1:5" ht="15" thickBot="1" x14ac:dyDescent="0.35">
      <c r="A16" s="1">
        <v>115</v>
      </c>
      <c r="B16" s="1">
        <v>4.3680257748331703</v>
      </c>
    </row>
    <row r="17" spans="1:2" ht="15" thickBot="1" x14ac:dyDescent="0.35">
      <c r="A17" s="1">
        <v>149</v>
      </c>
      <c r="B17" s="1">
        <v>4.8236420733210199</v>
      </c>
    </row>
    <row r="18" spans="1:2" ht="15" thickBot="1" x14ac:dyDescent="0.35">
      <c r="A18" s="1">
        <v>131</v>
      </c>
      <c r="B18" s="1">
        <v>4.5918013140198903</v>
      </c>
    </row>
    <row r="19" spans="1:2" ht="15" thickBot="1" x14ac:dyDescent="0.35">
      <c r="A19" s="1">
        <v>517</v>
      </c>
      <c r="B19" s="1">
        <v>4.4500777971961698</v>
      </c>
    </row>
    <row r="20" spans="1:2" ht="15" thickBot="1" x14ac:dyDescent="0.35">
      <c r="A20" s="1">
        <v>121</v>
      </c>
      <c r="B20" s="1">
        <v>5.1809247846030502</v>
      </c>
    </row>
    <row r="21" spans="1:2" ht="15" thickBot="1" x14ac:dyDescent="0.35">
      <c r="A21" s="1">
        <v>129</v>
      </c>
      <c r="B21" s="1">
        <v>5.3046991403948303</v>
      </c>
    </row>
    <row r="22" spans="1:2" ht="15" thickBot="1" x14ac:dyDescent="0.35">
      <c r="A22" s="1">
        <v>144</v>
      </c>
      <c r="B22" s="1">
        <v>5.2036090286494296</v>
      </c>
    </row>
    <row r="23" spans="1:2" ht="15" thickBot="1" x14ac:dyDescent="0.35">
      <c r="A23" s="1">
        <v>113</v>
      </c>
      <c r="B23" s="1">
        <v>5.3430039303850201</v>
      </c>
    </row>
    <row r="24" spans="1:2" ht="15" thickBot="1" x14ac:dyDescent="0.35">
      <c r="A24" s="1">
        <v>139</v>
      </c>
      <c r="B24" s="1">
        <v>4.8736300801711403</v>
      </c>
    </row>
    <row r="25" spans="1:2" ht="15" thickBot="1" x14ac:dyDescent="0.35">
      <c r="A25" s="1">
        <v>142</v>
      </c>
      <c r="B25" s="1">
        <v>4.8250346065768301</v>
      </c>
    </row>
    <row r="26" spans="1:2" ht="15" thickBot="1" x14ac:dyDescent="0.35">
      <c r="A26" s="1">
        <v>152</v>
      </c>
      <c r="B26" s="1">
        <v>3.95205511111216</v>
      </c>
    </row>
    <row r="27" spans="1:2" ht="15" thickBot="1" x14ac:dyDescent="0.35">
      <c r="A27" s="1">
        <v>132</v>
      </c>
      <c r="B27" s="1">
        <v>4.8576642516787301</v>
      </c>
    </row>
    <row r="28" spans="1:2" ht="15" thickBot="1" x14ac:dyDescent="0.35">
      <c r="A28" s="1">
        <v>151</v>
      </c>
      <c r="B28" s="1">
        <v>4.1734416069628102</v>
      </c>
    </row>
    <row r="29" spans="1:2" ht="15" thickBot="1" x14ac:dyDescent="0.35">
      <c r="A29" s="1">
        <v>117</v>
      </c>
      <c r="B29" s="1">
        <v>5.1665961100124704</v>
      </c>
    </row>
    <row r="30" spans="1:2" ht="15" thickBot="1" x14ac:dyDescent="0.35">
      <c r="A30" s="1">
        <v>116</v>
      </c>
      <c r="B30" s="1">
        <v>5.1397875296270401</v>
      </c>
    </row>
    <row r="31" spans="1:2" ht="15" thickBot="1" x14ac:dyDescent="0.35">
      <c r="A31" s="1">
        <v>140</v>
      </c>
      <c r="B31" s="1">
        <v>4.7960515728519901</v>
      </c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CAF98-C887-4CB4-9FE4-C0016134EEEE}">
  <dimension ref="A1:H35"/>
  <sheetViews>
    <sheetView workbookViewId="0">
      <selection sqref="A1:B31"/>
    </sheetView>
  </sheetViews>
  <sheetFormatPr defaultRowHeight="14.4" x14ac:dyDescent="0.3"/>
  <cols>
    <col min="3" max="3" width="11.5546875" bestFit="1" customWidth="1"/>
  </cols>
  <sheetData>
    <row r="1" spans="1:8" x14ac:dyDescent="0.3">
      <c r="A1" s="2" t="s">
        <v>20</v>
      </c>
      <c r="B1" s="2" t="s">
        <v>21</v>
      </c>
      <c r="E1" s="2" t="s">
        <v>16</v>
      </c>
      <c r="F1" s="2" t="s">
        <v>0</v>
      </c>
      <c r="G1" s="2" t="s">
        <v>8</v>
      </c>
      <c r="H1" s="2" t="s">
        <v>13</v>
      </c>
    </row>
    <row r="2" spans="1:8" ht="15" thickBot="1" x14ac:dyDescent="0.35">
      <c r="A2" s="1">
        <v>127</v>
      </c>
      <c r="B2" s="1">
        <v>4.7678370706140303</v>
      </c>
      <c r="F2" s="1">
        <v>1</v>
      </c>
      <c r="G2" s="1">
        <v>116.37971424157701</v>
      </c>
      <c r="H2" s="1">
        <v>115.47184499323799</v>
      </c>
    </row>
    <row r="3" spans="1:8" ht="15" thickBot="1" x14ac:dyDescent="0.35">
      <c r="A3" s="1">
        <v>501</v>
      </c>
      <c r="B3" s="1">
        <v>4.8132927083836297</v>
      </c>
      <c r="F3" s="1">
        <v>3</v>
      </c>
      <c r="G3" s="1">
        <v>115.01590200865201</v>
      </c>
      <c r="H3" s="1">
        <v>110.680625736579</v>
      </c>
    </row>
    <row r="4" spans="1:8" ht="15" thickBot="1" x14ac:dyDescent="0.35">
      <c r="A4" s="1">
        <v>146</v>
      </c>
      <c r="B4" s="1">
        <v>5.0295379754428398</v>
      </c>
      <c r="F4" s="1">
        <v>2</v>
      </c>
      <c r="G4" s="1">
        <v>113.337239702803</v>
      </c>
      <c r="H4" s="1">
        <v>121.136538988312</v>
      </c>
    </row>
    <row r="5" spans="1:8" ht="15" thickBot="1" x14ac:dyDescent="0.35">
      <c r="A5" s="1">
        <v>133</v>
      </c>
      <c r="B5" s="1">
        <v>4.9530204194065002</v>
      </c>
      <c r="F5" s="1">
        <v>4</v>
      </c>
      <c r="G5" s="1">
        <v>110.71949199339799</v>
      </c>
      <c r="H5" s="1">
        <v>109.13192495310101</v>
      </c>
    </row>
    <row r="6" spans="1:8" ht="15" thickBot="1" x14ac:dyDescent="0.35">
      <c r="A6" s="1">
        <v>145</v>
      </c>
      <c r="B6" s="1">
        <v>4.9730494158845202</v>
      </c>
      <c r="F6" s="1">
        <v>5</v>
      </c>
      <c r="G6" s="1">
        <v>111.40555662479299</v>
      </c>
      <c r="H6" s="1">
        <v>113.194533039451</v>
      </c>
    </row>
    <row r="7" spans="1:8" ht="15" thickBot="1" x14ac:dyDescent="0.35">
      <c r="A7" s="1">
        <v>124</v>
      </c>
      <c r="B7" s="1">
        <v>5.15178274886203</v>
      </c>
      <c r="F7" s="1">
        <v>6</v>
      </c>
      <c r="G7" s="1">
        <v>117.968867809287</v>
      </c>
      <c r="H7" s="1">
        <v>115.608706494613</v>
      </c>
    </row>
    <row r="8" spans="1:8" ht="15" thickBot="1" x14ac:dyDescent="0.35">
      <c r="A8" s="1">
        <v>134</v>
      </c>
      <c r="B8" s="1">
        <v>5.0701391276253904</v>
      </c>
      <c r="F8" s="1">
        <v>7</v>
      </c>
      <c r="G8" s="1">
        <v>111.578193735065</v>
      </c>
      <c r="H8" s="1">
        <v>113.2790329294</v>
      </c>
    </row>
    <row r="9" spans="1:8" ht="15" thickBot="1" x14ac:dyDescent="0.35">
      <c r="A9" s="1">
        <v>158</v>
      </c>
      <c r="B9" s="1">
        <v>4.8223227305245597</v>
      </c>
      <c r="F9" s="1">
        <v>8</v>
      </c>
      <c r="G9" s="1">
        <v>112.533936879284</v>
      </c>
      <c r="H9" s="1">
        <v>111.71235948020799</v>
      </c>
    </row>
    <row r="10" spans="1:8" ht="15" thickBot="1" x14ac:dyDescent="0.35">
      <c r="A10" s="1">
        <v>148</v>
      </c>
      <c r="B10" s="1">
        <v>4.7121208155809198</v>
      </c>
      <c r="F10" s="1">
        <v>9</v>
      </c>
      <c r="G10" s="1">
        <v>115.618771163679</v>
      </c>
      <c r="H10" s="1">
        <v>118.584766929197</v>
      </c>
    </row>
    <row r="11" spans="1:8" ht="15" thickBot="1" x14ac:dyDescent="0.35">
      <c r="A11" s="1">
        <v>141</v>
      </c>
      <c r="B11" s="1">
        <v>5.0282140248281904</v>
      </c>
      <c r="F11" s="1">
        <v>10</v>
      </c>
      <c r="G11" s="1">
        <v>116.22119896497099</v>
      </c>
      <c r="H11" s="1">
        <v>116.06904567940801</v>
      </c>
    </row>
    <row r="12" spans="1:8" ht="15" thickBot="1" x14ac:dyDescent="0.35">
      <c r="A12" s="1">
        <v>510</v>
      </c>
      <c r="B12" s="1">
        <v>4.7347383052478298</v>
      </c>
      <c r="F12" s="1">
        <v>11</v>
      </c>
      <c r="G12" s="1">
        <v>111.369236844651</v>
      </c>
      <c r="H12" s="1">
        <v>108.99838888197399</v>
      </c>
    </row>
    <row r="13" spans="1:8" ht="15" thickBot="1" x14ac:dyDescent="0.35">
      <c r="A13" s="1">
        <v>122</v>
      </c>
      <c r="B13" s="1">
        <v>5.0377758903784304</v>
      </c>
      <c r="F13" s="1">
        <v>12</v>
      </c>
      <c r="G13" s="1">
        <v>115.073919518506</v>
      </c>
      <c r="H13" s="1">
        <v>110.53383550138101</v>
      </c>
    </row>
    <row r="14" spans="1:8" ht="15" thickBot="1" x14ac:dyDescent="0.35">
      <c r="A14" s="1">
        <v>112</v>
      </c>
      <c r="B14" s="1">
        <v>5.2334263700986803</v>
      </c>
      <c r="F14" s="1">
        <v>13</v>
      </c>
      <c r="G14" s="1">
        <v>116.27777383980801</v>
      </c>
      <c r="H14" s="1">
        <v>118.860375529481</v>
      </c>
    </row>
    <row r="15" spans="1:8" ht="15" thickBot="1" x14ac:dyDescent="0.35">
      <c r="A15" s="1">
        <v>136</v>
      </c>
      <c r="B15" s="1">
        <v>4.93333089744507</v>
      </c>
      <c r="F15" s="1">
        <v>14</v>
      </c>
      <c r="G15" s="1">
        <v>115.862926536484</v>
      </c>
      <c r="H15" s="1">
        <v>113.24196046228499</v>
      </c>
    </row>
    <row r="16" spans="1:8" ht="15" thickBot="1" x14ac:dyDescent="0.35">
      <c r="A16" s="1">
        <v>115</v>
      </c>
      <c r="B16" s="1">
        <v>4.7676673333557504</v>
      </c>
    </row>
    <row r="17" spans="1:2" ht="15" thickBot="1" x14ac:dyDescent="0.35">
      <c r="A17" s="1">
        <v>149</v>
      </c>
      <c r="B17" s="1">
        <v>4.8215306233192097</v>
      </c>
    </row>
    <row r="18" spans="1:2" ht="15" thickBot="1" x14ac:dyDescent="0.35">
      <c r="A18" s="1">
        <v>131</v>
      </c>
      <c r="B18" s="1">
        <v>4.8031424203379904</v>
      </c>
    </row>
    <row r="19" spans="1:2" ht="15" thickBot="1" x14ac:dyDescent="0.35">
      <c r="A19" s="1">
        <v>517</v>
      </c>
      <c r="B19" s="1">
        <v>4.9024387164366097</v>
      </c>
    </row>
    <row r="20" spans="1:2" ht="15" thickBot="1" x14ac:dyDescent="0.35">
      <c r="A20" s="1">
        <v>121</v>
      </c>
      <c r="B20" s="1">
        <v>5.0932233947525898</v>
      </c>
    </row>
    <row r="21" spans="1:2" ht="15" thickBot="1" x14ac:dyDescent="0.35">
      <c r="A21" s="1">
        <v>129</v>
      </c>
      <c r="B21" s="1">
        <v>5.0901989854230898</v>
      </c>
    </row>
    <row r="22" spans="1:2" ht="15" thickBot="1" x14ac:dyDescent="0.35">
      <c r="A22" s="1">
        <v>144</v>
      </c>
      <c r="B22" s="1">
        <v>5.1386903483394004</v>
      </c>
    </row>
    <row r="23" spans="1:2" ht="15" thickBot="1" x14ac:dyDescent="0.35">
      <c r="A23" s="1">
        <v>113</v>
      </c>
      <c r="B23" s="1">
        <v>4.9279370245705802</v>
      </c>
    </row>
    <row r="24" spans="1:2" ht="15" thickBot="1" x14ac:dyDescent="0.35">
      <c r="A24" s="1">
        <v>139</v>
      </c>
      <c r="B24" s="1">
        <v>5.12389954652323</v>
      </c>
    </row>
    <row r="25" spans="1:2" ht="15" thickBot="1" x14ac:dyDescent="0.35">
      <c r="A25" s="1">
        <v>142</v>
      </c>
      <c r="B25" s="1">
        <v>4.8163819264844703</v>
      </c>
    </row>
    <row r="26" spans="1:2" ht="15" thickBot="1" x14ac:dyDescent="0.35">
      <c r="A26" s="1">
        <v>152</v>
      </c>
      <c r="B26" s="1">
        <v>4.6817802806618998</v>
      </c>
    </row>
    <row r="27" spans="1:2" ht="15" thickBot="1" x14ac:dyDescent="0.35">
      <c r="A27" s="1">
        <v>132</v>
      </c>
      <c r="B27" s="1">
        <v>4.8841070925414796</v>
      </c>
    </row>
    <row r="28" spans="1:2" ht="15" thickBot="1" x14ac:dyDescent="0.35">
      <c r="A28" s="1">
        <v>151</v>
      </c>
      <c r="B28" s="1">
        <v>4.7700436549717802</v>
      </c>
    </row>
    <row r="29" spans="1:2" ht="15" thickBot="1" x14ac:dyDescent="0.35">
      <c r="A29" s="1">
        <v>117</v>
      </c>
      <c r="B29" s="1">
        <v>4.88478604157463</v>
      </c>
    </row>
    <row r="30" spans="1:2" ht="15" thickBot="1" x14ac:dyDescent="0.35">
      <c r="A30" s="1">
        <v>116</v>
      </c>
      <c r="B30" s="1">
        <v>4.9450993473530502</v>
      </c>
    </row>
    <row r="31" spans="1:2" ht="15" thickBot="1" x14ac:dyDescent="0.35">
      <c r="A31" s="1">
        <v>140</v>
      </c>
      <c r="B31" s="1">
        <v>4.9245045600140802</v>
      </c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A43C0-40B5-44D9-98CF-33894FF0067F}">
  <dimension ref="A1:C35"/>
  <sheetViews>
    <sheetView workbookViewId="0">
      <selection sqref="A1:B31"/>
    </sheetView>
  </sheetViews>
  <sheetFormatPr defaultRowHeight="14.4" x14ac:dyDescent="0.3"/>
  <cols>
    <col min="3" max="3" width="11.5546875" bestFit="1" customWidth="1"/>
  </cols>
  <sheetData>
    <row r="1" spans="1:2" x14ac:dyDescent="0.3">
      <c r="A1" s="2" t="s">
        <v>20</v>
      </c>
      <c r="B1" s="2" t="s">
        <v>21</v>
      </c>
    </row>
    <row r="2" spans="1:2" ht="15" thickBot="1" x14ac:dyDescent="0.35">
      <c r="A2" s="1">
        <v>127</v>
      </c>
      <c r="B2" s="1">
        <v>4.2010409001086098</v>
      </c>
    </row>
    <row r="3" spans="1:2" ht="15" thickBot="1" x14ac:dyDescent="0.35">
      <c r="A3" s="1">
        <v>501</v>
      </c>
      <c r="B3" s="1">
        <v>5.6391347389077398</v>
      </c>
    </row>
    <row r="4" spans="1:2" ht="15" thickBot="1" x14ac:dyDescent="0.35">
      <c r="A4" s="1">
        <v>146</v>
      </c>
      <c r="B4" s="1">
        <v>5.2249021898718304</v>
      </c>
    </row>
    <row r="5" spans="1:2" ht="15" thickBot="1" x14ac:dyDescent="0.35">
      <c r="A5" s="1">
        <v>133</v>
      </c>
      <c r="B5" s="1">
        <v>5.3481560128391301</v>
      </c>
    </row>
    <row r="6" spans="1:2" ht="15" thickBot="1" x14ac:dyDescent="0.35">
      <c r="A6" s="1">
        <v>145</v>
      </c>
      <c r="B6" s="1">
        <v>4.8397270215983603</v>
      </c>
    </row>
    <row r="7" spans="1:2" ht="15" thickBot="1" x14ac:dyDescent="0.35">
      <c r="A7" s="1">
        <v>124</v>
      </c>
      <c r="B7" s="1">
        <v>5.0682679433678004</v>
      </c>
    </row>
    <row r="8" spans="1:2" ht="15" thickBot="1" x14ac:dyDescent="0.35">
      <c r="A8" s="1">
        <v>134</v>
      </c>
      <c r="B8" s="1">
        <v>4.9499685991150999</v>
      </c>
    </row>
    <row r="9" spans="1:2" ht="15" thickBot="1" x14ac:dyDescent="0.35">
      <c r="A9" s="1">
        <v>158</v>
      </c>
      <c r="B9" s="1">
        <v>5.4722875600466603</v>
      </c>
    </row>
    <row r="10" spans="1:2" ht="15" thickBot="1" x14ac:dyDescent="0.35">
      <c r="A10" s="1">
        <v>148</v>
      </c>
      <c r="B10" s="1">
        <v>3.87826209720212</v>
      </c>
    </row>
    <row r="11" spans="1:2" ht="15" thickBot="1" x14ac:dyDescent="0.35">
      <c r="A11" s="1">
        <v>141</v>
      </c>
      <c r="B11" s="1">
        <v>5.2675036535517901</v>
      </c>
    </row>
    <row r="12" spans="1:2" ht="15" thickBot="1" x14ac:dyDescent="0.35">
      <c r="A12" s="1">
        <v>510</v>
      </c>
      <c r="B12" s="1">
        <v>6.0024374169939803</v>
      </c>
    </row>
    <row r="13" spans="1:2" ht="15" thickBot="1" x14ac:dyDescent="0.35">
      <c r="A13" s="1">
        <v>122</v>
      </c>
      <c r="B13" s="1">
        <v>5.2812738553205003</v>
      </c>
    </row>
    <row r="14" spans="1:2" ht="15" thickBot="1" x14ac:dyDescent="0.35">
      <c r="A14" s="1">
        <v>112</v>
      </c>
      <c r="B14" s="1">
        <v>5.4305585718616696</v>
      </c>
    </row>
    <row r="15" spans="1:2" ht="15" thickBot="1" x14ac:dyDescent="0.35">
      <c r="A15" s="1">
        <v>136</v>
      </c>
      <c r="B15" s="1">
        <v>5.1944417100053801</v>
      </c>
    </row>
    <row r="16" spans="1:2" ht="15" thickBot="1" x14ac:dyDescent="0.35">
      <c r="A16" s="1">
        <v>115</v>
      </c>
      <c r="B16" s="1">
        <v>4.1273613341383397</v>
      </c>
    </row>
    <row r="17" spans="1:2" ht="15" thickBot="1" x14ac:dyDescent="0.35">
      <c r="A17" s="1">
        <v>149</v>
      </c>
      <c r="B17" s="1">
        <v>4.7674519203773702</v>
      </c>
    </row>
    <row r="18" spans="1:2" ht="15" thickBot="1" x14ac:dyDescent="0.35">
      <c r="A18" s="1">
        <v>131</v>
      </c>
      <c r="B18" s="1">
        <v>4.5093413951096499</v>
      </c>
    </row>
    <row r="19" spans="1:2" ht="15" thickBot="1" x14ac:dyDescent="0.35">
      <c r="A19" s="1">
        <v>517</v>
      </c>
      <c r="B19" s="1">
        <v>5.7607836815750701</v>
      </c>
    </row>
    <row r="20" spans="1:2" ht="15" thickBot="1" x14ac:dyDescent="0.35">
      <c r="A20" s="1">
        <v>121</v>
      </c>
      <c r="B20" s="1">
        <v>4.9967420698013703</v>
      </c>
    </row>
    <row r="21" spans="1:2" ht="15" thickBot="1" x14ac:dyDescent="0.35">
      <c r="A21" s="1">
        <v>129</v>
      </c>
      <c r="B21" s="1">
        <v>5.0080062441221997</v>
      </c>
    </row>
    <row r="22" spans="1:2" ht="15" thickBot="1" x14ac:dyDescent="0.35">
      <c r="A22" s="1">
        <v>144</v>
      </c>
      <c r="B22" s="1">
        <v>5.1350869727023696</v>
      </c>
    </row>
    <row r="23" spans="1:2" ht="15" thickBot="1" x14ac:dyDescent="0.35">
      <c r="A23" s="1">
        <v>113</v>
      </c>
      <c r="B23" s="1">
        <v>5.48964830657156</v>
      </c>
    </row>
    <row r="24" spans="1:2" ht="15" thickBot="1" x14ac:dyDescent="0.35">
      <c r="A24" s="1">
        <v>139</v>
      </c>
      <c r="B24" s="1">
        <v>4.6785380562936103</v>
      </c>
    </row>
    <row r="25" spans="1:2" ht="15" thickBot="1" x14ac:dyDescent="0.35">
      <c r="A25" s="1">
        <v>142</v>
      </c>
      <c r="B25" s="1">
        <v>4.8223839919180396</v>
      </c>
    </row>
    <row r="26" spans="1:2" ht="15" thickBot="1" x14ac:dyDescent="0.35">
      <c r="A26" s="1">
        <v>152</v>
      </c>
      <c r="B26" s="1">
        <v>4.6595791795970296</v>
      </c>
    </row>
    <row r="27" spans="1:2" ht="15" thickBot="1" x14ac:dyDescent="0.35">
      <c r="A27" s="1">
        <v>132</v>
      </c>
      <c r="B27" s="1">
        <v>4.4452949896815301</v>
      </c>
    </row>
    <row r="28" spans="1:2" ht="15" thickBot="1" x14ac:dyDescent="0.35">
      <c r="A28" s="1">
        <v>151</v>
      </c>
      <c r="B28" s="1">
        <v>4.3156967360126597</v>
      </c>
    </row>
    <row r="29" spans="1:2" ht="15" thickBot="1" x14ac:dyDescent="0.35">
      <c r="A29" s="1">
        <v>117</v>
      </c>
      <c r="B29" s="1">
        <v>4.9909639655868103</v>
      </c>
    </row>
    <row r="30" spans="1:2" ht="15" thickBot="1" x14ac:dyDescent="0.35">
      <c r="A30" s="1">
        <v>116</v>
      </c>
      <c r="B30" s="1">
        <v>4.9852341073072202</v>
      </c>
    </row>
    <row r="31" spans="1:2" ht="15" thickBot="1" x14ac:dyDescent="0.35">
      <c r="A31" s="1">
        <v>140</v>
      </c>
      <c r="B31" s="1">
        <v>4.7217826455951197</v>
      </c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19D36-2F6F-41ED-950F-ABCC09FCF94D}">
  <dimension ref="A1:X58"/>
  <sheetViews>
    <sheetView workbookViewId="0">
      <selection activeCell="J17" sqref="J17:V17"/>
    </sheetView>
  </sheetViews>
  <sheetFormatPr defaultRowHeight="14.4" x14ac:dyDescent="0.3"/>
  <sheetData>
    <row r="1" spans="1:22" x14ac:dyDescent="0.3">
      <c r="A1" s="7" t="s">
        <v>30</v>
      </c>
      <c r="B1" s="7" t="s">
        <v>20</v>
      </c>
      <c r="C1" s="7" t="s">
        <v>19</v>
      </c>
      <c r="D1" s="7" t="s">
        <v>299</v>
      </c>
      <c r="E1" s="7" t="s">
        <v>300</v>
      </c>
      <c r="F1" s="7" t="s">
        <v>29</v>
      </c>
      <c r="G1" s="7" t="s">
        <v>15</v>
      </c>
      <c r="H1" s="7" t="s">
        <v>14</v>
      </c>
      <c r="I1" s="7" t="s">
        <v>301</v>
      </c>
      <c r="J1" s="7" t="s">
        <v>28</v>
      </c>
      <c r="K1" s="7" t="s">
        <v>27</v>
      </c>
      <c r="L1" s="7" t="s">
        <v>17</v>
      </c>
      <c r="M1" s="7" t="s">
        <v>33</v>
      </c>
      <c r="N1" s="7" t="s">
        <v>35</v>
      </c>
      <c r="O1" s="7" t="s">
        <v>18</v>
      </c>
      <c r="P1" s="7" t="s">
        <v>26</v>
      </c>
      <c r="Q1" s="7" t="s">
        <v>25</v>
      </c>
      <c r="R1" s="7" t="s">
        <v>36</v>
      </c>
      <c r="S1" s="7" t="s">
        <v>34</v>
      </c>
      <c r="T1" s="7" t="s">
        <v>298</v>
      </c>
      <c r="U1" s="7" t="s">
        <v>24</v>
      </c>
      <c r="V1" s="7" t="s">
        <v>6</v>
      </c>
    </row>
    <row r="2" spans="1:22" x14ac:dyDescent="0.3">
      <c r="A2" s="7">
        <v>1</v>
      </c>
      <c r="B2" s="7" t="s">
        <v>314</v>
      </c>
      <c r="C2" s="7" t="s">
        <v>39</v>
      </c>
      <c r="D2" s="7" t="s">
        <v>45</v>
      </c>
      <c r="E2" s="17">
        <v>4.0136316064887492</v>
      </c>
      <c r="F2" s="17">
        <v>4.0557258948353168</v>
      </c>
      <c r="G2" s="17">
        <v>4.7053404105821999</v>
      </c>
      <c r="H2" s="17">
        <v>3.6708207185252602</v>
      </c>
      <c r="I2" s="7">
        <v>9.1</v>
      </c>
      <c r="J2" s="24">
        <v>4.5</v>
      </c>
      <c r="K2" s="24">
        <f t="shared" ref="K2:K19" si="0">IF(ABS(E2 - J2) &gt; MAX(ABS(F2 - J2), ABS(G2 - J2)), E2 - J2, IF(ABS(F2 - J2) &gt; ABS(G2 - J2), F2 - J2, G2 - J2))</f>
        <v>-0.48636839351125083</v>
      </c>
      <c r="L2" s="24" t="str">
        <f t="shared" ref="L2:L19" si="1">IF(K2 &lt; 0, "Under", "Over")</f>
        <v>Under</v>
      </c>
      <c r="M2" s="24">
        <f t="shared" ref="M2:M19" si="2">E2-J2</f>
        <v>-0.48636839351125083</v>
      </c>
      <c r="N2" s="24" t="s">
        <v>333</v>
      </c>
      <c r="O2" s="24">
        <f t="shared" ref="O2:O19" si="3">IF(L2="Over", IF(AND(F2&gt;J2, G2&gt;J2, H2&gt;J2), 1, IF(OR(AND(F2&gt;J2, G2&gt;J2), AND(F2&gt;J2, H2&gt;J2), AND(F2&gt;J2, H2&gt;J2)), 2/3, IF(OR(AND(F2&gt;J2, G2&lt;=J2), AND(F2&gt;J2, H2&lt;=J2), AND(G2&gt;J2, H2&lt;=J2), AND(F2&lt;=J2, G2&gt;J2), AND(F2&lt;=J2, H2&gt;J2), AND(G2&lt;=J2, H2&gt;J2)), 1/3, 0))), IF(AND(F2&lt;J2, G2&lt;J2, H2&lt;J2), 1, IF(OR(AND(F2&lt;J2, G2&lt;J2), AND(F2&lt;J2, H2&lt;J2), AND(F2&lt;J2, H2&lt;J2)), 2/3, IF(OR(AND(F2&lt;J2, G2&gt;=J2), AND(F2&lt;J2, H2&gt;=J2), AND(G2&lt;J2, H2&gt;=J2), AND(F2&gt;=J2, G2&lt;J2), AND(F2&gt;=J2, H2&lt;J2), AND(G2&gt;=J2, H2&lt;J2)), 1/3, 0))))</f>
        <v>0.66666666666666663</v>
      </c>
      <c r="P2" s="24">
        <f t="shared" ref="P2:P19" si="4">IF(OR(K2&gt;1.5,K2&lt;-1.5),2,
IF(OR(AND(K2&lt;=1.5,K2&gt;=1),AND(K2&gt;=-1.5,K2&lt;=-1)),1.5,
IF(OR(AND(K2&lt;=1,K2&gt;=0.75),AND(K2&gt;=-1,K2&lt;=-0.75)),1,
IF(OR(AND(K2&lt;=0.75,K2&gt;=0.5),AND(K2&gt;=-0.75,K2&lt;=-0.5)),0.5,
IF(OR(K2&lt;=0.5,K2&gt;=-0.5),0,"")
)
)
))</f>
        <v>0</v>
      </c>
      <c r="Q2" s="24">
        <f t="shared" ref="Q2:Q19" si="5">IF(O2=1,3,IF(O2=2/3,2,IF(O2=1/3,1,0)))</f>
        <v>2</v>
      </c>
      <c r="R2" s="24">
        <f t="shared" ref="R2:R19" si="6">IF(AND(L2="Over", E2&gt;J2), 2, IF(AND(L2="Under", E2&lt;=J2), 2, 0))</f>
        <v>2</v>
      </c>
      <c r="S2" s="24">
        <f t="shared" ref="S2:S19" si="7">IF(AND(L2="Over", N2&gt;0.5), 2, IF(AND(L2="Under", N2&lt;=0.5), 2, 0))</f>
        <v>0</v>
      </c>
      <c r="T2" s="24">
        <f t="shared" ref="T2:T19" si="8">IF(L2="Over",
    IF(I2&gt;8.6, 1,
        IF(I2&gt;7.5, 0.5, 0)),
    IF(L2="Under",
        IF(I2&gt;8.6, 0,
            IF(I2&gt;7.5, 0.5, 1)),
        "Invalid N37 Value"))</f>
        <v>0</v>
      </c>
      <c r="U2" s="24">
        <f t="shared" ref="U2:U19" si="9">SUM(P2:T2)</f>
        <v>4</v>
      </c>
      <c r="V2" s="24">
        <v>5</v>
      </c>
    </row>
    <row r="3" spans="1:22" x14ac:dyDescent="0.3">
      <c r="A3" s="7">
        <v>2</v>
      </c>
      <c r="B3" s="7" t="s">
        <v>315</v>
      </c>
      <c r="C3" s="7" t="s">
        <v>45</v>
      </c>
      <c r="D3" s="7" t="s">
        <v>39</v>
      </c>
      <c r="E3" s="17">
        <v>7.666666666666667</v>
      </c>
      <c r="F3" s="17">
        <v>5.4176755139513144</v>
      </c>
      <c r="G3" s="17">
        <v>5.6564303703105603</v>
      </c>
      <c r="H3" s="17">
        <v>4.9085603112840399</v>
      </c>
      <c r="I3" s="7">
        <v>7.8</v>
      </c>
      <c r="J3" s="9">
        <v>7.5</v>
      </c>
      <c r="K3" s="9">
        <f t="shared" si="0"/>
        <v>-2.0823244860486856</v>
      </c>
      <c r="L3" s="9" t="str">
        <f t="shared" si="1"/>
        <v>Under</v>
      </c>
      <c r="M3" s="9">
        <f t="shared" si="2"/>
        <v>0.16666666666666696</v>
      </c>
      <c r="N3" s="9">
        <v>0.66666666666666663</v>
      </c>
      <c r="O3" s="9">
        <f t="shared" si="3"/>
        <v>1</v>
      </c>
      <c r="P3" s="9">
        <f t="shared" si="4"/>
        <v>2</v>
      </c>
      <c r="Q3" s="9">
        <f t="shared" si="5"/>
        <v>3</v>
      </c>
      <c r="R3" s="9">
        <f t="shared" si="6"/>
        <v>0</v>
      </c>
      <c r="S3" s="9">
        <f t="shared" si="7"/>
        <v>0</v>
      </c>
      <c r="T3" s="9">
        <f t="shared" si="8"/>
        <v>0.5</v>
      </c>
      <c r="U3" s="9">
        <f t="shared" si="9"/>
        <v>5.5</v>
      </c>
      <c r="V3" s="9">
        <v>7</v>
      </c>
    </row>
    <row r="4" spans="1:22" x14ac:dyDescent="0.3">
      <c r="A4" s="7">
        <v>3</v>
      </c>
      <c r="B4" s="7" t="s">
        <v>316</v>
      </c>
      <c r="C4" s="7" t="s">
        <v>311</v>
      </c>
      <c r="D4" s="7" t="s">
        <v>305</v>
      </c>
      <c r="E4" s="17">
        <v>3.25</v>
      </c>
      <c r="F4" s="17">
        <v>4.7012396486441483</v>
      </c>
      <c r="G4" s="17">
        <v>4.9283018871256496</v>
      </c>
      <c r="H4" s="17">
        <v>4.2292418772563103</v>
      </c>
      <c r="I4" s="7">
        <v>9.6</v>
      </c>
      <c r="J4" s="24">
        <v>3.5</v>
      </c>
      <c r="K4" s="24">
        <f t="shared" si="0"/>
        <v>1.4283018871256496</v>
      </c>
      <c r="L4" s="24" t="str">
        <f t="shared" si="1"/>
        <v>Over</v>
      </c>
      <c r="M4" s="24">
        <f t="shared" si="2"/>
        <v>-0.25</v>
      </c>
      <c r="N4" s="24">
        <v>0.375</v>
      </c>
      <c r="O4" s="24">
        <f t="shared" si="3"/>
        <v>1</v>
      </c>
      <c r="P4" s="24">
        <f t="shared" si="4"/>
        <v>1.5</v>
      </c>
      <c r="Q4" s="24">
        <f t="shared" si="5"/>
        <v>3</v>
      </c>
      <c r="R4" s="24">
        <f t="shared" si="6"/>
        <v>0</v>
      </c>
      <c r="S4" s="24">
        <f t="shared" si="7"/>
        <v>0</v>
      </c>
      <c r="T4" s="24">
        <f t="shared" si="8"/>
        <v>1</v>
      </c>
      <c r="U4" s="24">
        <f t="shared" si="9"/>
        <v>5.5</v>
      </c>
      <c r="V4" s="24">
        <v>2</v>
      </c>
    </row>
    <row r="5" spans="1:22" x14ac:dyDescent="0.3">
      <c r="A5" s="7">
        <v>4</v>
      </c>
      <c r="B5" s="7" t="s">
        <v>317</v>
      </c>
      <c r="C5" s="7" t="s">
        <v>305</v>
      </c>
      <c r="D5" s="7" t="s">
        <v>311</v>
      </c>
      <c r="E5" s="17">
        <v>4.6923076923076934</v>
      </c>
      <c r="F5" s="17">
        <v>5.4268559225856636</v>
      </c>
      <c r="G5" s="17">
        <v>6.0162360000000001</v>
      </c>
      <c r="H5" s="17">
        <v>5.0339805825242703</v>
      </c>
      <c r="I5" s="7">
        <v>8.5</v>
      </c>
      <c r="J5" s="9">
        <v>3.5</v>
      </c>
      <c r="K5" s="9">
        <f t="shared" si="0"/>
        <v>2.5162360000000001</v>
      </c>
      <c r="L5" s="9" t="str">
        <f t="shared" si="1"/>
        <v>Over</v>
      </c>
      <c r="M5" s="9">
        <f t="shared" si="2"/>
        <v>1.1923076923076934</v>
      </c>
      <c r="N5" s="9">
        <v>0.5</v>
      </c>
      <c r="O5" s="9">
        <f t="shared" si="3"/>
        <v>1</v>
      </c>
      <c r="P5" s="9">
        <f t="shared" si="4"/>
        <v>2</v>
      </c>
      <c r="Q5" s="9">
        <f t="shared" si="5"/>
        <v>3</v>
      </c>
      <c r="R5" s="9">
        <f t="shared" si="6"/>
        <v>2</v>
      </c>
      <c r="S5" s="9">
        <f t="shared" si="7"/>
        <v>0</v>
      </c>
      <c r="T5" s="9">
        <f t="shared" si="8"/>
        <v>0.5</v>
      </c>
      <c r="U5" s="9">
        <f t="shared" si="9"/>
        <v>7.5</v>
      </c>
      <c r="V5" s="9">
        <v>5</v>
      </c>
    </row>
    <row r="6" spans="1:22" x14ac:dyDescent="0.3">
      <c r="A6" s="7">
        <v>5</v>
      </c>
      <c r="B6" s="7" t="s">
        <v>318</v>
      </c>
      <c r="C6" s="7" t="s">
        <v>41</v>
      </c>
      <c r="D6" s="7" t="s">
        <v>303</v>
      </c>
      <c r="E6" s="17">
        <v>7.583333333333333</v>
      </c>
      <c r="F6" s="17">
        <v>5.4514503984185279</v>
      </c>
      <c r="G6" s="17">
        <v>5.9238977430082302</v>
      </c>
      <c r="H6" s="17">
        <v>5.1192384686080201</v>
      </c>
      <c r="I6" s="7">
        <v>7.5</v>
      </c>
      <c r="J6" s="24">
        <v>6.5</v>
      </c>
      <c r="K6" s="24">
        <f t="shared" si="0"/>
        <v>1.083333333333333</v>
      </c>
      <c r="L6" s="24" t="str">
        <f t="shared" si="1"/>
        <v>Over</v>
      </c>
      <c r="M6" s="24">
        <f t="shared" si="2"/>
        <v>1.083333333333333</v>
      </c>
      <c r="N6" s="24">
        <v>0.6</v>
      </c>
      <c r="O6" s="24">
        <f t="shared" si="3"/>
        <v>0</v>
      </c>
      <c r="P6" s="24">
        <f t="shared" si="4"/>
        <v>1.5</v>
      </c>
      <c r="Q6" s="24">
        <f t="shared" si="5"/>
        <v>0</v>
      </c>
      <c r="R6" s="24">
        <f t="shared" si="6"/>
        <v>2</v>
      </c>
      <c r="S6" s="24">
        <f t="shared" si="7"/>
        <v>2</v>
      </c>
      <c r="T6" s="24">
        <f t="shared" si="8"/>
        <v>0</v>
      </c>
      <c r="U6" s="24">
        <f t="shared" si="9"/>
        <v>5.5</v>
      </c>
      <c r="V6" s="24">
        <v>4</v>
      </c>
    </row>
    <row r="7" spans="1:22" x14ac:dyDescent="0.3">
      <c r="A7" s="7">
        <v>6</v>
      </c>
      <c r="B7" s="7" t="s">
        <v>319</v>
      </c>
      <c r="C7" s="7" t="s">
        <v>303</v>
      </c>
      <c r="D7" s="7" t="s">
        <v>41</v>
      </c>
      <c r="E7" s="17">
        <v>4.666666666666667</v>
      </c>
      <c r="F7" s="17">
        <v>3.7445710013507982</v>
      </c>
      <c r="G7" s="17">
        <v>4.1850716872479001</v>
      </c>
      <c r="H7" s="17">
        <v>3.2332556000000001</v>
      </c>
      <c r="I7" s="7">
        <v>9.1</v>
      </c>
      <c r="J7" s="24">
        <v>4.5</v>
      </c>
      <c r="K7" s="24">
        <f t="shared" si="0"/>
        <v>-0.75542899864920177</v>
      </c>
      <c r="L7" s="24" t="str">
        <f t="shared" si="1"/>
        <v>Under</v>
      </c>
      <c r="M7" s="24">
        <f t="shared" si="2"/>
        <v>0.16666666666666696</v>
      </c>
      <c r="N7" s="24">
        <v>0.5</v>
      </c>
      <c r="O7" s="24">
        <f t="shared" si="3"/>
        <v>1</v>
      </c>
      <c r="P7" s="24">
        <f t="shared" si="4"/>
        <v>1</v>
      </c>
      <c r="Q7" s="24">
        <f t="shared" si="5"/>
        <v>3</v>
      </c>
      <c r="R7" s="24">
        <f t="shared" si="6"/>
        <v>0</v>
      </c>
      <c r="S7" s="24">
        <f t="shared" si="7"/>
        <v>2</v>
      </c>
      <c r="T7" s="24">
        <f t="shared" si="8"/>
        <v>0</v>
      </c>
      <c r="U7" s="24">
        <f t="shared" si="9"/>
        <v>6</v>
      </c>
      <c r="V7" s="24">
        <v>6</v>
      </c>
    </row>
    <row r="8" spans="1:22" x14ac:dyDescent="0.3">
      <c r="A8" s="7">
        <v>7</v>
      </c>
      <c r="B8" s="7" t="s">
        <v>320</v>
      </c>
      <c r="C8" s="7" t="s">
        <v>48</v>
      </c>
      <c r="D8" s="7" t="s">
        <v>37</v>
      </c>
      <c r="E8" s="17">
        <v>6.1111111111111107</v>
      </c>
      <c r="F8" s="17">
        <v>5.415796959214167</v>
      </c>
      <c r="G8" s="17">
        <v>6.04</v>
      </c>
      <c r="H8" s="17">
        <v>4.1911325000000001</v>
      </c>
      <c r="I8" s="7">
        <v>8.6999999999999993</v>
      </c>
      <c r="J8" s="24">
        <v>5.5</v>
      </c>
      <c r="K8" s="24">
        <f t="shared" si="0"/>
        <v>0.61111111111111072</v>
      </c>
      <c r="L8" s="24" t="str">
        <f t="shared" si="1"/>
        <v>Over</v>
      </c>
      <c r="M8" s="24">
        <f t="shared" si="2"/>
        <v>0.61111111111111072</v>
      </c>
      <c r="N8" s="24">
        <v>0.55555555555555558</v>
      </c>
      <c r="O8" s="24">
        <f t="shared" si="3"/>
        <v>0.33333333333333331</v>
      </c>
      <c r="P8" s="24">
        <f t="shared" si="4"/>
        <v>0.5</v>
      </c>
      <c r="Q8" s="24">
        <f t="shared" si="5"/>
        <v>1</v>
      </c>
      <c r="R8" s="24">
        <f t="shared" si="6"/>
        <v>2</v>
      </c>
      <c r="S8" s="24">
        <f t="shared" si="7"/>
        <v>2</v>
      </c>
      <c r="T8" s="24">
        <f t="shared" si="8"/>
        <v>1</v>
      </c>
      <c r="U8" s="24">
        <f t="shared" si="9"/>
        <v>6.5</v>
      </c>
      <c r="V8" s="24">
        <v>4</v>
      </c>
    </row>
    <row r="9" spans="1:22" x14ac:dyDescent="0.3">
      <c r="A9" s="7">
        <v>8</v>
      </c>
      <c r="B9" s="7" t="s">
        <v>321</v>
      </c>
      <c r="C9" s="7" t="s">
        <v>37</v>
      </c>
      <c r="D9" s="7" t="s">
        <v>48</v>
      </c>
      <c r="E9" s="17">
        <v>5.4285714285714288</v>
      </c>
      <c r="F9" s="17">
        <v>4.7844810281287513</v>
      </c>
      <c r="G9" s="17">
        <v>5.23</v>
      </c>
      <c r="H9" s="17">
        <v>4.1849340000000002</v>
      </c>
      <c r="I9" s="7">
        <v>7.7</v>
      </c>
      <c r="J9" s="24">
        <v>6.5</v>
      </c>
      <c r="K9" s="24">
        <f t="shared" si="0"/>
        <v>-1.7155189718712487</v>
      </c>
      <c r="L9" s="24" t="str">
        <f t="shared" si="1"/>
        <v>Under</v>
      </c>
      <c r="M9" s="24">
        <f t="shared" si="2"/>
        <v>-1.0714285714285712</v>
      </c>
      <c r="N9" s="24">
        <v>0.2</v>
      </c>
      <c r="O9" s="24">
        <f t="shared" si="3"/>
        <v>1</v>
      </c>
      <c r="P9" s="24">
        <f t="shared" si="4"/>
        <v>2</v>
      </c>
      <c r="Q9" s="24">
        <f t="shared" si="5"/>
        <v>3</v>
      </c>
      <c r="R9" s="24">
        <f t="shared" si="6"/>
        <v>2</v>
      </c>
      <c r="S9" s="24">
        <f t="shared" si="7"/>
        <v>2</v>
      </c>
      <c r="T9" s="24">
        <f t="shared" si="8"/>
        <v>0.5</v>
      </c>
      <c r="U9" s="24">
        <f t="shared" si="9"/>
        <v>9.5</v>
      </c>
      <c r="V9" s="24">
        <v>7</v>
      </c>
    </row>
    <row r="10" spans="1:22" x14ac:dyDescent="0.3">
      <c r="A10" s="7">
        <v>9</v>
      </c>
      <c r="B10" s="7" t="s">
        <v>322</v>
      </c>
      <c r="C10" s="7" t="s">
        <v>302</v>
      </c>
      <c r="D10" s="7" t="s">
        <v>47</v>
      </c>
      <c r="E10" s="17">
        <v>4.6923076923076934</v>
      </c>
      <c r="F10" s="17">
        <v>4.2939099658053204</v>
      </c>
      <c r="G10" s="17">
        <v>4.5369836122379201</v>
      </c>
      <c r="H10" s="17">
        <v>3.88663484486873</v>
      </c>
      <c r="I10" s="7">
        <v>5.6</v>
      </c>
      <c r="J10" s="24">
        <v>4.5</v>
      </c>
      <c r="K10" s="24">
        <f t="shared" si="0"/>
        <v>-0.20609003419467964</v>
      </c>
      <c r="L10" s="24" t="str">
        <f t="shared" si="1"/>
        <v>Under</v>
      </c>
      <c r="M10" s="24">
        <f t="shared" si="2"/>
        <v>0.1923076923076934</v>
      </c>
      <c r="N10" s="24">
        <v>0.5</v>
      </c>
      <c r="O10" s="24">
        <f t="shared" si="3"/>
        <v>0.66666666666666663</v>
      </c>
      <c r="P10" s="24">
        <f t="shared" si="4"/>
        <v>0</v>
      </c>
      <c r="Q10" s="24">
        <f t="shared" si="5"/>
        <v>2</v>
      </c>
      <c r="R10" s="24">
        <f t="shared" si="6"/>
        <v>0</v>
      </c>
      <c r="S10" s="24">
        <f t="shared" si="7"/>
        <v>2</v>
      </c>
      <c r="T10" s="24">
        <f t="shared" si="8"/>
        <v>1</v>
      </c>
      <c r="U10" s="24">
        <f t="shared" si="9"/>
        <v>5</v>
      </c>
      <c r="V10" s="24">
        <v>8</v>
      </c>
    </row>
    <row r="11" spans="1:22" x14ac:dyDescent="0.3">
      <c r="A11" s="7">
        <v>10</v>
      </c>
      <c r="B11" s="7" t="s">
        <v>323</v>
      </c>
      <c r="C11" s="7" t="s">
        <v>47</v>
      </c>
      <c r="D11" s="7" t="s">
        <v>302</v>
      </c>
      <c r="E11" s="17">
        <v>5.384615384615385</v>
      </c>
      <c r="F11" s="17">
        <v>5.8611260495402355</v>
      </c>
      <c r="G11" s="17">
        <v>6.2324475933687697</v>
      </c>
      <c r="H11" s="17">
        <v>5.219691840866</v>
      </c>
      <c r="I11" s="7">
        <v>7</v>
      </c>
      <c r="J11" s="9">
        <v>5.5</v>
      </c>
      <c r="K11" s="9">
        <f t="shared" si="0"/>
        <v>0.73244759336876974</v>
      </c>
      <c r="L11" s="9" t="str">
        <f t="shared" si="1"/>
        <v>Over</v>
      </c>
      <c r="M11" s="9">
        <f t="shared" si="2"/>
        <v>-0.11538461538461497</v>
      </c>
      <c r="N11" s="9">
        <v>0.6</v>
      </c>
      <c r="O11" s="9">
        <f t="shared" si="3"/>
        <v>0.66666666666666663</v>
      </c>
      <c r="P11" s="9">
        <f t="shared" si="4"/>
        <v>0.5</v>
      </c>
      <c r="Q11" s="9">
        <f t="shared" si="5"/>
        <v>2</v>
      </c>
      <c r="R11" s="9">
        <f t="shared" si="6"/>
        <v>0</v>
      </c>
      <c r="S11" s="9">
        <f t="shared" si="7"/>
        <v>2</v>
      </c>
      <c r="T11" s="9">
        <f t="shared" si="8"/>
        <v>0</v>
      </c>
      <c r="U11" s="9">
        <f t="shared" si="9"/>
        <v>4.5</v>
      </c>
      <c r="V11" s="9">
        <v>6</v>
      </c>
    </row>
    <row r="12" spans="1:22" x14ac:dyDescent="0.3">
      <c r="A12" s="7">
        <v>11</v>
      </c>
      <c r="B12" s="7" t="s">
        <v>324</v>
      </c>
      <c r="C12" s="7" t="s">
        <v>304</v>
      </c>
      <c r="D12" s="7" t="s">
        <v>307</v>
      </c>
      <c r="E12" s="17">
        <v>2</v>
      </c>
      <c r="F12" s="17">
        <v>4.6443937681798868</v>
      </c>
      <c r="G12" s="17">
        <v>4.99</v>
      </c>
      <c r="H12" s="17">
        <v>4.3627076000000002</v>
      </c>
      <c r="I12" s="7">
        <v>7.2</v>
      </c>
      <c r="J12" s="24">
        <v>4.5</v>
      </c>
      <c r="K12" s="24">
        <f t="shared" si="0"/>
        <v>-2.5</v>
      </c>
      <c r="L12" s="24" t="str">
        <f t="shared" si="1"/>
        <v>Under</v>
      </c>
      <c r="M12" s="24">
        <f t="shared" si="2"/>
        <v>-2.5</v>
      </c>
      <c r="N12" s="24">
        <v>0</v>
      </c>
      <c r="O12" s="24">
        <f t="shared" si="3"/>
        <v>0.33333333333333331</v>
      </c>
      <c r="P12" s="24">
        <f t="shared" si="4"/>
        <v>2</v>
      </c>
      <c r="Q12" s="24">
        <f t="shared" si="5"/>
        <v>1</v>
      </c>
      <c r="R12" s="24">
        <f t="shared" si="6"/>
        <v>2</v>
      </c>
      <c r="S12" s="24">
        <f t="shared" si="7"/>
        <v>2</v>
      </c>
      <c r="T12" s="24">
        <f t="shared" si="8"/>
        <v>1</v>
      </c>
      <c r="U12" s="24">
        <f t="shared" si="9"/>
        <v>8</v>
      </c>
      <c r="V12" s="24">
        <v>6</v>
      </c>
    </row>
    <row r="13" spans="1:22" x14ac:dyDescent="0.3">
      <c r="A13" s="7">
        <v>12</v>
      </c>
      <c r="B13" s="7" t="s">
        <v>325</v>
      </c>
      <c r="C13" s="7" t="s">
        <v>307</v>
      </c>
      <c r="D13" s="7" t="s">
        <v>304</v>
      </c>
      <c r="E13" s="17">
        <v>5</v>
      </c>
      <c r="F13" s="17">
        <v>5.446984765136115</v>
      </c>
      <c r="G13" s="17">
        <v>5.7410550903247399</v>
      </c>
      <c r="H13" s="17">
        <v>4.9085603112840399</v>
      </c>
      <c r="I13" s="7">
        <v>5.3</v>
      </c>
      <c r="J13" s="9">
        <v>5.5</v>
      </c>
      <c r="K13" s="9">
        <f t="shared" si="0"/>
        <v>-0.5</v>
      </c>
      <c r="L13" s="9" t="str">
        <f t="shared" si="1"/>
        <v>Under</v>
      </c>
      <c r="M13" s="9">
        <f t="shared" si="2"/>
        <v>-0.5</v>
      </c>
      <c r="N13" s="9">
        <v>0.5</v>
      </c>
      <c r="O13" s="9">
        <f t="shared" si="3"/>
        <v>0.66666666666666663</v>
      </c>
      <c r="P13" s="9">
        <f t="shared" si="4"/>
        <v>0.5</v>
      </c>
      <c r="Q13" s="9">
        <f t="shared" si="5"/>
        <v>2</v>
      </c>
      <c r="R13" s="9">
        <f t="shared" si="6"/>
        <v>2</v>
      </c>
      <c r="S13" s="9">
        <f t="shared" si="7"/>
        <v>2</v>
      </c>
      <c r="T13" s="9">
        <f t="shared" si="8"/>
        <v>1</v>
      </c>
      <c r="U13" s="9">
        <f t="shared" si="9"/>
        <v>7.5</v>
      </c>
      <c r="V13" s="9">
        <v>2</v>
      </c>
    </row>
    <row r="14" spans="1:22" x14ac:dyDescent="0.3">
      <c r="A14" s="7">
        <v>13</v>
      </c>
      <c r="B14" s="7" t="s">
        <v>326</v>
      </c>
      <c r="C14" s="7" t="s">
        <v>312</v>
      </c>
      <c r="D14" s="7" t="s">
        <v>49</v>
      </c>
      <c r="E14" s="17">
        <v>4.5714285714285712</v>
      </c>
      <c r="F14" s="17">
        <v>4.2352279051645576</v>
      </c>
      <c r="G14" s="17">
        <v>4.6157436800751004</v>
      </c>
      <c r="H14" s="17">
        <v>3.6964684000000001</v>
      </c>
      <c r="I14" s="7">
        <v>8.4</v>
      </c>
      <c r="J14" s="9">
        <v>4.5</v>
      </c>
      <c r="K14" s="9">
        <f t="shared" si="0"/>
        <v>-0.2647720948354424</v>
      </c>
      <c r="L14" s="9" t="str">
        <f t="shared" si="1"/>
        <v>Under</v>
      </c>
      <c r="M14" s="9">
        <f t="shared" si="2"/>
        <v>7.1428571428571175E-2</v>
      </c>
      <c r="N14" s="9">
        <v>0.5</v>
      </c>
      <c r="O14" s="9">
        <f t="shared" si="3"/>
        <v>0.66666666666666663</v>
      </c>
      <c r="P14" s="9">
        <f t="shared" si="4"/>
        <v>0</v>
      </c>
      <c r="Q14" s="9">
        <f t="shared" si="5"/>
        <v>2</v>
      </c>
      <c r="R14" s="9">
        <f t="shared" si="6"/>
        <v>0</v>
      </c>
      <c r="S14" s="9">
        <f t="shared" si="7"/>
        <v>2</v>
      </c>
      <c r="T14" s="9">
        <f t="shared" si="8"/>
        <v>0.5</v>
      </c>
      <c r="U14" s="9">
        <f t="shared" si="9"/>
        <v>4.5</v>
      </c>
      <c r="V14" s="9">
        <v>4</v>
      </c>
    </row>
    <row r="15" spans="1:22" x14ac:dyDescent="0.3">
      <c r="A15" s="7">
        <v>14</v>
      </c>
      <c r="B15" s="7" t="s">
        <v>327</v>
      </c>
      <c r="C15" s="7" t="s">
        <v>49</v>
      </c>
      <c r="D15" s="7" t="s">
        <v>312</v>
      </c>
      <c r="E15" s="17">
        <v>5.1428571428571432</v>
      </c>
      <c r="F15" s="17">
        <v>4.5701866972647336</v>
      </c>
      <c r="G15" s="17">
        <v>4.7449789999999998</v>
      </c>
      <c r="H15" s="17">
        <v>4.2763611302549904</v>
      </c>
      <c r="I15" s="7">
        <v>8.9</v>
      </c>
      <c r="J15" s="9">
        <v>4.5</v>
      </c>
      <c r="K15" s="9">
        <f t="shared" si="0"/>
        <v>0.64285714285714324</v>
      </c>
      <c r="L15" s="9" t="str">
        <f t="shared" si="1"/>
        <v>Over</v>
      </c>
      <c r="M15" s="9">
        <f t="shared" si="2"/>
        <v>0.64285714285714324</v>
      </c>
      <c r="N15" s="9">
        <v>0.5</v>
      </c>
      <c r="O15" s="9">
        <f t="shared" si="3"/>
        <v>0.66666666666666663</v>
      </c>
      <c r="P15" s="9">
        <f t="shared" si="4"/>
        <v>0.5</v>
      </c>
      <c r="Q15" s="9">
        <f t="shared" si="5"/>
        <v>2</v>
      </c>
      <c r="R15" s="9">
        <f t="shared" si="6"/>
        <v>2</v>
      </c>
      <c r="S15" s="9">
        <f t="shared" si="7"/>
        <v>0</v>
      </c>
      <c r="T15" s="9">
        <f t="shared" si="8"/>
        <v>1</v>
      </c>
      <c r="U15" s="9">
        <f t="shared" si="9"/>
        <v>5.5</v>
      </c>
      <c r="V15" s="9">
        <v>7</v>
      </c>
    </row>
    <row r="16" spans="1:22" x14ac:dyDescent="0.3">
      <c r="A16" s="7">
        <v>15</v>
      </c>
      <c r="B16" s="7" t="s">
        <v>328</v>
      </c>
      <c r="C16" s="7" t="s">
        <v>44</v>
      </c>
      <c r="D16" s="7" t="s">
        <v>40</v>
      </c>
      <c r="E16" s="7">
        <v>2.916666666666667</v>
      </c>
      <c r="F16" s="7">
        <v>4.5385728623956068</v>
      </c>
      <c r="G16" s="7">
        <v>4.99</v>
      </c>
      <c r="H16" s="7">
        <v>3.7735159999999999</v>
      </c>
      <c r="I16" s="7">
        <v>8.1999999999999993</v>
      </c>
      <c r="J16" s="9">
        <v>3.5</v>
      </c>
      <c r="K16" s="9">
        <f t="shared" si="0"/>
        <v>1.4900000000000002</v>
      </c>
      <c r="L16" s="9" t="str">
        <f t="shared" si="1"/>
        <v>Over</v>
      </c>
      <c r="M16" s="9">
        <f t="shared" si="2"/>
        <v>-0.58333333333333304</v>
      </c>
      <c r="N16" s="9">
        <v>0.3</v>
      </c>
      <c r="O16" s="9">
        <f t="shared" si="3"/>
        <v>1</v>
      </c>
      <c r="P16" s="9">
        <f t="shared" si="4"/>
        <v>1.5</v>
      </c>
      <c r="Q16" s="9">
        <f t="shared" si="5"/>
        <v>3</v>
      </c>
      <c r="R16" s="9">
        <f t="shared" si="6"/>
        <v>0</v>
      </c>
      <c r="S16" s="9">
        <f t="shared" si="7"/>
        <v>0</v>
      </c>
      <c r="T16" s="9">
        <f t="shared" si="8"/>
        <v>0.5</v>
      </c>
      <c r="U16" s="9">
        <f t="shared" si="9"/>
        <v>5</v>
      </c>
      <c r="V16" s="9">
        <v>8</v>
      </c>
    </row>
    <row r="17" spans="1:22" x14ac:dyDescent="0.3">
      <c r="A17" s="7">
        <v>16</v>
      </c>
      <c r="B17" s="7" t="s">
        <v>329</v>
      </c>
      <c r="C17" s="7" t="s">
        <v>40</v>
      </c>
      <c r="D17" s="7" t="s">
        <v>44</v>
      </c>
      <c r="E17" s="7">
        <v>4</v>
      </c>
      <c r="F17" s="7">
        <v>4.4747213630946945</v>
      </c>
      <c r="G17" s="7">
        <v>4.76966</v>
      </c>
      <c r="H17" s="7">
        <v>3.9158878504672798</v>
      </c>
      <c r="I17" s="7">
        <v>8.1</v>
      </c>
      <c r="J17" s="24">
        <v>3.5</v>
      </c>
      <c r="K17" s="24">
        <f t="shared" si="0"/>
        <v>1.26966</v>
      </c>
      <c r="L17" s="24" t="str">
        <f t="shared" si="1"/>
        <v>Over</v>
      </c>
      <c r="M17" s="24">
        <f t="shared" si="2"/>
        <v>0.5</v>
      </c>
      <c r="N17" s="24">
        <v>0.7</v>
      </c>
      <c r="O17" s="24">
        <f t="shared" si="3"/>
        <v>1</v>
      </c>
      <c r="P17" s="24">
        <f t="shared" si="4"/>
        <v>1.5</v>
      </c>
      <c r="Q17" s="24">
        <f t="shared" si="5"/>
        <v>3</v>
      </c>
      <c r="R17" s="24">
        <f t="shared" si="6"/>
        <v>2</v>
      </c>
      <c r="S17" s="24">
        <f t="shared" si="7"/>
        <v>2</v>
      </c>
      <c r="T17" s="24">
        <f t="shared" si="8"/>
        <v>0.5</v>
      </c>
      <c r="U17" s="24">
        <f t="shared" si="9"/>
        <v>9</v>
      </c>
      <c r="V17" s="24">
        <v>3</v>
      </c>
    </row>
    <row r="18" spans="1:22" x14ac:dyDescent="0.3">
      <c r="A18" s="7">
        <v>17</v>
      </c>
      <c r="B18" s="7" t="s">
        <v>330</v>
      </c>
      <c r="C18" s="7" t="s">
        <v>309</v>
      </c>
      <c r="D18" s="7" t="s">
        <v>306</v>
      </c>
      <c r="E18" s="7">
        <v>3.475462962962963</v>
      </c>
      <c r="F18" s="7">
        <v>3.0829132339344931</v>
      </c>
      <c r="G18" s="7">
        <v>4.1288720030087296</v>
      </c>
      <c r="H18" s="7">
        <v>2.5457434360203499</v>
      </c>
      <c r="I18" s="7">
        <v>7.2</v>
      </c>
      <c r="J18" s="9" t="s">
        <v>313</v>
      </c>
      <c r="K18" s="9" t="e">
        <f t="shared" si="0"/>
        <v>#VALUE!</v>
      </c>
      <c r="L18" s="9" t="e">
        <f t="shared" si="1"/>
        <v>#VALUE!</v>
      </c>
      <c r="M18" s="9" t="e">
        <f t="shared" si="2"/>
        <v>#VALUE!</v>
      </c>
      <c r="N18" s="9" t="s">
        <v>333</v>
      </c>
      <c r="O18" s="9" t="e">
        <f t="shared" si="3"/>
        <v>#VALUE!</v>
      </c>
      <c r="P18" s="9" t="e">
        <f t="shared" si="4"/>
        <v>#VALUE!</v>
      </c>
      <c r="Q18" s="9" t="e">
        <f t="shared" si="5"/>
        <v>#VALUE!</v>
      </c>
      <c r="R18" s="9" t="e">
        <f t="shared" si="6"/>
        <v>#VALUE!</v>
      </c>
      <c r="S18" s="9" t="e">
        <f t="shared" si="7"/>
        <v>#VALUE!</v>
      </c>
      <c r="T18" s="9" t="e">
        <f t="shared" si="8"/>
        <v>#VALUE!</v>
      </c>
      <c r="U18" s="9" t="e">
        <f t="shared" si="9"/>
        <v>#VALUE!</v>
      </c>
      <c r="V18" s="9">
        <v>3</v>
      </c>
    </row>
    <row r="19" spans="1:22" x14ac:dyDescent="0.3">
      <c r="A19" s="7">
        <v>18</v>
      </c>
      <c r="B19" s="7" t="s">
        <v>331</v>
      </c>
      <c r="C19" s="7" t="s">
        <v>306</v>
      </c>
      <c r="D19" s="7" t="s">
        <v>309</v>
      </c>
      <c r="E19" s="7">
        <v>4.75</v>
      </c>
      <c r="F19" s="7">
        <v>3.7323312119368075</v>
      </c>
      <c r="G19" s="7">
        <v>4.2288596318466496</v>
      </c>
      <c r="H19" s="7">
        <v>3.0452530000000002</v>
      </c>
      <c r="I19" s="7">
        <v>8.3000000000000007</v>
      </c>
      <c r="J19" s="9">
        <v>5.5</v>
      </c>
      <c r="K19" s="9">
        <f t="shared" si="0"/>
        <v>-1.7676687880631925</v>
      </c>
      <c r="L19" s="9" t="str">
        <f t="shared" si="1"/>
        <v>Under</v>
      </c>
      <c r="M19" s="9">
        <f t="shared" si="2"/>
        <v>-0.75</v>
      </c>
      <c r="N19" s="9">
        <v>0.4</v>
      </c>
      <c r="O19" s="9">
        <f t="shared" si="3"/>
        <v>1</v>
      </c>
      <c r="P19" s="9">
        <f t="shared" si="4"/>
        <v>2</v>
      </c>
      <c r="Q19" s="9">
        <f t="shared" si="5"/>
        <v>3</v>
      </c>
      <c r="R19" s="9">
        <f t="shared" si="6"/>
        <v>2</v>
      </c>
      <c r="S19" s="9">
        <f t="shared" si="7"/>
        <v>2</v>
      </c>
      <c r="T19" s="9">
        <f t="shared" si="8"/>
        <v>0.5</v>
      </c>
      <c r="U19" s="9">
        <f t="shared" si="9"/>
        <v>9.5</v>
      </c>
      <c r="V19" s="9" t="s">
        <v>334</v>
      </c>
    </row>
    <row r="20" spans="1:22" x14ac:dyDescent="0.3">
      <c r="A20" s="7"/>
      <c r="B20" s="7"/>
      <c r="C20" s="7"/>
      <c r="D20" s="7"/>
      <c r="E20" s="7"/>
      <c r="F20" s="7"/>
      <c r="G20" s="7"/>
      <c r="H20" s="7"/>
      <c r="I20" s="7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</row>
    <row r="21" spans="1:22" x14ac:dyDescent="0.3">
      <c r="A21" s="7"/>
      <c r="B21" s="7"/>
      <c r="C21" s="7"/>
      <c r="D21" s="7"/>
      <c r="E21" s="7"/>
      <c r="F21" s="7"/>
      <c r="G21" s="7"/>
      <c r="H21" s="7"/>
      <c r="I21" s="7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</row>
    <row r="22" spans="1:22" x14ac:dyDescent="0.3">
      <c r="A22" s="7"/>
      <c r="B22" s="7"/>
      <c r="C22" s="7"/>
      <c r="D22" s="7"/>
      <c r="E22" s="7"/>
      <c r="F22" s="7"/>
      <c r="G22" s="7"/>
      <c r="H22" s="7"/>
      <c r="I22" s="7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</row>
    <row r="23" spans="1:22" x14ac:dyDescent="0.3">
      <c r="A23" s="7"/>
      <c r="B23" s="7"/>
      <c r="C23" s="7"/>
      <c r="D23" s="7"/>
      <c r="E23" s="7"/>
      <c r="F23" s="7"/>
      <c r="G23" s="7"/>
      <c r="H23" s="7"/>
      <c r="I23" s="7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</row>
    <row r="24" spans="1:22" x14ac:dyDescent="0.3">
      <c r="A24" s="7"/>
      <c r="B24" s="7"/>
      <c r="C24" s="7"/>
      <c r="D24" s="7"/>
      <c r="E24" s="7"/>
      <c r="F24" s="7"/>
      <c r="G24" s="7"/>
      <c r="H24" s="7"/>
      <c r="I24" s="7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</row>
    <row r="25" spans="1:22" x14ac:dyDescent="0.3">
      <c r="A25" s="7"/>
      <c r="B25" s="7"/>
      <c r="C25" s="7"/>
      <c r="D25" s="7"/>
      <c r="E25" s="7"/>
      <c r="F25" s="7"/>
      <c r="G25" s="7"/>
      <c r="H25" s="7"/>
      <c r="I25" s="7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</row>
    <row r="26" spans="1:22" x14ac:dyDescent="0.3">
      <c r="A26" s="7"/>
      <c r="B26" s="7"/>
      <c r="C26" s="7"/>
      <c r="D26" s="7"/>
      <c r="E26" s="7"/>
      <c r="F26" s="7"/>
      <c r="G26" s="7"/>
      <c r="H26" s="7"/>
      <c r="I26" s="7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</row>
    <row r="27" spans="1:22" x14ac:dyDescent="0.3">
      <c r="A27" s="7"/>
      <c r="B27" s="7"/>
      <c r="C27" s="7"/>
      <c r="D27" s="7"/>
      <c r="E27" s="7"/>
      <c r="F27" s="7"/>
      <c r="G27" s="7"/>
      <c r="H27" s="7"/>
      <c r="I27" s="7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</row>
    <row r="28" spans="1:22" x14ac:dyDescent="0.3">
      <c r="A28" s="7"/>
      <c r="B28" s="7"/>
      <c r="C28" s="7"/>
      <c r="D28" s="7"/>
      <c r="E28" s="7"/>
      <c r="F28" s="7"/>
      <c r="G28" s="7"/>
      <c r="H28" s="7"/>
      <c r="I28" s="7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</row>
    <row r="29" spans="1:22" x14ac:dyDescent="0.3">
      <c r="A29" s="7"/>
      <c r="B29" s="7"/>
      <c r="C29" s="7"/>
      <c r="D29" s="7"/>
      <c r="E29" s="7"/>
      <c r="F29" s="7"/>
      <c r="G29" s="7"/>
      <c r="H29" s="7"/>
      <c r="I29" s="7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</row>
    <row r="30" spans="1:22" x14ac:dyDescent="0.3">
      <c r="A30" s="7"/>
      <c r="B30" s="7"/>
      <c r="C30" s="7"/>
      <c r="D30" s="7"/>
      <c r="E30" s="7"/>
      <c r="F30" s="7"/>
      <c r="G30" s="7"/>
      <c r="H30" s="7"/>
      <c r="I30" s="7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</row>
    <row r="31" spans="1:22" x14ac:dyDescent="0.3">
      <c r="A31" s="7"/>
      <c r="B31" s="7"/>
      <c r="C31" s="7"/>
      <c r="D31" s="7"/>
      <c r="E31" s="7"/>
      <c r="F31" s="7"/>
      <c r="G31" s="7"/>
      <c r="H31" s="7"/>
      <c r="I31" s="7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</row>
    <row r="36" spans="4:24" x14ac:dyDescent="0.3"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</row>
    <row r="37" spans="4:24" x14ac:dyDescent="0.3">
      <c r="D37" s="6"/>
      <c r="E37" s="6"/>
      <c r="F37" s="6"/>
      <c r="G37" s="6"/>
      <c r="H37" s="19"/>
      <c r="I37" s="19"/>
      <c r="J37" s="19"/>
      <c r="K37" s="19"/>
      <c r="L37" s="6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</row>
    <row r="38" spans="4:24" x14ac:dyDescent="0.3">
      <c r="D38" s="6"/>
      <c r="E38" s="6"/>
      <c r="F38" s="6"/>
      <c r="G38" s="6"/>
      <c r="H38" s="19"/>
      <c r="I38" s="19"/>
      <c r="J38" s="19"/>
      <c r="K38" s="19"/>
      <c r="L38" s="6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</row>
    <row r="39" spans="4:24" x14ac:dyDescent="0.3">
      <c r="D39" s="6"/>
      <c r="E39" s="6"/>
      <c r="F39" s="6"/>
      <c r="G39" s="6"/>
      <c r="H39" s="19"/>
      <c r="I39" s="19"/>
      <c r="J39" s="19"/>
      <c r="K39" s="19"/>
      <c r="L39" s="6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</row>
    <row r="40" spans="4:24" x14ac:dyDescent="0.3">
      <c r="D40" s="6"/>
      <c r="E40" s="6"/>
      <c r="F40" s="6"/>
      <c r="G40" s="6"/>
      <c r="H40" s="19"/>
      <c r="I40" s="19"/>
      <c r="J40" s="19"/>
      <c r="K40" s="19"/>
      <c r="L40" s="6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</row>
    <row r="41" spans="4:24" x14ac:dyDescent="0.3">
      <c r="D41" s="6"/>
      <c r="E41" s="6"/>
      <c r="F41" s="6"/>
      <c r="G41" s="6"/>
      <c r="H41" s="19"/>
      <c r="I41" s="19"/>
      <c r="J41" s="19"/>
      <c r="K41" s="19"/>
      <c r="L41" s="6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</row>
    <row r="42" spans="4:24" x14ac:dyDescent="0.3">
      <c r="D42" s="6"/>
      <c r="E42" s="6"/>
      <c r="F42" s="6"/>
      <c r="G42" s="6"/>
      <c r="H42" s="19"/>
      <c r="I42" s="19"/>
      <c r="J42" s="19"/>
      <c r="K42" s="19"/>
      <c r="L42" s="6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</row>
    <row r="43" spans="4:24" x14ac:dyDescent="0.3">
      <c r="D43" s="6"/>
      <c r="E43" s="6"/>
      <c r="F43" s="6"/>
      <c r="G43" s="6"/>
      <c r="H43" s="19"/>
      <c r="I43" s="19"/>
      <c r="J43" s="19"/>
      <c r="K43" s="19"/>
      <c r="L43" s="6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</row>
    <row r="44" spans="4:24" x14ac:dyDescent="0.3">
      <c r="D44" s="6"/>
      <c r="E44" s="6"/>
      <c r="F44" s="6"/>
      <c r="G44" s="6"/>
      <c r="H44" s="19"/>
      <c r="I44" s="19"/>
      <c r="J44" s="19"/>
      <c r="K44" s="19"/>
      <c r="L44" s="6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</row>
    <row r="45" spans="4:24" x14ac:dyDescent="0.3">
      <c r="D45" s="6"/>
      <c r="E45" s="6"/>
      <c r="F45" s="6"/>
      <c r="G45" s="6"/>
      <c r="H45" s="19"/>
      <c r="I45" s="19"/>
      <c r="J45" s="19"/>
      <c r="K45" s="19"/>
      <c r="L45" s="6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</row>
    <row r="46" spans="4:24" x14ac:dyDescent="0.3">
      <c r="D46" s="6"/>
      <c r="E46" s="6"/>
      <c r="F46" s="6"/>
      <c r="G46" s="6"/>
      <c r="H46" s="19"/>
      <c r="I46" s="19"/>
      <c r="J46" s="19"/>
      <c r="K46" s="19"/>
      <c r="L46" s="6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</row>
    <row r="47" spans="4:24" x14ac:dyDescent="0.3">
      <c r="D47" s="6"/>
      <c r="E47" s="6"/>
      <c r="F47" s="6"/>
      <c r="G47" s="6"/>
      <c r="H47" s="19"/>
      <c r="I47" s="19"/>
      <c r="J47" s="19"/>
      <c r="K47" s="19"/>
      <c r="L47" s="6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</row>
    <row r="48" spans="4:24" x14ac:dyDescent="0.3">
      <c r="D48" s="6"/>
      <c r="E48" s="6"/>
      <c r="F48" s="6"/>
      <c r="G48" s="6"/>
      <c r="H48" s="19"/>
      <c r="I48" s="19"/>
      <c r="J48" s="19"/>
      <c r="K48" s="19"/>
      <c r="L48" s="6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</row>
    <row r="49" spans="4:24" x14ac:dyDescent="0.3">
      <c r="D49" s="6"/>
      <c r="E49" s="6"/>
      <c r="F49" s="6"/>
      <c r="G49" s="6"/>
      <c r="H49" s="19"/>
      <c r="I49" s="19"/>
      <c r="J49" s="19"/>
      <c r="K49" s="19"/>
      <c r="L49" s="6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</row>
    <row r="50" spans="4:24" x14ac:dyDescent="0.3">
      <c r="D50" s="6"/>
      <c r="E50" s="6"/>
      <c r="F50" s="6"/>
      <c r="G50" s="6"/>
      <c r="H50" s="19"/>
      <c r="I50" s="19"/>
      <c r="J50" s="19"/>
      <c r="K50" s="19"/>
      <c r="L50" s="6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</row>
    <row r="51" spans="4:24" x14ac:dyDescent="0.3">
      <c r="D51" s="6"/>
      <c r="E51" s="6"/>
      <c r="F51" s="6"/>
      <c r="G51" s="6"/>
      <c r="H51" s="6"/>
      <c r="I51" s="6"/>
      <c r="J51" s="6"/>
      <c r="K51" s="6"/>
      <c r="L51" s="6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</row>
    <row r="52" spans="4:24" x14ac:dyDescent="0.3">
      <c r="D52" s="6"/>
      <c r="E52" s="6"/>
      <c r="F52" s="6"/>
      <c r="G52" s="6"/>
      <c r="H52" s="6"/>
      <c r="I52" s="6"/>
      <c r="J52" s="6"/>
      <c r="K52" s="6"/>
      <c r="L52" s="6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</row>
    <row r="53" spans="4:24" x14ac:dyDescent="0.3">
      <c r="D53" s="6"/>
      <c r="E53" s="6"/>
      <c r="F53" s="6"/>
      <c r="G53" s="6"/>
      <c r="H53" s="6"/>
      <c r="I53" s="6"/>
      <c r="J53" s="6"/>
      <c r="K53" s="6"/>
      <c r="L53" s="6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</row>
    <row r="54" spans="4:24" x14ac:dyDescent="0.3">
      <c r="D54" s="6"/>
      <c r="E54" s="6"/>
      <c r="F54" s="6"/>
      <c r="G54" s="6"/>
      <c r="H54" s="6"/>
      <c r="I54" s="6"/>
      <c r="J54" s="6"/>
      <c r="K54" s="6"/>
      <c r="L54" s="6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</row>
    <row r="55" spans="4:24" x14ac:dyDescent="0.3">
      <c r="D55" s="6"/>
      <c r="E55" s="6"/>
      <c r="F55" s="6"/>
      <c r="G55" s="6"/>
      <c r="H55" s="6"/>
      <c r="I55" s="6"/>
      <c r="J55" s="6"/>
      <c r="K55" s="6"/>
      <c r="L55" s="6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</row>
    <row r="56" spans="4:24" x14ac:dyDescent="0.3">
      <c r="D56" s="6"/>
      <c r="E56" s="6"/>
      <c r="F56" s="6"/>
      <c r="G56" s="6"/>
      <c r="H56" s="6"/>
      <c r="I56" s="6"/>
      <c r="J56" s="6"/>
      <c r="K56" s="6"/>
      <c r="L56" s="6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</row>
    <row r="57" spans="4:24" x14ac:dyDescent="0.3">
      <c r="D57" s="6"/>
      <c r="E57" s="6"/>
      <c r="F57" s="6"/>
      <c r="G57" s="6"/>
      <c r="H57" s="6"/>
      <c r="I57" s="6"/>
      <c r="J57" s="6"/>
      <c r="K57" s="6"/>
      <c r="L57" s="6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</row>
    <row r="58" spans="4:24" x14ac:dyDescent="0.3">
      <c r="D58" s="6"/>
      <c r="E58" s="6"/>
      <c r="F58" s="6"/>
      <c r="G58" s="6"/>
      <c r="H58" s="6"/>
      <c r="I58" s="6"/>
      <c r="J58" s="6"/>
      <c r="K58" s="6"/>
      <c r="L58" s="6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</row>
  </sheetData>
  <autoFilter ref="A1:U31" xr:uid="{40C19D36-2F6F-41ED-950F-ABCC09FCF94D}">
    <sortState xmlns:xlrd2="http://schemas.microsoft.com/office/spreadsheetml/2017/richdata2" ref="A2:U23">
      <sortCondition ref="C2:C23"/>
    </sortState>
  </autoFilter>
  <sortState xmlns:xlrd2="http://schemas.microsoft.com/office/spreadsheetml/2017/richdata2" ref="A2:V31">
    <sortCondition ref="A2:A3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18D9B-F9BC-4EE0-A7AC-F019CD8F2B4C}">
  <dimension ref="A1:R33"/>
  <sheetViews>
    <sheetView workbookViewId="0">
      <selection activeCell="R2" sqref="R2:R31"/>
    </sheetView>
  </sheetViews>
  <sheetFormatPr defaultRowHeight="14.4" x14ac:dyDescent="0.3"/>
  <cols>
    <col min="1" max="1" width="17.21875" bestFit="1" customWidth="1"/>
  </cols>
  <sheetData>
    <row r="1" spans="1:18" x14ac:dyDescent="0.3">
      <c r="A1" s="8" t="s">
        <v>20</v>
      </c>
      <c r="B1" s="8" t="s">
        <v>19</v>
      </c>
      <c r="C1" t="s">
        <v>31</v>
      </c>
      <c r="D1" t="s">
        <v>22</v>
      </c>
      <c r="E1" t="s">
        <v>23</v>
      </c>
      <c r="F1" t="s">
        <v>31</v>
      </c>
      <c r="G1" t="s">
        <v>22</v>
      </c>
      <c r="H1" t="s">
        <v>23</v>
      </c>
      <c r="I1" t="s">
        <v>31</v>
      </c>
      <c r="J1" t="s">
        <v>22</v>
      </c>
      <c r="K1" t="s">
        <v>23</v>
      </c>
      <c r="L1" t="s">
        <v>31</v>
      </c>
      <c r="M1" t="s">
        <v>22</v>
      </c>
      <c r="N1" t="s">
        <v>23</v>
      </c>
      <c r="R1" s="8" t="s">
        <v>32</v>
      </c>
    </row>
    <row r="2" spans="1:18" x14ac:dyDescent="0.3">
      <c r="A2" t="s">
        <v>343</v>
      </c>
      <c r="B2" t="s">
        <v>42</v>
      </c>
      <c r="C2">
        <v>3.5</v>
      </c>
      <c r="D2">
        <v>-105</v>
      </c>
      <c r="E2">
        <v>-120</v>
      </c>
      <c r="F2">
        <v>3.5</v>
      </c>
      <c r="G2">
        <v>-113</v>
      </c>
      <c r="H2">
        <v>-113</v>
      </c>
      <c r="I2">
        <v>3.5</v>
      </c>
      <c r="J2">
        <v>-105</v>
      </c>
      <c r="K2">
        <v>-120</v>
      </c>
      <c r="L2">
        <v>3.5</v>
      </c>
      <c r="M2">
        <v>-103</v>
      </c>
      <c r="N2">
        <v>-130</v>
      </c>
      <c r="R2" s="7">
        <f t="shared" ref="R2:R33" si="0">MIN(C2,F2,I2,L2,O2)</f>
        <v>3.5</v>
      </c>
    </row>
    <row r="3" spans="1:18" x14ac:dyDescent="0.3">
      <c r="A3" t="s">
        <v>350</v>
      </c>
      <c r="B3" t="s">
        <v>47</v>
      </c>
      <c r="C3">
        <v>4.5</v>
      </c>
      <c r="D3">
        <v>-140</v>
      </c>
      <c r="E3">
        <v>110</v>
      </c>
      <c r="F3">
        <v>4.5</v>
      </c>
      <c r="G3">
        <v>-146</v>
      </c>
      <c r="H3">
        <v>114</v>
      </c>
      <c r="I3">
        <v>4.5</v>
      </c>
      <c r="J3">
        <v>-140</v>
      </c>
      <c r="K3">
        <v>105</v>
      </c>
      <c r="L3">
        <v>4.5</v>
      </c>
      <c r="M3">
        <v>150</v>
      </c>
      <c r="N3">
        <v>112</v>
      </c>
      <c r="R3" s="7">
        <f t="shared" si="0"/>
        <v>4.5</v>
      </c>
    </row>
    <row r="4" spans="1:18" x14ac:dyDescent="0.3">
      <c r="A4" t="s">
        <v>345</v>
      </c>
      <c r="B4" t="s">
        <v>38</v>
      </c>
      <c r="C4">
        <v>4.5</v>
      </c>
      <c r="D4">
        <v>-135</v>
      </c>
      <c r="E4">
        <v>105</v>
      </c>
      <c r="F4">
        <v>4.5</v>
      </c>
      <c r="G4">
        <v>-150</v>
      </c>
      <c r="H4">
        <v>118</v>
      </c>
      <c r="I4" t="s">
        <v>308</v>
      </c>
      <c r="J4" t="s">
        <v>308</v>
      </c>
      <c r="K4" t="s">
        <v>308</v>
      </c>
      <c r="L4" t="s">
        <v>308</v>
      </c>
      <c r="M4" t="s">
        <v>308</v>
      </c>
      <c r="N4" t="s">
        <v>308</v>
      </c>
      <c r="R4" s="7">
        <f t="shared" si="0"/>
        <v>4.5</v>
      </c>
    </row>
    <row r="5" spans="1:18" x14ac:dyDescent="0.3">
      <c r="A5" t="s">
        <v>347</v>
      </c>
      <c r="B5" t="s">
        <v>48</v>
      </c>
      <c r="C5">
        <v>4.5</v>
      </c>
      <c r="D5">
        <v>110</v>
      </c>
      <c r="E5">
        <v>-135</v>
      </c>
      <c r="F5">
        <v>5.5</v>
      </c>
      <c r="G5">
        <v>-158</v>
      </c>
      <c r="H5">
        <v>124</v>
      </c>
      <c r="I5">
        <v>4.5</v>
      </c>
      <c r="J5">
        <v>110</v>
      </c>
      <c r="K5">
        <v>-145</v>
      </c>
      <c r="L5">
        <v>5.5</v>
      </c>
      <c r="M5">
        <v>125</v>
      </c>
      <c r="N5">
        <v>132</v>
      </c>
      <c r="R5" s="7">
        <f t="shared" si="0"/>
        <v>4.5</v>
      </c>
    </row>
    <row r="6" spans="1:18" x14ac:dyDescent="0.3">
      <c r="A6" t="s">
        <v>356</v>
      </c>
      <c r="B6" t="s">
        <v>49</v>
      </c>
      <c r="C6">
        <v>5.5</v>
      </c>
      <c r="D6">
        <v>-115</v>
      </c>
      <c r="E6">
        <v>-110</v>
      </c>
      <c r="F6">
        <v>5.5</v>
      </c>
      <c r="G6">
        <v>-112</v>
      </c>
      <c r="H6">
        <v>-116</v>
      </c>
      <c r="I6">
        <v>5.5</v>
      </c>
      <c r="J6">
        <v>-120</v>
      </c>
      <c r="K6">
        <v>-110</v>
      </c>
      <c r="L6">
        <v>5.5</v>
      </c>
      <c r="M6">
        <v>-113</v>
      </c>
      <c r="N6">
        <v>-118</v>
      </c>
      <c r="R6" s="7">
        <f t="shared" si="0"/>
        <v>5.5</v>
      </c>
    </row>
    <row r="7" spans="1:18" x14ac:dyDescent="0.3">
      <c r="A7" t="s">
        <v>358</v>
      </c>
      <c r="B7" t="s">
        <v>368</v>
      </c>
      <c r="C7">
        <v>3.5</v>
      </c>
      <c r="D7">
        <v>120</v>
      </c>
      <c r="E7">
        <v>-155</v>
      </c>
      <c r="F7">
        <v>3.5</v>
      </c>
      <c r="G7">
        <v>114</v>
      </c>
      <c r="H7">
        <v>-146</v>
      </c>
      <c r="I7">
        <v>3.5</v>
      </c>
      <c r="J7">
        <v>125</v>
      </c>
      <c r="K7">
        <v>-165</v>
      </c>
      <c r="L7">
        <v>4.5</v>
      </c>
      <c r="M7">
        <v>120</v>
      </c>
      <c r="N7">
        <v>145</v>
      </c>
      <c r="R7" s="7">
        <f t="shared" si="0"/>
        <v>3.5</v>
      </c>
    </row>
    <row r="8" spans="1:18" x14ac:dyDescent="0.3">
      <c r="A8" t="s">
        <v>337</v>
      </c>
      <c r="B8" t="s">
        <v>39</v>
      </c>
      <c r="C8">
        <v>6.5</v>
      </c>
      <c r="D8">
        <v>-110</v>
      </c>
      <c r="E8">
        <v>-115</v>
      </c>
      <c r="F8">
        <v>6.5</v>
      </c>
      <c r="G8">
        <v>-125</v>
      </c>
      <c r="H8">
        <v>-102</v>
      </c>
      <c r="I8">
        <v>6.5</v>
      </c>
      <c r="J8">
        <v>-105</v>
      </c>
      <c r="K8">
        <v>-125</v>
      </c>
      <c r="L8">
        <v>6.5</v>
      </c>
      <c r="M8">
        <v>-132</v>
      </c>
      <c r="N8">
        <v>100</v>
      </c>
      <c r="R8" s="7">
        <f t="shared" si="0"/>
        <v>6.5</v>
      </c>
    </row>
    <row r="9" spans="1:18" x14ac:dyDescent="0.3">
      <c r="A9" t="s">
        <v>342</v>
      </c>
      <c r="B9" t="s">
        <v>43</v>
      </c>
      <c r="C9">
        <v>5.5</v>
      </c>
      <c r="D9">
        <v>-120</v>
      </c>
      <c r="E9">
        <v>-105</v>
      </c>
      <c r="F9">
        <v>5.5</v>
      </c>
      <c r="G9">
        <v>-120</v>
      </c>
      <c r="H9">
        <v>-106</v>
      </c>
      <c r="I9">
        <v>5.5</v>
      </c>
      <c r="J9">
        <v>-110</v>
      </c>
      <c r="K9">
        <v>-120</v>
      </c>
      <c r="L9">
        <v>5.5</v>
      </c>
      <c r="M9">
        <v>-124</v>
      </c>
      <c r="N9">
        <v>-107</v>
      </c>
      <c r="R9" s="7">
        <f t="shared" si="0"/>
        <v>5.5</v>
      </c>
    </row>
    <row r="10" spans="1:18" x14ac:dyDescent="0.3">
      <c r="A10" t="s">
        <v>360</v>
      </c>
      <c r="B10" t="s">
        <v>40</v>
      </c>
      <c r="C10">
        <v>3.5</v>
      </c>
      <c r="D10">
        <v>110</v>
      </c>
      <c r="E10">
        <v>-140</v>
      </c>
      <c r="F10">
        <v>3.5</v>
      </c>
      <c r="G10">
        <v>-104</v>
      </c>
      <c r="H10">
        <v>-122</v>
      </c>
      <c r="I10">
        <v>3.5</v>
      </c>
      <c r="J10">
        <v>105</v>
      </c>
      <c r="K10">
        <v>-135</v>
      </c>
      <c r="L10">
        <v>3.5</v>
      </c>
      <c r="M10">
        <v>-104</v>
      </c>
      <c r="N10">
        <v>-129</v>
      </c>
      <c r="R10" s="7">
        <f t="shared" si="0"/>
        <v>3.5</v>
      </c>
    </row>
    <row r="11" spans="1:18" x14ac:dyDescent="0.3">
      <c r="A11" t="s">
        <v>349</v>
      </c>
      <c r="B11" t="s">
        <v>302</v>
      </c>
      <c r="C11">
        <v>3.5</v>
      </c>
      <c r="D11">
        <v>120</v>
      </c>
      <c r="E11">
        <v>-155</v>
      </c>
      <c r="F11">
        <v>3.5</v>
      </c>
      <c r="G11">
        <v>132</v>
      </c>
      <c r="H11">
        <v>-170</v>
      </c>
      <c r="I11">
        <v>3.5</v>
      </c>
      <c r="J11">
        <v>120</v>
      </c>
      <c r="K11">
        <v>-155</v>
      </c>
      <c r="L11" t="s">
        <v>308</v>
      </c>
      <c r="M11" t="s">
        <v>308</v>
      </c>
      <c r="N11" t="s">
        <v>308</v>
      </c>
      <c r="R11" s="7">
        <f t="shared" si="0"/>
        <v>3.5</v>
      </c>
    </row>
    <row r="12" spans="1:18" x14ac:dyDescent="0.3">
      <c r="A12" t="s">
        <v>357</v>
      </c>
      <c r="B12" t="s">
        <v>367</v>
      </c>
      <c r="C12">
        <v>5.5</v>
      </c>
      <c r="D12">
        <v>105</v>
      </c>
      <c r="E12">
        <v>-140</v>
      </c>
      <c r="F12">
        <v>5.5</v>
      </c>
      <c r="G12">
        <v>-106</v>
      </c>
      <c r="H12">
        <v>-120</v>
      </c>
      <c r="I12">
        <v>5.5</v>
      </c>
      <c r="J12">
        <v>-110</v>
      </c>
      <c r="K12">
        <v>-115</v>
      </c>
      <c r="L12">
        <v>5.5</v>
      </c>
      <c r="M12">
        <v>-122</v>
      </c>
      <c r="N12">
        <v>-109</v>
      </c>
      <c r="R12" s="7">
        <f t="shared" si="0"/>
        <v>5.5</v>
      </c>
    </row>
    <row r="13" spans="1:18" x14ac:dyDescent="0.3">
      <c r="A13" t="s">
        <v>363</v>
      </c>
      <c r="B13" t="s">
        <v>52</v>
      </c>
      <c r="C13">
        <v>6.5</v>
      </c>
      <c r="D13">
        <v>-145</v>
      </c>
      <c r="E13">
        <v>115</v>
      </c>
      <c r="F13">
        <v>5.5</v>
      </c>
      <c r="G13">
        <v>126</v>
      </c>
      <c r="H13">
        <v>-162</v>
      </c>
      <c r="I13">
        <v>6.5</v>
      </c>
      <c r="J13">
        <v>-150</v>
      </c>
      <c r="K13">
        <v>110</v>
      </c>
      <c r="L13">
        <v>6.5</v>
      </c>
      <c r="M13">
        <v>123</v>
      </c>
      <c r="N13">
        <v>125</v>
      </c>
      <c r="R13" s="7">
        <f t="shared" si="0"/>
        <v>5.5</v>
      </c>
    </row>
    <row r="14" spans="1:18" x14ac:dyDescent="0.3">
      <c r="A14" t="s">
        <v>362</v>
      </c>
      <c r="B14" t="s">
        <v>306</v>
      </c>
      <c r="C14">
        <v>4.5</v>
      </c>
      <c r="D14">
        <v>110</v>
      </c>
      <c r="E14">
        <v>-140</v>
      </c>
      <c r="F14">
        <v>4.5</v>
      </c>
      <c r="G14">
        <v>110</v>
      </c>
      <c r="H14">
        <v>-140</v>
      </c>
      <c r="I14">
        <v>4.5</v>
      </c>
      <c r="J14">
        <v>105</v>
      </c>
      <c r="K14">
        <v>-140</v>
      </c>
      <c r="L14">
        <v>4.5</v>
      </c>
      <c r="M14">
        <v>102</v>
      </c>
      <c r="N14">
        <v>-136</v>
      </c>
      <c r="R14" s="7">
        <f t="shared" si="0"/>
        <v>4.5</v>
      </c>
    </row>
    <row r="15" spans="1:18" x14ac:dyDescent="0.3">
      <c r="A15" t="s">
        <v>359</v>
      </c>
      <c r="B15" t="s">
        <v>44</v>
      </c>
      <c r="C15">
        <v>5.5</v>
      </c>
      <c r="D15">
        <v>-155</v>
      </c>
      <c r="E15">
        <v>120</v>
      </c>
      <c r="F15">
        <v>4.5</v>
      </c>
      <c r="G15">
        <v>132</v>
      </c>
      <c r="H15">
        <v>-170</v>
      </c>
      <c r="I15">
        <v>4.5</v>
      </c>
      <c r="J15">
        <v>125</v>
      </c>
      <c r="K15">
        <v>-165</v>
      </c>
      <c r="L15">
        <v>5.5</v>
      </c>
      <c r="M15">
        <v>130</v>
      </c>
      <c r="N15">
        <v>123</v>
      </c>
      <c r="R15" s="7">
        <f t="shared" si="0"/>
        <v>4.5</v>
      </c>
    </row>
    <row r="16" spans="1:18" x14ac:dyDescent="0.3">
      <c r="A16" t="s">
        <v>336</v>
      </c>
      <c r="B16" t="s">
        <v>303</v>
      </c>
      <c r="C16">
        <v>4.5</v>
      </c>
      <c r="D16">
        <v>-105</v>
      </c>
      <c r="E16">
        <v>-120</v>
      </c>
      <c r="F16">
        <v>4.5</v>
      </c>
      <c r="G16">
        <v>-106</v>
      </c>
      <c r="H16">
        <v>-122</v>
      </c>
      <c r="I16">
        <v>4.5</v>
      </c>
      <c r="J16">
        <v>-110</v>
      </c>
      <c r="K16">
        <v>-120</v>
      </c>
      <c r="L16">
        <v>4.5</v>
      </c>
      <c r="M16">
        <v>-124</v>
      </c>
      <c r="N16">
        <v>-107</v>
      </c>
      <c r="R16" s="7">
        <f t="shared" si="0"/>
        <v>4.5</v>
      </c>
    </row>
    <row r="17" spans="1:18" x14ac:dyDescent="0.3">
      <c r="A17" t="s">
        <v>361</v>
      </c>
      <c r="B17" t="s">
        <v>309</v>
      </c>
      <c r="C17">
        <v>4.5</v>
      </c>
      <c r="D17">
        <v>-145</v>
      </c>
      <c r="E17">
        <v>115</v>
      </c>
      <c r="F17">
        <v>4.5</v>
      </c>
      <c r="G17">
        <v>-162</v>
      </c>
      <c r="H17">
        <v>126</v>
      </c>
      <c r="I17">
        <v>4.5</v>
      </c>
      <c r="J17">
        <v>-150</v>
      </c>
      <c r="K17">
        <v>115</v>
      </c>
      <c r="L17">
        <v>4.5</v>
      </c>
      <c r="M17">
        <v>148</v>
      </c>
      <c r="N17">
        <v>115</v>
      </c>
      <c r="R17" s="7">
        <f t="shared" si="0"/>
        <v>4.5</v>
      </c>
    </row>
    <row r="18" spans="1:18" x14ac:dyDescent="0.3">
      <c r="A18" t="s">
        <v>352</v>
      </c>
      <c r="B18" t="s">
        <v>14</v>
      </c>
      <c r="C18">
        <v>6.5</v>
      </c>
      <c r="D18">
        <v>-130</v>
      </c>
      <c r="E18">
        <v>105</v>
      </c>
      <c r="F18">
        <v>6.5</v>
      </c>
      <c r="G18">
        <v>-146</v>
      </c>
      <c r="H18">
        <v>114</v>
      </c>
      <c r="I18">
        <v>6.5</v>
      </c>
      <c r="J18">
        <v>-150</v>
      </c>
      <c r="K18">
        <v>110</v>
      </c>
      <c r="L18">
        <v>6.5</v>
      </c>
      <c r="M18">
        <v>140</v>
      </c>
      <c r="N18">
        <v>108</v>
      </c>
      <c r="R18" s="7">
        <f t="shared" si="0"/>
        <v>6.5</v>
      </c>
    </row>
    <row r="19" spans="1:18" x14ac:dyDescent="0.3">
      <c r="A19" t="s">
        <v>353</v>
      </c>
      <c r="B19" t="s">
        <v>304</v>
      </c>
      <c r="C19">
        <v>4.5</v>
      </c>
      <c r="D19">
        <v>-110</v>
      </c>
      <c r="E19">
        <v>-115</v>
      </c>
      <c r="F19">
        <v>4.5</v>
      </c>
      <c r="G19">
        <v>-122</v>
      </c>
      <c r="H19">
        <v>-104</v>
      </c>
      <c r="I19">
        <v>4.5</v>
      </c>
      <c r="J19" t="s">
        <v>308</v>
      </c>
      <c r="K19" t="s">
        <v>308</v>
      </c>
      <c r="L19">
        <v>4.5</v>
      </c>
      <c r="M19">
        <v>-127</v>
      </c>
      <c r="N19">
        <v>-105</v>
      </c>
      <c r="R19" s="7">
        <f t="shared" si="0"/>
        <v>4.5</v>
      </c>
    </row>
    <row r="20" spans="1:18" x14ac:dyDescent="0.3">
      <c r="A20" t="s">
        <v>346</v>
      </c>
      <c r="B20" t="s">
        <v>46</v>
      </c>
      <c r="C20">
        <v>5.5</v>
      </c>
      <c r="D20">
        <v>-110</v>
      </c>
      <c r="E20">
        <v>-115</v>
      </c>
      <c r="F20">
        <v>5.5</v>
      </c>
      <c r="G20">
        <v>-134</v>
      </c>
      <c r="H20">
        <v>106</v>
      </c>
      <c r="I20">
        <v>5.5</v>
      </c>
      <c r="J20">
        <v>-110</v>
      </c>
      <c r="K20">
        <v>-115</v>
      </c>
      <c r="L20">
        <v>5.5</v>
      </c>
      <c r="M20">
        <v>-117</v>
      </c>
      <c r="N20">
        <v>-114</v>
      </c>
      <c r="R20" s="7">
        <f t="shared" si="0"/>
        <v>5.5</v>
      </c>
    </row>
    <row r="21" spans="1:18" x14ac:dyDescent="0.3">
      <c r="A21" t="s">
        <v>364</v>
      </c>
      <c r="B21" t="s">
        <v>51</v>
      </c>
      <c r="C21">
        <v>4.5</v>
      </c>
      <c r="D21">
        <v>-190</v>
      </c>
      <c r="E21">
        <v>135</v>
      </c>
      <c r="F21">
        <v>3.5</v>
      </c>
      <c r="G21">
        <v>130</v>
      </c>
      <c r="H21">
        <v>-166</v>
      </c>
      <c r="I21">
        <v>4.5</v>
      </c>
      <c r="J21">
        <v>-175</v>
      </c>
      <c r="K21">
        <v>130</v>
      </c>
      <c r="L21">
        <v>4.5</v>
      </c>
      <c r="M21">
        <v>120</v>
      </c>
      <c r="N21">
        <v>140</v>
      </c>
      <c r="R21" s="7">
        <f t="shared" si="0"/>
        <v>3.5</v>
      </c>
    </row>
    <row r="22" spans="1:18" x14ac:dyDescent="0.3">
      <c r="A22" t="s">
        <v>340</v>
      </c>
      <c r="B22" t="s">
        <v>305</v>
      </c>
      <c r="C22">
        <v>4.5</v>
      </c>
      <c r="D22">
        <v>110</v>
      </c>
      <c r="E22">
        <v>-140</v>
      </c>
      <c r="F22">
        <v>4.5</v>
      </c>
      <c r="G22">
        <v>106</v>
      </c>
      <c r="H22">
        <v>-134</v>
      </c>
      <c r="I22">
        <v>4.5</v>
      </c>
      <c r="J22">
        <v>110</v>
      </c>
      <c r="K22">
        <v>-140</v>
      </c>
      <c r="L22">
        <v>4.5</v>
      </c>
      <c r="M22">
        <v>100</v>
      </c>
      <c r="N22">
        <v>-132</v>
      </c>
      <c r="R22" s="7">
        <f t="shared" si="0"/>
        <v>4.5</v>
      </c>
    </row>
    <row r="23" spans="1:18" x14ac:dyDescent="0.3">
      <c r="A23" t="s">
        <v>338</v>
      </c>
      <c r="B23" t="s">
        <v>45</v>
      </c>
      <c r="C23">
        <v>4.5</v>
      </c>
      <c r="D23">
        <v>-140</v>
      </c>
      <c r="E23">
        <v>110</v>
      </c>
      <c r="F23">
        <v>4.5</v>
      </c>
      <c r="G23">
        <v>-140</v>
      </c>
      <c r="H23">
        <v>110</v>
      </c>
      <c r="I23">
        <v>4.5</v>
      </c>
      <c r="J23">
        <v>-150</v>
      </c>
      <c r="K23">
        <v>115</v>
      </c>
      <c r="L23">
        <v>4.5</v>
      </c>
      <c r="M23">
        <v>-148</v>
      </c>
      <c r="N23">
        <v>110</v>
      </c>
      <c r="R23" s="7">
        <f t="shared" si="0"/>
        <v>4.5</v>
      </c>
    </row>
    <row r="24" spans="1:18" x14ac:dyDescent="0.3">
      <c r="A24" t="s">
        <v>339</v>
      </c>
      <c r="B24" t="s">
        <v>310</v>
      </c>
      <c r="C24">
        <v>5.5</v>
      </c>
      <c r="D24">
        <v>-115</v>
      </c>
      <c r="E24">
        <v>-110</v>
      </c>
      <c r="F24">
        <v>5.5</v>
      </c>
      <c r="G24">
        <v>100</v>
      </c>
      <c r="H24">
        <v>-128</v>
      </c>
      <c r="I24">
        <v>5.5</v>
      </c>
      <c r="J24">
        <v>-110</v>
      </c>
      <c r="K24">
        <v>-120</v>
      </c>
      <c r="L24">
        <v>5.5</v>
      </c>
      <c r="M24">
        <v>-124</v>
      </c>
      <c r="N24">
        <v>-108</v>
      </c>
      <c r="R24" s="7">
        <f t="shared" si="0"/>
        <v>5.5</v>
      </c>
    </row>
    <row r="25" spans="1:18" x14ac:dyDescent="0.3">
      <c r="A25" t="s">
        <v>341</v>
      </c>
      <c r="B25" t="s">
        <v>50</v>
      </c>
      <c r="C25">
        <v>3.5</v>
      </c>
      <c r="D25">
        <v>130</v>
      </c>
      <c r="E25">
        <v>-165</v>
      </c>
      <c r="F25">
        <v>3.5</v>
      </c>
      <c r="G25">
        <v>130</v>
      </c>
      <c r="H25">
        <v>-166</v>
      </c>
      <c r="I25">
        <v>3.5</v>
      </c>
      <c r="J25">
        <v>130</v>
      </c>
      <c r="K25">
        <v>-175</v>
      </c>
      <c r="L25">
        <v>4.5</v>
      </c>
      <c r="M25">
        <v>115</v>
      </c>
      <c r="N25">
        <v>150</v>
      </c>
      <c r="R25" s="7">
        <f t="shared" si="0"/>
        <v>3.5</v>
      </c>
    </row>
    <row r="26" spans="1:18" x14ac:dyDescent="0.3">
      <c r="A26" t="s">
        <v>355</v>
      </c>
      <c r="B26" t="s">
        <v>332</v>
      </c>
      <c r="C26">
        <v>5.5</v>
      </c>
      <c r="D26">
        <v>-130</v>
      </c>
      <c r="E26">
        <v>100</v>
      </c>
      <c r="F26">
        <v>5.5</v>
      </c>
      <c r="G26">
        <v>-132</v>
      </c>
      <c r="H26">
        <v>104</v>
      </c>
      <c r="I26">
        <v>5.5</v>
      </c>
      <c r="J26">
        <v>-150</v>
      </c>
      <c r="K26">
        <v>115</v>
      </c>
      <c r="L26">
        <v>5.5</v>
      </c>
      <c r="M26">
        <v>-130</v>
      </c>
      <c r="N26">
        <v>-103</v>
      </c>
      <c r="R26" s="7">
        <f t="shared" si="0"/>
        <v>5.5</v>
      </c>
    </row>
    <row r="27" spans="1:18" x14ac:dyDescent="0.3">
      <c r="A27" t="s">
        <v>335</v>
      </c>
      <c r="B27" t="s">
        <v>41</v>
      </c>
      <c r="C27">
        <v>5.5</v>
      </c>
      <c r="D27">
        <v>-155</v>
      </c>
      <c r="E27">
        <v>120</v>
      </c>
      <c r="F27">
        <v>5.5</v>
      </c>
      <c r="G27">
        <v>-160</v>
      </c>
      <c r="H27">
        <v>124</v>
      </c>
      <c r="I27">
        <v>5.5</v>
      </c>
      <c r="J27">
        <v>-175</v>
      </c>
      <c r="K27">
        <v>135</v>
      </c>
      <c r="L27">
        <v>5.5</v>
      </c>
      <c r="M27">
        <v>133</v>
      </c>
      <c r="N27">
        <v>120</v>
      </c>
      <c r="R27" s="7">
        <f t="shared" si="0"/>
        <v>5.5</v>
      </c>
    </row>
    <row r="28" spans="1:18" x14ac:dyDescent="0.3">
      <c r="A28" t="s">
        <v>351</v>
      </c>
      <c r="B28" t="s">
        <v>53</v>
      </c>
      <c r="C28">
        <v>4.5</v>
      </c>
      <c r="D28">
        <v>130</v>
      </c>
      <c r="E28">
        <v>-165</v>
      </c>
      <c r="F28">
        <v>4.5</v>
      </c>
      <c r="G28">
        <v>110</v>
      </c>
      <c r="H28">
        <v>-140</v>
      </c>
      <c r="I28">
        <v>5.5</v>
      </c>
      <c r="J28">
        <v>-175</v>
      </c>
      <c r="K28">
        <v>135</v>
      </c>
      <c r="L28">
        <v>5.5</v>
      </c>
      <c r="M28">
        <v>130</v>
      </c>
      <c r="N28">
        <v>123</v>
      </c>
      <c r="R28" s="7">
        <f t="shared" si="0"/>
        <v>4.5</v>
      </c>
    </row>
    <row r="29" spans="1:18" x14ac:dyDescent="0.3">
      <c r="A29" t="s">
        <v>354</v>
      </c>
      <c r="B29" t="s">
        <v>307</v>
      </c>
      <c r="C29">
        <v>4.5</v>
      </c>
      <c r="D29">
        <v>-105</v>
      </c>
      <c r="E29">
        <v>-120</v>
      </c>
      <c r="F29">
        <v>4.5</v>
      </c>
      <c r="G29">
        <v>-122</v>
      </c>
      <c r="H29">
        <v>-106</v>
      </c>
      <c r="I29">
        <v>4.5</v>
      </c>
      <c r="J29" t="s">
        <v>308</v>
      </c>
      <c r="K29" t="s">
        <v>308</v>
      </c>
      <c r="L29">
        <v>4.5</v>
      </c>
      <c r="M29">
        <v>-122</v>
      </c>
      <c r="N29">
        <v>-109</v>
      </c>
      <c r="R29" s="7">
        <f t="shared" si="0"/>
        <v>4.5</v>
      </c>
    </row>
    <row r="30" spans="1:18" x14ac:dyDescent="0.3">
      <c r="A30" t="s">
        <v>348</v>
      </c>
      <c r="B30" t="s">
        <v>37</v>
      </c>
      <c r="C30">
        <v>5.5</v>
      </c>
      <c r="D30">
        <v>-110</v>
      </c>
      <c r="E30">
        <v>-115</v>
      </c>
      <c r="F30">
        <v>5.5</v>
      </c>
      <c r="G30">
        <v>106</v>
      </c>
      <c r="H30">
        <v>-136</v>
      </c>
      <c r="I30">
        <v>5.5</v>
      </c>
      <c r="J30">
        <v>-105</v>
      </c>
      <c r="K30">
        <v>-125</v>
      </c>
      <c r="L30">
        <v>5.5</v>
      </c>
      <c r="M30">
        <v>100</v>
      </c>
      <c r="N30">
        <v>-134</v>
      </c>
      <c r="R30" s="7">
        <f t="shared" si="0"/>
        <v>5.5</v>
      </c>
    </row>
    <row r="31" spans="1:18" x14ac:dyDescent="0.3">
      <c r="A31" t="s">
        <v>344</v>
      </c>
      <c r="B31" t="s">
        <v>370</v>
      </c>
      <c r="C31">
        <v>4.5</v>
      </c>
      <c r="D31">
        <v>100</v>
      </c>
      <c r="E31">
        <v>-125</v>
      </c>
      <c r="F31">
        <v>4.5</v>
      </c>
      <c r="G31">
        <v>104</v>
      </c>
      <c r="H31">
        <v>-130</v>
      </c>
      <c r="I31">
        <v>4.5</v>
      </c>
      <c r="J31">
        <v>105</v>
      </c>
      <c r="K31">
        <v>-140</v>
      </c>
      <c r="L31">
        <v>4.5</v>
      </c>
      <c r="M31">
        <v>-112</v>
      </c>
      <c r="N31">
        <v>-120</v>
      </c>
      <c r="R31" s="7">
        <f t="shared" si="0"/>
        <v>4.5</v>
      </c>
    </row>
    <row r="32" spans="1:18" x14ac:dyDescent="0.3">
      <c r="R32" s="7">
        <f t="shared" si="0"/>
        <v>0</v>
      </c>
    </row>
    <row r="33" spans="18:18" x14ac:dyDescent="0.3">
      <c r="R33" s="7">
        <f t="shared" si="0"/>
        <v>0</v>
      </c>
    </row>
  </sheetData>
  <sortState xmlns:xlrd2="http://schemas.microsoft.com/office/spreadsheetml/2017/richdata2" ref="A2:N23">
    <sortCondition ref="A2:A23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619E7-60EB-448C-BF76-959156DE41D3}">
  <dimension ref="A1:DG148"/>
  <sheetViews>
    <sheetView workbookViewId="0">
      <selection activeCell="L2" sqref="L2"/>
    </sheetView>
  </sheetViews>
  <sheetFormatPr defaultRowHeight="14.4" x14ac:dyDescent="0.3"/>
  <sheetData>
    <row r="1" spans="1:111" x14ac:dyDescent="0.3">
      <c r="A1" s="10" t="s">
        <v>54</v>
      </c>
      <c r="B1" s="10" t="s">
        <v>19</v>
      </c>
      <c r="C1" s="10" t="s">
        <v>55</v>
      </c>
      <c r="D1" s="10" t="s">
        <v>56</v>
      </c>
      <c r="E1" s="10" t="s">
        <v>57</v>
      </c>
      <c r="F1" s="10" t="s">
        <v>58</v>
      </c>
      <c r="G1" s="10" t="s">
        <v>59</v>
      </c>
      <c r="H1" s="10" t="s">
        <v>60</v>
      </c>
      <c r="I1" s="10" t="s">
        <v>61</v>
      </c>
      <c r="J1" s="10" t="s">
        <v>62</v>
      </c>
      <c r="K1" s="11" t="s">
        <v>63</v>
      </c>
      <c r="L1" s="12" t="s">
        <v>64</v>
      </c>
      <c r="M1" s="12" t="s">
        <v>65</v>
      </c>
      <c r="N1" s="13" t="s">
        <v>66</v>
      </c>
      <c r="O1" s="12" t="s">
        <v>67</v>
      </c>
      <c r="P1" s="12" t="s">
        <v>68</v>
      </c>
      <c r="Q1" s="12" t="s">
        <v>69</v>
      </c>
      <c r="R1" s="12" t="s">
        <v>70</v>
      </c>
      <c r="S1" s="12" t="s">
        <v>71</v>
      </c>
      <c r="T1" s="12" t="s">
        <v>72</v>
      </c>
      <c r="U1" s="10" t="s">
        <v>73</v>
      </c>
      <c r="V1" s="10" t="s">
        <v>74</v>
      </c>
      <c r="W1" s="10" t="s">
        <v>75</v>
      </c>
      <c r="X1" s="10" t="s">
        <v>76</v>
      </c>
      <c r="Y1" s="3" t="s">
        <v>77</v>
      </c>
      <c r="Z1" s="10" t="s">
        <v>78</v>
      </c>
      <c r="AA1" s="10" t="s">
        <v>79</v>
      </c>
      <c r="AB1" s="3" t="s">
        <v>80</v>
      </c>
      <c r="AC1" s="11" t="s">
        <v>81</v>
      </c>
      <c r="AD1" s="12" t="s">
        <v>64</v>
      </c>
      <c r="AE1" s="12" t="s">
        <v>82</v>
      </c>
      <c r="AF1" s="13" t="s">
        <v>83</v>
      </c>
      <c r="AG1" s="12" t="s">
        <v>84</v>
      </c>
      <c r="AH1" s="12" t="s">
        <v>68</v>
      </c>
      <c r="AI1" s="12" t="s">
        <v>85</v>
      </c>
      <c r="AJ1" s="12" t="s">
        <v>86</v>
      </c>
      <c r="AK1" s="12" t="s">
        <v>87</v>
      </c>
      <c r="AL1" s="12" t="s">
        <v>88</v>
      </c>
      <c r="AM1" s="13" t="s">
        <v>89</v>
      </c>
      <c r="AN1" s="10" t="s">
        <v>90</v>
      </c>
      <c r="AO1" s="10" t="s">
        <v>91</v>
      </c>
      <c r="AP1" s="10" t="s">
        <v>92</v>
      </c>
      <c r="AQ1" s="3" t="s">
        <v>93</v>
      </c>
      <c r="AR1" s="3" t="s">
        <v>94</v>
      </c>
      <c r="AS1" s="10" t="s">
        <v>95</v>
      </c>
      <c r="AT1" s="3" t="s">
        <v>93</v>
      </c>
      <c r="AU1" s="11" t="s">
        <v>96</v>
      </c>
      <c r="AV1" s="12" t="s">
        <v>64</v>
      </c>
      <c r="AW1" s="12" t="s">
        <v>97</v>
      </c>
      <c r="AX1" s="13" t="s">
        <v>98</v>
      </c>
      <c r="AY1" s="13" t="s">
        <v>99</v>
      </c>
      <c r="AZ1" s="12" t="s">
        <v>68</v>
      </c>
      <c r="BA1" s="12" t="s">
        <v>85</v>
      </c>
      <c r="BB1" s="12" t="s">
        <v>86</v>
      </c>
      <c r="BC1" s="12" t="s">
        <v>87</v>
      </c>
      <c r="BD1" s="12" t="s">
        <v>100</v>
      </c>
      <c r="BE1" s="13" t="s">
        <v>101</v>
      </c>
      <c r="BF1" s="10" t="s">
        <v>102</v>
      </c>
      <c r="BG1" s="10" t="s">
        <v>103</v>
      </c>
      <c r="BH1" s="10" t="s">
        <v>104</v>
      </c>
      <c r="BI1" s="3" t="s">
        <v>105</v>
      </c>
      <c r="BJ1" s="3" t="s">
        <v>106</v>
      </c>
      <c r="BK1" s="10" t="s">
        <v>107</v>
      </c>
      <c r="BL1" s="3" t="s">
        <v>105</v>
      </c>
      <c r="BM1" s="11" t="s">
        <v>108</v>
      </c>
      <c r="BN1" s="12" t="s">
        <v>64</v>
      </c>
      <c r="BO1" s="12" t="s">
        <v>109</v>
      </c>
      <c r="BP1" s="13" t="s">
        <v>110</v>
      </c>
      <c r="BQ1" s="13" t="s">
        <v>111</v>
      </c>
      <c r="BR1" s="12" t="s">
        <v>68</v>
      </c>
      <c r="BS1" s="12" t="s">
        <v>85</v>
      </c>
      <c r="BT1" s="12" t="s">
        <v>86</v>
      </c>
      <c r="BU1" s="12" t="s">
        <v>87</v>
      </c>
      <c r="BV1" s="12" t="s">
        <v>112</v>
      </c>
      <c r="BW1" s="13" t="s">
        <v>113</v>
      </c>
      <c r="BX1" s="10" t="s">
        <v>114</v>
      </c>
      <c r="BY1" s="10" t="s">
        <v>115</v>
      </c>
      <c r="BZ1" s="10" t="s">
        <v>116</v>
      </c>
      <c r="CA1" s="3" t="s">
        <v>117</v>
      </c>
      <c r="CB1" s="3" t="s">
        <v>118</v>
      </c>
      <c r="CC1" s="10" t="s">
        <v>119</v>
      </c>
      <c r="CD1" s="3" t="s">
        <v>117</v>
      </c>
      <c r="CE1" s="11" t="s">
        <v>120</v>
      </c>
      <c r="CF1" s="11" t="s">
        <v>121</v>
      </c>
      <c r="CG1" s="12" t="s">
        <v>122</v>
      </c>
      <c r="CH1" s="13" t="s">
        <v>123</v>
      </c>
      <c r="CI1" s="13" t="s">
        <v>124</v>
      </c>
      <c r="CJ1" s="12" t="s">
        <v>68</v>
      </c>
      <c r="CK1" s="12" t="s">
        <v>85</v>
      </c>
      <c r="CL1" s="12" t="s">
        <v>86</v>
      </c>
      <c r="CM1" s="12" t="s">
        <v>87</v>
      </c>
      <c r="CN1" s="12" t="s">
        <v>125</v>
      </c>
      <c r="CO1" s="13" t="s">
        <v>126</v>
      </c>
      <c r="CP1" s="10" t="s">
        <v>127</v>
      </c>
      <c r="CQ1" s="10" t="s">
        <v>128</v>
      </c>
      <c r="CR1" s="10" t="s">
        <v>129</v>
      </c>
      <c r="CS1" s="10" t="s">
        <v>130</v>
      </c>
      <c r="CT1" s="3" t="s">
        <v>131</v>
      </c>
      <c r="CU1" s="3" t="s">
        <v>132</v>
      </c>
      <c r="CV1" s="3" t="s">
        <v>133</v>
      </c>
      <c r="CW1" s="11" t="s">
        <v>134</v>
      </c>
      <c r="CX1" s="11" t="s">
        <v>121</v>
      </c>
      <c r="CY1" s="12" t="s">
        <v>135</v>
      </c>
      <c r="CZ1" s="13" t="s">
        <v>136</v>
      </c>
      <c r="DA1" s="13" t="s">
        <v>137</v>
      </c>
      <c r="DB1" s="12" t="s">
        <v>68</v>
      </c>
      <c r="DC1" s="12" t="s">
        <v>85</v>
      </c>
      <c r="DD1" s="12" t="s">
        <v>86</v>
      </c>
      <c r="DE1" s="12" t="s">
        <v>87</v>
      </c>
      <c r="DF1" s="12" t="s">
        <v>138</v>
      </c>
      <c r="DG1" s="13" t="s">
        <v>53</v>
      </c>
    </row>
    <row r="2" spans="1:111" x14ac:dyDescent="0.3">
      <c r="A2" t="s">
        <v>139</v>
      </c>
      <c r="B2" t="s">
        <v>42</v>
      </c>
      <c r="C2" t="s">
        <v>140</v>
      </c>
      <c r="D2">
        <v>0.38402424908150778</v>
      </c>
      <c r="E2">
        <v>0.537407660809742</v>
      </c>
      <c r="F2">
        <v>0.21677731</v>
      </c>
      <c r="G2">
        <v>0.5</v>
      </c>
      <c r="H2" t="s">
        <v>141</v>
      </c>
      <c r="I2">
        <v>0.5</v>
      </c>
      <c r="J2">
        <v>0.5</v>
      </c>
      <c r="K2" s="14">
        <f t="shared" ref="K2:K65" si="0">IF(D2&gt;MIN(G2:J2),MIN(G2:J2),MAX(G2:J2))</f>
        <v>0.5</v>
      </c>
      <c r="L2" s="14">
        <f>IF(ABS(D2 - K2) &gt; MAX(ABS(E2 - K2), ABS(N2 - K2)), D2 - K2, IF(ABS(E2 - K2) &gt; ABS(N2 - K2), E2 - K2, N2 - K2))</f>
        <v>-0.2</v>
      </c>
      <c r="M2" s="14" t="str">
        <f t="shared" ref="M2:M65" si="1">IF(L2 &lt; 0, "Under", "Over")</f>
        <v>Under</v>
      </c>
      <c r="N2">
        <v>0.3</v>
      </c>
      <c r="O2">
        <v>0.3</v>
      </c>
      <c r="P2" s="14">
        <f t="shared" ref="P2:P65" si="2">IF(
    AND(M2="Over", COUNTIF(D2:F2, "&gt;"&amp;K2) = 3),
    3,
    IF(
        AND(M2="Under", COUNTIF(D2:F2, "&lt;"&amp;K2) = 3),
        3,
        IF(
            AND(M2="Over", COUNTIF(D2:F2, "&gt;"&amp;K2) = 2),
            2,
            IF(
                AND(M2="Under", COUNTIF(D2:F2, "&lt;"&amp;K2) = 2),
                2,
                IF(
                    AND(M2="Over", OR(D2&gt;K2, E2&gt;K2, F2&gt;K2)),
                    1,
                    IF(
                        AND(M2="Under", OR(D2&lt;K2, E2&lt;K2, F2&lt;K2)),
                        1,
                        0
                    )
                )
            )
        )
    )
)</f>
        <v>2</v>
      </c>
      <c r="Q2" s="14">
        <f t="shared" ref="Q2:Q65" si="3">IF(OR(L2 &gt; 0.5, L2 &lt; -0.5), 5,
    IF(OR(AND(L2 &lt;= 0.5, L2 &gt; 0.25), AND(L2 &gt;= -0.5, L2 &lt; -0.25)), 4,
        IF(OR(AND(L2 &lt;= 0.25, L2 &gt; 0.15), AND(L2 &gt;= -0.25, L2 &lt; -0.15)), 3,
            IF(OR(AND(L2 &lt;= 0.15, L2 &gt; 0.05), AND(L2 &gt;= -0.15, L2 &lt; -0.05)), 2,
                IF(OR(L2 &lt;= 0.05, L2 &gt;= -0.05), 1, "")
            )
        )
    )
)</f>
        <v>3</v>
      </c>
      <c r="R2" s="14">
        <f t="shared" ref="R2:R65" si="4">IF(AND(M2="Over", N2&gt;K2), 1, IF(AND(M2="Under", N2&lt;=K2), 1, 0))</f>
        <v>1</v>
      </c>
      <c r="S2" s="14">
        <f t="shared" ref="S2:S65" si="5">IF(AND(M2="Over", O2&gt;0.5), 1, IF(AND(M2="Under", O2&lt;=0.5), 1, 0))</f>
        <v>1</v>
      </c>
      <c r="T2" s="14">
        <f t="shared" ref="T2:T65" si="6">SUM(P2:S2)</f>
        <v>7</v>
      </c>
      <c r="U2" s="14"/>
      <c r="V2" s="15">
        <v>0.93770057142508356</v>
      </c>
      <c r="W2" s="15">
        <v>1.0000546105836901</v>
      </c>
      <c r="X2" s="15">
        <v>0.81435204259690896</v>
      </c>
      <c r="Y2" s="15">
        <v>0.5</v>
      </c>
      <c r="Z2" s="15">
        <v>-210</v>
      </c>
      <c r="AA2" s="15">
        <v>270</v>
      </c>
      <c r="AB2" s="15">
        <v>0.1</v>
      </c>
      <c r="AC2" s="16">
        <f t="shared" ref="AC2:AC65" si="7">Y2</f>
        <v>0.5</v>
      </c>
      <c r="AD2" s="16">
        <f>IF(ABS(V2 - AC2) &gt; MAX(ABS(W2 - AC2), ABS(AF2 - AC2)), V2 - AC2, IF(ABS(W2 - AC2) &gt; ABS(AF2 - AC2), W2 - AC2, AF2 - AC2))</f>
        <v>0.50005461058369005</v>
      </c>
      <c r="AE2" s="16" t="str">
        <f t="shared" ref="AE2:AE65" si="8">IF(AD2 &lt; 0, "Under", "Over")</f>
        <v>Over</v>
      </c>
      <c r="AF2" s="15">
        <v>0.9</v>
      </c>
      <c r="AG2" s="15">
        <v>0.8</v>
      </c>
      <c r="AH2" s="16">
        <f t="shared" ref="AH2:AH65" si="9">IF(
    AND(AE2="Over", COUNTIF(V2:X2, "&gt;"&amp;AC2) = 3),
    3,
    IF(
        AND(AE2="Under", COUNTIF(V2:X2, "&lt;"&amp;AC2) = 3),
        3,
        IF(
            AND(AE2="Over", COUNTIF(V2:X2, "&gt;"&amp;AC2) = 2),
            2,
            IF(
                AND(AE2="Under", COUNTIF(V2:X2, "&lt;"&amp;AC2) = 2),
                2,
                IF(
                    AND(AE2="Over", OR(V2&gt;AC2, W2&gt;AC2, X2&gt;AC2)),
                    1,
                    IF(
                        AND(AE2="Under", OR(V2&lt;AC2, W2&lt;AC2, X2&lt;AC2)),
                        1,
                        0
                    )
                )
            )
        )
    )
)</f>
        <v>3</v>
      </c>
      <c r="AI2" s="16">
        <f t="shared" ref="AI2:AI65" si="10">IF(OR(AD2&gt;0.75,AD2&lt;-0.75),5,
IF(OR(AND(AD2&lt;=0.75,AD2&gt;0.5),AND(AD2&gt;=-0.75,AD2&lt;-0.5)),4,
IF(OR(AND(AD2&lt;=0.5,AD2&gt;0.25),AND(AD2&gt;=-0.5,AD2&lt;-0.25)),3,
IF(OR(AND(AD2&lt;=0.25,AD2&gt;0.1),AND(AD2&gt;=-0.25,AD2&lt;-0.1)),2,
IF(OR(AD2&lt;=0.1,AD2&gt;=-0.1),1,"")
)
)
))</f>
        <v>4</v>
      </c>
      <c r="AJ2" s="16">
        <f t="shared" ref="AJ2:AJ65" si="11">IF(AND(AE2="Over", AF2&gt;AC2), 1, IF(AND(AE2="Under", AF2&lt;=AC2), 1, 0))</f>
        <v>1</v>
      </c>
      <c r="AK2" s="16">
        <f t="shared" ref="AK2:AK65" si="12">IF(AND(AE2="Over", AG2&gt;0.5), 1, IF(AND(AE2="Under", AG2&lt;=0.5), 1, 0))</f>
        <v>1</v>
      </c>
      <c r="AL2" s="16">
        <f t="shared" ref="AL2:AL65" si="13">SUM(AH2:AK2)</f>
        <v>9</v>
      </c>
      <c r="AM2" s="14"/>
      <c r="AN2">
        <v>5.8460048859887363E-2</v>
      </c>
      <c r="AO2">
        <v>0.15116223137795101</v>
      </c>
      <c r="AP2">
        <v>-5.9404940511221301E-5</v>
      </c>
      <c r="AQ2" t="s">
        <v>141</v>
      </c>
      <c r="AR2">
        <v>0.5</v>
      </c>
      <c r="AS2">
        <v>420</v>
      </c>
      <c r="AT2" t="s">
        <v>141</v>
      </c>
      <c r="AU2" s="14">
        <f t="shared" ref="AU2:AU65" si="14">AR2</f>
        <v>0.5</v>
      </c>
      <c r="AV2" s="14">
        <f>IF(ABS(AN2 - AU2) &gt; MAX(ABS(AO2 - AU2), ABS(AX2 - AU2)), AN2 - AU2, IF(ABS(AO2 - AU2) &gt; ABS(AX2 - AU2), AO2 - AU2, AX2 - AU2))</f>
        <v>-0.44153995114011263</v>
      </c>
      <c r="AW2" s="14" t="str">
        <f t="shared" ref="AW2:AW65" si="15">IF(AV2 &lt; 0, "Under", "Over")</f>
        <v>Under</v>
      </c>
      <c r="AX2">
        <v>0.2</v>
      </c>
      <c r="AY2">
        <v>0.2</v>
      </c>
      <c r="AZ2" s="14">
        <f t="shared" ref="AZ2:AZ65" si="16">IF(
    AND(AW2="Over", COUNTIF(AN2:AP2, "&gt;"&amp;AU2) = 3),
    3,
    IF(
        AND(AW2="Under", COUNTIF(AN2:AP2, "&lt;"&amp;AU2) = 3),
        3,
        IF(
            AND(AW2="Over", COUNTIF(AN2:AP2, "&gt;"&amp;AU2) = 2),
            2,
            IF(
                AND(AW2="Under", COUNTIF(AN2:AP2, "&lt;"&amp;AU2) = 2),
                2,
                IF(
                    AND(AW2="Over", OR(AN2&gt;AU2, AO2&gt;AU2, AP2&gt;AU2)),
                    1,
                    IF(
                        AND(AW2="Under", OR(AN2&lt;AU2, AO2&lt;AU2, AP2&lt;AU2)),
                        1,
                        0
                    )
                )
            )
        )
    )
)</f>
        <v>3</v>
      </c>
      <c r="BA2" s="14">
        <f t="shared" ref="BA2:BA65" si="17">IF(OR(AV2&gt;0.1),5,
IF(OR(AND(AV2&lt;=0.1,AV2&gt;0.08)),4,
IF(OR(AND(AV2&lt;=0.08,AV2&gt;0.06)),3,
IF(OR(AND(AV2&lt;=0.06,AV2&gt;0.03)),2,
IF(OR(AV2&lt;=0.03),1,"")
)
)
))</f>
        <v>1</v>
      </c>
      <c r="BB2" s="14">
        <f t="shared" ref="BB2:BB65" si="18">IF(AND(AW2="Over", AX2&gt;AU2), 1, IF(AND(AW2="Under", AX2&lt;=AU2), 0, 0))</f>
        <v>0</v>
      </c>
      <c r="BC2" s="14">
        <f t="shared" ref="BC2:BC65" si="19">IF(AND(AW2="Over", AY2&gt;=0.5), 1, IF(AND(AW2="Under", AY2&lt;0.5), 0, 0))</f>
        <v>0</v>
      </c>
      <c r="BD2" s="14">
        <f t="shared" ref="BD2:BD65" si="20">SUM(AZ2:BC2)</f>
        <v>4</v>
      </c>
      <c r="BE2" s="14"/>
      <c r="BF2">
        <v>0.49023136262844152</v>
      </c>
      <c r="BG2">
        <v>0.862083873757025</v>
      </c>
      <c r="BH2">
        <v>0.32661146000000002</v>
      </c>
      <c r="BI2" t="s">
        <v>141</v>
      </c>
      <c r="BJ2">
        <v>0.5</v>
      </c>
      <c r="BK2">
        <v>140</v>
      </c>
      <c r="BL2" t="s">
        <v>141</v>
      </c>
      <c r="BM2" s="14">
        <f t="shared" ref="BM2:BM65" si="21">BJ2</f>
        <v>0.5</v>
      </c>
      <c r="BN2" s="14">
        <f>IF(ABS(BF2 - BM2) &gt; MAX(ABS(BG2 - BM2), ABS(BP2 - BM2)), BF2 - BM2, IF(ABS(BG2 - BM2) &gt; ABS(BP2 - BM2), BG2 - BM2, BP2 - BM2))</f>
        <v>0.362083873757025</v>
      </c>
      <c r="BO2" s="14" t="str">
        <f t="shared" ref="BO2:BO65" si="22">IF(BN2 &lt; 0, "Under", "Over")</f>
        <v>Over</v>
      </c>
      <c r="BP2">
        <v>0.5</v>
      </c>
      <c r="BQ2">
        <v>0.2</v>
      </c>
      <c r="BR2" s="14">
        <f t="shared" ref="BR2:BR65" si="23">IF(
    AND(BO2="Over", COUNTIF(BF2:BH2, "&gt;"&amp;BM2) = 3),
    3,
    IF(
        AND(BO2="Under", COUNTIF(BF2:BH2, "&lt;"&amp;BM2) = 3),
        3,
        IF(
            AND(BO2="Over", COUNTIF(BF2:BH2, "&gt;"&amp;BM2) = 2),
            2,
            IF(
                AND(BO2="Under", COUNTIF(BF2:BH2, "&lt;"&amp;BM2) = 2),
                2,
                IF(
                    AND(BO2="Over", OR(BF2&gt;BM2, BG2&gt;BM2, BH2&gt;BM2)),
                    1,
                    IF(
                        AND(BO2="Under", OR(BF2&lt;BM2, BG2&lt;BM2, BH2&lt;BM2)),
                        1,
                        0
                    )
                )
            )
        )
    )
)</f>
        <v>1</v>
      </c>
      <c r="BS2" s="14">
        <f t="shared" ref="BS2:BS65" si="24">IF(OR(BN2&gt;0.5),5,
IF(OR(AND(BN2&lt;=0.5,BN2&gt;0.25)),4,
IF(OR(AND(BN2&lt;=0.25,BN2&gt;0.15)),3,
IF(OR(AND(BN2&lt;=0.15,BN2&gt;0.075)),2,
IF(OR(BN2&lt;=0.075),1,"")
)
)
))</f>
        <v>4</v>
      </c>
      <c r="BT2" s="14">
        <f t="shared" ref="BT2:BT65" si="25">IF(AND(BO2="Over", BP2&gt;BM2), 1, IF(AND(BO2="Under", BP2&lt;=BM2), 1, 0))</f>
        <v>0</v>
      </c>
      <c r="BU2" s="14">
        <f t="shared" ref="BU2:BU65" si="26">IF(AND(BO2="Over", BQ2&gt;0.5), 1, IF(AND(BO2="Under", BQ2&lt;=0.5), 1, 0))</f>
        <v>0</v>
      </c>
      <c r="BV2" s="14">
        <f t="shared" ref="BV2:BV65" si="27">SUM(BR2:BU2)</f>
        <v>5</v>
      </c>
      <c r="BW2" s="14"/>
      <c r="BX2">
        <v>0.15640291085118879</v>
      </c>
      <c r="BY2">
        <v>0.76686283386147502</v>
      </c>
      <c r="BZ2">
        <v>0</v>
      </c>
      <c r="CA2" t="s">
        <v>141</v>
      </c>
      <c r="CB2">
        <v>0.5</v>
      </c>
      <c r="CC2">
        <v>1000</v>
      </c>
      <c r="CD2" t="s">
        <v>141</v>
      </c>
      <c r="CE2" s="14">
        <f t="shared" ref="CE2:CE65" si="28">CB2</f>
        <v>0.5</v>
      </c>
      <c r="CF2" s="14">
        <f>IF(ABS(BX2 - CE2) &gt; MAX(ABS(BY2 - CE2), ABS(CH2 - CE2)), BX2 - CE2, IF(ABS(BY2 - CE2) &gt; ABS(CH2 - CE2), BY2 - CE2, CH2 - CE2))</f>
        <v>-0.4</v>
      </c>
      <c r="CG2" s="14" t="str">
        <f t="shared" ref="CG2:CG65" si="29">IF(CF2 &lt; 0, "Under", "Over")</f>
        <v>Under</v>
      </c>
      <c r="CH2">
        <v>0.1</v>
      </c>
      <c r="CI2">
        <v>0.1</v>
      </c>
      <c r="CJ2" s="14"/>
      <c r="CK2" s="14">
        <f t="shared" ref="CK2:CK65" si="30">IF(OR(CF2&gt;0.25),5,
IF(OR(AND(CF2&lt;=0.25,CF2&gt;0.15)),4,
IF(OR(AND(CF2&lt;=0.15,CF2&gt;0.1)),3,
IF(OR(AND(CF2&lt;=0.1,CF2&gt;0.05)),2,
IF(OR(CF2&lt;=0.05),1,"")
)
)
))</f>
        <v>1</v>
      </c>
      <c r="CL2" s="14">
        <f t="shared" ref="CL2:CL65" si="31">IF(AND(CG2="Over", CH2&gt;CE2), 1, IF(AND(CG2="Under", CH2&lt;=CE2), 1, 0))</f>
        <v>1</v>
      </c>
      <c r="CM2" s="14">
        <f t="shared" ref="CM2:CM65" si="32">IF(AND(CG2="Over", CI2&gt;0.5), 1, IF(AND(CG2="Under", CI2&lt;=0.5), 1, 0))</f>
        <v>1</v>
      </c>
      <c r="CN2" s="14">
        <f t="shared" ref="CN2:CN65" si="33">SUM(CJ2:CM2)</f>
        <v>3</v>
      </c>
      <c r="CO2" s="14"/>
      <c r="CP2">
        <v>1.8178534808641531</v>
      </c>
      <c r="CQ2">
        <v>2</v>
      </c>
      <c r="CR2">
        <v>1.5103178231266099</v>
      </c>
      <c r="CS2">
        <v>1.5</v>
      </c>
      <c r="CT2" t="s">
        <v>141</v>
      </c>
      <c r="CU2">
        <v>1.5</v>
      </c>
      <c r="CV2">
        <v>1.5</v>
      </c>
      <c r="CW2" s="14">
        <f t="shared" ref="CW2:CW65" si="34">IF(CP2&gt;MIN(CS2:CV2),MIN(CS2:CV2),MAX(CS2:CV2))</f>
        <v>1.5</v>
      </c>
      <c r="CX2" s="14">
        <f>IF(ABS(CP2 - CW2) &gt; MAX(ABS(CQ2 - CW2), ABS(CZ2 - CW2)), CP2 - CW2, IF(ABS(CQ2 - CW2) &gt; ABS(CZ2 - CW2), CQ2 - CW2, CZ2 - CW2))</f>
        <v>0.5</v>
      </c>
      <c r="CY2" s="14" t="str">
        <f t="shared" ref="CY2:CY65" si="35">IF(CX2 &lt; 0, "Under", "Over")</f>
        <v>Over</v>
      </c>
      <c r="CZ2">
        <v>1.8</v>
      </c>
      <c r="DA2">
        <v>0.5</v>
      </c>
      <c r="DB2" s="14">
        <f t="shared" ref="DB2:DB65" si="36">IF(
    AND(CY2="Over", COUNTIF(CP2:CR2, "&gt;"&amp;CW2) = 3),
    3,
    IF(
        AND(CY2="Under", COUNTIF(CP2:CR2, "&lt;"&amp;CW2) = 3),
        3,
        IF(
            AND(CY2="Over", COUNTIF(CP2:CR2, "&gt;"&amp;CW2) = 2),
            2,
            IF(
                AND(CY2="Under", COUNTIF(CP2:CR2, "&lt;"&amp;CW2) = 2),
                2,
                IF(
                    AND(CY2="Over", OR(CP2&gt;CW2, CQ2&gt;CW2, CR2&gt;CW2)),
                    1,
                    IF(
                        AND(CY2="Under", OR(CP2&lt;CW2, CQ2&lt;CW2, CR2&lt;CW2)),
                        1,
                        0
                    )
                )
            )
        )
    )
)</f>
        <v>3</v>
      </c>
      <c r="DC2" s="14">
        <f t="shared" ref="DC2:DC65" si="37">IF(OR(CX2&gt;2,CX2&lt;-2),5,
IF(OR(AND(CX2&lt;=2,CX2&gt;1.5),AND(CX2&gt;=-2,CX2&lt;-1.5)),4,
IF(OR(AND(CX2&lt;=1.5,CX2&gt;1),AND(CX2&gt;=-1.5,CX2&lt;-1)),3,
IF(OR(AND(CX2&lt;=1,CX2&gt;0.5),AND(CX2&gt;=1,CX2&lt;-0.5)),2,
IF(OR(CX2&lt;=0.5,CX2&gt;=-0.5),1,"")
)
)
))</f>
        <v>1</v>
      </c>
      <c r="DD2" s="14">
        <f t="shared" ref="DD2:DD65" si="38">IF(AND(CY2="Over", CZ2&gt;CW2), 1, IF(AND(CY2="Under", CZ2&lt;=CW2), 1, 0))</f>
        <v>1</v>
      </c>
      <c r="DE2" s="14">
        <f t="shared" ref="DE2:DE65" si="39">IF(AND(CY2="Over", DA2&gt;0.5), 1, IF(AND(CY2="Under", DA2&lt;=0.5), 1, 0))</f>
        <v>0</v>
      </c>
      <c r="DF2" s="14">
        <f t="shared" ref="DF2:DF65" si="40">SUM(DB2:DE2)</f>
        <v>5</v>
      </c>
      <c r="DG2" s="14"/>
    </row>
    <row r="3" spans="1:111" x14ac:dyDescent="0.3">
      <c r="A3" t="s">
        <v>142</v>
      </c>
      <c r="B3" t="s">
        <v>42</v>
      </c>
      <c r="C3" t="s">
        <v>140</v>
      </c>
      <c r="D3">
        <v>0.38143705117125831</v>
      </c>
      <c r="E3">
        <v>0.48403935258995601</v>
      </c>
      <c r="F3">
        <v>0.19384728000000001</v>
      </c>
      <c r="G3">
        <v>0.5</v>
      </c>
      <c r="H3" t="s">
        <v>141</v>
      </c>
      <c r="I3">
        <v>0.5</v>
      </c>
      <c r="J3">
        <v>0.5</v>
      </c>
      <c r="K3" s="14">
        <f t="shared" si="0"/>
        <v>0.5</v>
      </c>
      <c r="L3" s="14">
        <f t="shared" ref="L3:L66" si="41">IF(ABS(D3 - K3) &gt; MAX(ABS(E3 - K3), ABS(N3 - K3)), D3 - K3, IF(ABS(E3 - K3) &gt; ABS(N3 - K3), E3 - K3, N3 - K3))</f>
        <v>-0.11856294882874169</v>
      </c>
      <c r="M3" s="14" t="str">
        <f t="shared" si="1"/>
        <v>Under</v>
      </c>
      <c r="N3">
        <v>0.6</v>
      </c>
      <c r="O3">
        <v>0.5</v>
      </c>
      <c r="P3" s="14">
        <f t="shared" si="2"/>
        <v>3</v>
      </c>
      <c r="Q3" s="14">
        <f t="shared" si="3"/>
        <v>2</v>
      </c>
      <c r="R3" s="14">
        <f t="shared" si="4"/>
        <v>0</v>
      </c>
      <c r="S3" s="14">
        <f t="shared" si="5"/>
        <v>1</v>
      </c>
      <c r="T3" s="14">
        <f t="shared" si="6"/>
        <v>6</v>
      </c>
      <c r="U3" s="14"/>
      <c r="V3">
        <v>0.84362329323691809</v>
      </c>
      <c r="W3">
        <v>1</v>
      </c>
      <c r="X3">
        <v>0.51139698524237398</v>
      </c>
      <c r="Y3">
        <v>0.5</v>
      </c>
      <c r="Z3">
        <v>-270</v>
      </c>
      <c r="AA3">
        <v>200</v>
      </c>
      <c r="AB3">
        <v>0.2</v>
      </c>
      <c r="AC3" s="14">
        <f t="shared" si="7"/>
        <v>0.5</v>
      </c>
      <c r="AD3" s="16">
        <f t="shared" ref="AD3:AD66" si="42">IF(ABS(V3 - AC3) &gt; MAX(ABS(W3 - AC3), ABS(AF3 - AC3)), V3 - AC3, IF(ABS(W3 - AC3) &gt; ABS(AF3 - AC3), W3 - AC3, AF3 - AC3))</f>
        <v>0.5</v>
      </c>
      <c r="AE3" s="14" t="str">
        <f t="shared" si="8"/>
        <v>Over</v>
      </c>
      <c r="AF3">
        <v>0.8</v>
      </c>
      <c r="AG3">
        <v>0.5</v>
      </c>
      <c r="AH3" s="14">
        <f t="shared" si="9"/>
        <v>3</v>
      </c>
      <c r="AI3" s="14">
        <f t="shared" si="10"/>
        <v>3</v>
      </c>
      <c r="AJ3" s="14">
        <f t="shared" si="11"/>
        <v>1</v>
      </c>
      <c r="AK3" s="14">
        <f t="shared" si="12"/>
        <v>0</v>
      </c>
      <c r="AL3" s="14">
        <f t="shared" si="13"/>
        <v>7</v>
      </c>
      <c r="AM3" s="14"/>
      <c r="AN3">
        <v>9.9345748338376672E-3</v>
      </c>
      <c r="AO3">
        <v>3.6608449467484899E-2</v>
      </c>
      <c r="AP3">
        <v>-9.9512789696549492E-3</v>
      </c>
      <c r="AQ3" t="s">
        <v>141</v>
      </c>
      <c r="AR3">
        <v>0.5</v>
      </c>
      <c r="AS3">
        <v>470</v>
      </c>
      <c r="AT3" t="s">
        <v>141</v>
      </c>
      <c r="AU3" s="14">
        <f t="shared" si="14"/>
        <v>0.5</v>
      </c>
      <c r="AV3" s="14">
        <f t="shared" ref="AV3:AV66" si="43">IF(ABS(AN3 - AU3) &gt; MAX(ABS(AO3 - AU3), ABS(AX3 - AU3)), AN3 - AU3, IF(ABS(AO3 - AU3) &gt; ABS(AX3 - AU3), AO3 - AU3, AX3 - AU3))</f>
        <v>-0.5</v>
      </c>
      <c r="AW3" s="14" t="str">
        <f t="shared" si="15"/>
        <v>Under</v>
      </c>
      <c r="AX3">
        <v>0</v>
      </c>
      <c r="AY3">
        <v>0</v>
      </c>
      <c r="AZ3" s="14">
        <f t="shared" si="16"/>
        <v>3</v>
      </c>
      <c r="BA3" s="14">
        <f t="shared" si="17"/>
        <v>1</v>
      </c>
      <c r="BB3" s="14">
        <f t="shared" si="18"/>
        <v>0</v>
      </c>
      <c r="BC3" s="14">
        <f t="shared" si="19"/>
        <v>0</v>
      </c>
      <c r="BD3" s="14">
        <f t="shared" si="20"/>
        <v>4</v>
      </c>
      <c r="BE3" s="14"/>
      <c r="BF3">
        <v>0.36971961551126842</v>
      </c>
      <c r="BG3">
        <v>0.65244279529993798</v>
      </c>
      <c r="BH3">
        <v>5.1154788808282801E-2</v>
      </c>
      <c r="BI3" t="s">
        <v>141</v>
      </c>
      <c r="BJ3">
        <v>0.5</v>
      </c>
      <c r="BK3">
        <v>165</v>
      </c>
      <c r="BL3" t="s">
        <v>141</v>
      </c>
      <c r="BM3" s="14">
        <f t="shared" si="21"/>
        <v>0.5</v>
      </c>
      <c r="BN3" s="14">
        <f t="shared" ref="BN3:BN66" si="44">IF(ABS(BF3 - BM3) &gt; MAX(ABS(BG3 - BM3), ABS(BP3 - BM3)), BF3 - BM3, IF(ABS(BG3 - BM3) &gt; ABS(BP3 - BM3), BG3 - BM3, BP3 - BM3))</f>
        <v>-0.2</v>
      </c>
      <c r="BO3" s="14" t="str">
        <f t="shared" si="22"/>
        <v>Under</v>
      </c>
      <c r="BP3">
        <v>0.3</v>
      </c>
      <c r="BQ3">
        <v>0.2</v>
      </c>
      <c r="BR3" s="14">
        <f t="shared" si="23"/>
        <v>2</v>
      </c>
      <c r="BS3" s="14">
        <f t="shared" si="24"/>
        <v>1</v>
      </c>
      <c r="BT3" s="14">
        <f t="shared" si="25"/>
        <v>1</v>
      </c>
      <c r="BU3" s="14">
        <f t="shared" si="26"/>
        <v>1</v>
      </c>
      <c r="BV3" s="14">
        <f t="shared" si="27"/>
        <v>5</v>
      </c>
      <c r="BW3" s="14"/>
      <c r="BX3">
        <v>0.1895376055910363</v>
      </c>
      <c r="BY3">
        <v>0.79899581589958102</v>
      </c>
      <c r="BZ3">
        <v>0.03</v>
      </c>
      <c r="CA3" t="s">
        <v>141</v>
      </c>
      <c r="CB3">
        <v>0.5</v>
      </c>
      <c r="CC3">
        <v>265</v>
      </c>
      <c r="CD3" t="s">
        <v>141</v>
      </c>
      <c r="CE3" s="14">
        <f t="shared" si="28"/>
        <v>0.5</v>
      </c>
      <c r="CF3" s="14">
        <f t="shared" ref="CF3:CF66" si="45">IF(ABS(BX3 - CE3) &gt; MAX(ABS(BY3 - CE3), ABS(CH3 - CE3)), BX3 - CE3, IF(ABS(BY3 - CE3) &gt; ABS(CH3 - CE3), BY3 - CE3, CH3 - CE3))</f>
        <v>-0.5</v>
      </c>
      <c r="CG3" s="14" t="str">
        <f t="shared" si="29"/>
        <v>Under</v>
      </c>
      <c r="CH3">
        <v>0</v>
      </c>
      <c r="CI3">
        <v>0</v>
      </c>
      <c r="CJ3" s="14"/>
      <c r="CK3" s="14">
        <f t="shared" si="30"/>
        <v>1</v>
      </c>
      <c r="CL3" s="14">
        <f t="shared" si="31"/>
        <v>1</v>
      </c>
      <c r="CM3" s="14">
        <f t="shared" si="32"/>
        <v>1</v>
      </c>
      <c r="CN3" s="14">
        <f t="shared" si="33"/>
        <v>3</v>
      </c>
      <c r="CO3" s="14"/>
      <c r="CP3">
        <v>1.1182062942483311</v>
      </c>
      <c r="CQ3">
        <v>1.2459919156736901</v>
      </c>
      <c r="CR3">
        <v>0.98460582383031703</v>
      </c>
      <c r="CS3">
        <v>1.5</v>
      </c>
      <c r="CT3" t="s">
        <v>141</v>
      </c>
      <c r="CU3">
        <v>1.5</v>
      </c>
      <c r="CV3">
        <v>1.5</v>
      </c>
      <c r="CW3" s="14">
        <f t="shared" si="34"/>
        <v>1.5</v>
      </c>
      <c r="CX3" s="14">
        <f t="shared" ref="CX3:CX66" si="46">IF(ABS(CP3 - CW3) &gt; MAX(ABS(CQ3 - CW3), ABS(CZ3 - CW3)), CP3 - CW3, IF(ABS(CQ3 - CW3) &gt; ABS(CZ3 - CW3), CQ3 - CW3, CZ3 - CW3))</f>
        <v>-0.39999999999999991</v>
      </c>
      <c r="CY3" s="14" t="str">
        <f t="shared" si="35"/>
        <v>Under</v>
      </c>
      <c r="CZ3">
        <v>1.1000000000000001</v>
      </c>
      <c r="DA3">
        <v>0.3</v>
      </c>
      <c r="DB3" s="14">
        <f t="shared" si="36"/>
        <v>3</v>
      </c>
      <c r="DC3" s="14">
        <f t="shared" si="37"/>
        <v>1</v>
      </c>
      <c r="DD3" s="14">
        <f t="shared" si="38"/>
        <v>1</v>
      </c>
      <c r="DE3" s="14">
        <f t="shared" si="39"/>
        <v>1</v>
      </c>
      <c r="DF3" s="14">
        <f t="shared" si="40"/>
        <v>6</v>
      </c>
      <c r="DG3" s="14"/>
    </row>
    <row r="4" spans="1:111" x14ac:dyDescent="0.3">
      <c r="A4" t="s">
        <v>143</v>
      </c>
      <c r="B4" t="s">
        <v>42</v>
      </c>
      <c r="C4" t="s">
        <v>140</v>
      </c>
      <c r="D4" s="15">
        <v>0.25626056826778482</v>
      </c>
      <c r="E4" s="15">
        <v>0.443520782396088</v>
      </c>
      <c r="F4" s="15">
        <v>7.9054899999999997E-2</v>
      </c>
      <c r="G4" s="15">
        <v>0.5</v>
      </c>
      <c r="H4" s="15" t="s">
        <v>141</v>
      </c>
      <c r="I4" s="15">
        <v>0.5</v>
      </c>
      <c r="J4" s="15">
        <v>0.5</v>
      </c>
      <c r="K4" s="16">
        <f t="shared" si="0"/>
        <v>0.5</v>
      </c>
      <c r="L4" s="14">
        <f t="shared" si="41"/>
        <v>-0.24373943173221518</v>
      </c>
      <c r="M4" s="16" t="str">
        <f t="shared" si="1"/>
        <v>Under</v>
      </c>
      <c r="N4" s="15">
        <v>0.3</v>
      </c>
      <c r="O4" s="15">
        <v>0.3</v>
      </c>
      <c r="P4" s="16">
        <f t="shared" si="2"/>
        <v>3</v>
      </c>
      <c r="Q4" s="16">
        <f t="shared" si="3"/>
        <v>3</v>
      </c>
      <c r="R4" s="16">
        <f t="shared" si="4"/>
        <v>1</v>
      </c>
      <c r="S4" s="16">
        <f t="shared" si="5"/>
        <v>1</v>
      </c>
      <c r="T4" s="16">
        <f t="shared" si="6"/>
        <v>8</v>
      </c>
      <c r="U4" s="14"/>
      <c r="V4">
        <v>0.204109656956105</v>
      </c>
      <c r="W4">
        <v>0.48</v>
      </c>
      <c r="X4">
        <v>-5.0842424630304995E-4</v>
      </c>
      <c r="Y4">
        <v>0.5</v>
      </c>
      <c r="Z4">
        <v>-170</v>
      </c>
      <c r="AA4">
        <v>340</v>
      </c>
      <c r="AB4">
        <v>0</v>
      </c>
      <c r="AC4" s="14">
        <f t="shared" si="7"/>
        <v>0.5</v>
      </c>
      <c r="AD4" s="16">
        <f t="shared" si="42"/>
        <v>-0.295890343043895</v>
      </c>
      <c r="AE4" s="14" t="str">
        <f t="shared" si="8"/>
        <v>Under</v>
      </c>
      <c r="AF4">
        <v>0.3</v>
      </c>
      <c r="AG4">
        <v>0.3</v>
      </c>
      <c r="AH4" s="14">
        <f t="shared" si="9"/>
        <v>3</v>
      </c>
      <c r="AI4" s="14">
        <f t="shared" si="10"/>
        <v>3</v>
      </c>
      <c r="AJ4" s="14">
        <f t="shared" si="11"/>
        <v>1</v>
      </c>
      <c r="AK4" s="14">
        <f t="shared" si="12"/>
        <v>1</v>
      </c>
      <c r="AL4" s="14">
        <f t="shared" si="13"/>
        <v>8</v>
      </c>
      <c r="AM4" s="14"/>
      <c r="AN4">
        <v>3.6543147168226847E-2</v>
      </c>
      <c r="AO4">
        <v>9.7697096302970104E-2</v>
      </c>
      <c r="AP4">
        <v>-1.68824850358642E-3</v>
      </c>
      <c r="AQ4" t="s">
        <v>141</v>
      </c>
      <c r="AR4">
        <v>0.5</v>
      </c>
      <c r="AS4">
        <v>440</v>
      </c>
      <c r="AT4" t="s">
        <v>141</v>
      </c>
      <c r="AU4" s="14">
        <f t="shared" si="14"/>
        <v>0.5</v>
      </c>
      <c r="AV4" s="14">
        <f t="shared" si="43"/>
        <v>-0.46345685283177318</v>
      </c>
      <c r="AW4" s="14" t="str">
        <f t="shared" si="15"/>
        <v>Under</v>
      </c>
      <c r="AX4">
        <v>0.1</v>
      </c>
      <c r="AY4">
        <v>0.1</v>
      </c>
      <c r="AZ4" s="14">
        <f t="shared" si="16"/>
        <v>3</v>
      </c>
      <c r="BA4" s="14">
        <f t="shared" si="17"/>
        <v>1</v>
      </c>
      <c r="BB4" s="14">
        <f t="shared" si="18"/>
        <v>0</v>
      </c>
      <c r="BC4" s="14">
        <f t="shared" si="19"/>
        <v>0</v>
      </c>
      <c r="BD4" s="14">
        <f t="shared" si="20"/>
        <v>4</v>
      </c>
      <c r="BE4" s="14"/>
      <c r="BF4">
        <v>0.38848817008431519</v>
      </c>
      <c r="BG4">
        <v>0.86555458832362997</v>
      </c>
      <c r="BH4">
        <v>2.3605507000000001E-2</v>
      </c>
      <c r="BI4" t="s">
        <v>141</v>
      </c>
      <c r="BJ4">
        <v>0.5</v>
      </c>
      <c r="BK4">
        <v>175</v>
      </c>
      <c r="BL4" t="s">
        <v>141</v>
      </c>
      <c r="BM4" s="14">
        <f t="shared" si="21"/>
        <v>0.5</v>
      </c>
      <c r="BN4" s="14">
        <f t="shared" si="44"/>
        <v>0.36555458832362997</v>
      </c>
      <c r="BO4" s="14" t="str">
        <f t="shared" si="22"/>
        <v>Over</v>
      </c>
      <c r="BP4">
        <v>0.3</v>
      </c>
      <c r="BQ4">
        <v>0.3</v>
      </c>
      <c r="BR4" s="14">
        <f t="shared" si="23"/>
        <v>1</v>
      </c>
      <c r="BS4" s="14">
        <f t="shared" si="24"/>
        <v>4</v>
      </c>
      <c r="BT4" s="14">
        <f t="shared" si="25"/>
        <v>0</v>
      </c>
      <c r="BU4" s="14">
        <f t="shared" si="26"/>
        <v>0</v>
      </c>
      <c r="BV4" s="14">
        <f t="shared" si="27"/>
        <v>5</v>
      </c>
      <c r="BW4" s="14"/>
      <c r="BX4">
        <v>0.14867197448139899</v>
      </c>
      <c r="BY4">
        <v>0.76762084796111196</v>
      </c>
      <c r="BZ4">
        <v>7.0557398781553801E-3</v>
      </c>
      <c r="CA4" t="s">
        <v>141</v>
      </c>
      <c r="CB4">
        <v>0.5</v>
      </c>
      <c r="CC4" t="s">
        <v>141</v>
      </c>
      <c r="CD4" t="s">
        <v>141</v>
      </c>
      <c r="CE4" s="14">
        <f t="shared" si="28"/>
        <v>0.5</v>
      </c>
      <c r="CF4" s="14">
        <f t="shared" si="45"/>
        <v>-0.4</v>
      </c>
      <c r="CG4" s="14" t="str">
        <f t="shared" si="29"/>
        <v>Under</v>
      </c>
      <c r="CH4">
        <v>0.1</v>
      </c>
      <c r="CI4">
        <v>0.1</v>
      </c>
      <c r="CJ4" s="14"/>
      <c r="CK4" s="14">
        <f t="shared" si="30"/>
        <v>1</v>
      </c>
      <c r="CL4" s="14">
        <f t="shared" si="31"/>
        <v>1</v>
      </c>
      <c r="CM4" s="14">
        <f t="shared" si="32"/>
        <v>1</v>
      </c>
      <c r="CN4" s="14">
        <f t="shared" si="33"/>
        <v>3</v>
      </c>
      <c r="CO4" s="14"/>
      <c r="CP4">
        <v>0.6050615325407076</v>
      </c>
      <c r="CQ4">
        <v>1.0060832943378499</v>
      </c>
      <c r="CR4">
        <v>3.6435620000000002E-2</v>
      </c>
      <c r="CS4">
        <v>0.5</v>
      </c>
      <c r="CT4" t="s">
        <v>141</v>
      </c>
      <c r="CU4">
        <v>0.5</v>
      </c>
      <c r="CV4">
        <v>1.5</v>
      </c>
      <c r="CW4" s="14">
        <f t="shared" si="34"/>
        <v>0.5</v>
      </c>
      <c r="CX4" s="14">
        <f t="shared" si="46"/>
        <v>0.50608329433784993</v>
      </c>
      <c r="CY4" s="14" t="str">
        <f t="shared" si="35"/>
        <v>Over</v>
      </c>
      <c r="CZ4">
        <v>0.8</v>
      </c>
      <c r="DA4">
        <v>0.3</v>
      </c>
      <c r="DB4" s="14">
        <f t="shared" si="36"/>
        <v>2</v>
      </c>
      <c r="DC4" s="14">
        <f t="shared" si="37"/>
        <v>2</v>
      </c>
      <c r="DD4" s="14">
        <f t="shared" si="38"/>
        <v>1</v>
      </c>
      <c r="DE4" s="14">
        <f t="shared" si="39"/>
        <v>0</v>
      </c>
      <c r="DF4" s="14">
        <f t="shared" si="40"/>
        <v>5</v>
      </c>
      <c r="DG4" s="14"/>
    </row>
    <row r="5" spans="1:111" x14ac:dyDescent="0.3">
      <c r="A5" t="s">
        <v>144</v>
      </c>
      <c r="B5" t="s">
        <v>42</v>
      </c>
      <c r="C5" t="s">
        <v>140</v>
      </c>
      <c r="D5">
        <v>0.3762277411630669</v>
      </c>
      <c r="E5">
        <v>0.62891698735568902</v>
      </c>
      <c r="F5">
        <v>0.28430801999999999</v>
      </c>
      <c r="G5">
        <v>0.5</v>
      </c>
      <c r="H5" t="s">
        <v>141</v>
      </c>
      <c r="I5">
        <v>0.5</v>
      </c>
      <c r="J5" t="s">
        <v>141</v>
      </c>
      <c r="K5" s="14">
        <f t="shared" si="0"/>
        <v>0.5</v>
      </c>
      <c r="L5" s="14">
        <f t="shared" si="41"/>
        <v>0.12891698735568902</v>
      </c>
      <c r="M5" s="14" t="str">
        <f t="shared" si="1"/>
        <v>Over</v>
      </c>
      <c r="N5">
        <v>0.5</v>
      </c>
      <c r="O5">
        <v>0.5</v>
      </c>
      <c r="P5" s="14">
        <f t="shared" si="2"/>
        <v>1</v>
      </c>
      <c r="Q5" s="14">
        <f t="shared" si="3"/>
        <v>2</v>
      </c>
      <c r="R5" s="14">
        <f t="shared" si="4"/>
        <v>0</v>
      </c>
      <c r="S5" s="14">
        <f t="shared" si="5"/>
        <v>0</v>
      </c>
      <c r="T5" s="14">
        <f t="shared" si="6"/>
        <v>3</v>
      </c>
      <c r="U5" s="14"/>
      <c r="V5" s="15">
        <v>1.495529151488409</v>
      </c>
      <c r="W5" s="15">
        <v>2.2330151600224499</v>
      </c>
      <c r="X5" s="15">
        <v>0.92982003011277203</v>
      </c>
      <c r="Y5" s="15">
        <v>0.5</v>
      </c>
      <c r="Z5" s="15">
        <v>-190</v>
      </c>
      <c r="AA5" s="15">
        <v>280</v>
      </c>
      <c r="AB5" s="15">
        <v>0.1</v>
      </c>
      <c r="AC5" s="16">
        <f t="shared" si="7"/>
        <v>0.5</v>
      </c>
      <c r="AD5" s="16">
        <f t="shared" si="42"/>
        <v>1.7330151600224499</v>
      </c>
      <c r="AE5" s="16" t="str">
        <f t="shared" si="8"/>
        <v>Over</v>
      </c>
      <c r="AF5" s="15">
        <v>0.9</v>
      </c>
      <c r="AG5" s="15">
        <v>0.8</v>
      </c>
      <c r="AH5" s="16">
        <f t="shared" si="9"/>
        <v>3</v>
      </c>
      <c r="AI5" s="16">
        <f t="shared" si="10"/>
        <v>5</v>
      </c>
      <c r="AJ5" s="16">
        <f t="shared" si="11"/>
        <v>1</v>
      </c>
      <c r="AK5" s="16">
        <f t="shared" si="12"/>
        <v>1</v>
      </c>
      <c r="AL5" s="16">
        <f t="shared" si="13"/>
        <v>10</v>
      </c>
      <c r="AM5" s="14"/>
      <c r="AN5">
        <v>2.427723393753466E-2</v>
      </c>
      <c r="AO5">
        <v>6.0503321057022601E-2</v>
      </c>
      <c r="AP5">
        <v>-4.6973856197972302E-5</v>
      </c>
      <c r="AQ5" t="s">
        <v>141</v>
      </c>
      <c r="AR5">
        <v>0.5</v>
      </c>
      <c r="AS5">
        <v>900</v>
      </c>
      <c r="AT5" t="s">
        <v>141</v>
      </c>
      <c r="AU5" s="14">
        <f t="shared" si="14"/>
        <v>0.5</v>
      </c>
      <c r="AV5" s="14">
        <f t="shared" si="43"/>
        <v>-0.5</v>
      </c>
      <c r="AW5" s="14" t="str">
        <f t="shared" si="15"/>
        <v>Under</v>
      </c>
      <c r="AX5">
        <v>0</v>
      </c>
      <c r="AY5">
        <v>0</v>
      </c>
      <c r="AZ5" s="14">
        <f t="shared" si="16"/>
        <v>3</v>
      </c>
      <c r="BA5" s="14">
        <f t="shared" si="17"/>
        <v>1</v>
      </c>
      <c r="BB5" s="14">
        <f t="shared" si="18"/>
        <v>0</v>
      </c>
      <c r="BC5" s="14">
        <f t="shared" si="19"/>
        <v>0</v>
      </c>
      <c r="BD5" s="14">
        <f t="shared" si="20"/>
        <v>4</v>
      </c>
      <c r="BE5" s="14"/>
      <c r="BF5">
        <v>0.52994998841494712</v>
      </c>
      <c r="BG5">
        <v>1.1319595094260699</v>
      </c>
      <c r="BH5">
        <v>0.16127620000000001</v>
      </c>
      <c r="BI5" t="s">
        <v>141</v>
      </c>
      <c r="BJ5">
        <v>0.5</v>
      </c>
      <c r="BK5">
        <v>200</v>
      </c>
      <c r="BL5" t="s">
        <v>141</v>
      </c>
      <c r="BM5" s="14">
        <f t="shared" si="21"/>
        <v>0.5</v>
      </c>
      <c r="BN5" s="14">
        <f t="shared" si="44"/>
        <v>0.63195950942606993</v>
      </c>
      <c r="BO5" s="14" t="str">
        <f t="shared" si="22"/>
        <v>Over</v>
      </c>
      <c r="BP5">
        <v>0.2</v>
      </c>
      <c r="BQ5">
        <v>0.1</v>
      </c>
      <c r="BR5" s="14">
        <f t="shared" si="23"/>
        <v>2</v>
      </c>
      <c r="BS5" s="14">
        <f t="shared" si="24"/>
        <v>5</v>
      </c>
      <c r="BT5" s="14">
        <f t="shared" si="25"/>
        <v>0</v>
      </c>
      <c r="BU5" s="14">
        <f t="shared" si="26"/>
        <v>0</v>
      </c>
      <c r="BV5" s="14">
        <f t="shared" si="27"/>
        <v>7</v>
      </c>
      <c r="BW5" s="14"/>
      <c r="BX5">
        <v>0.1935653017916025</v>
      </c>
      <c r="BY5">
        <v>0.85854120618882201</v>
      </c>
      <c r="BZ5">
        <v>3.2756976800411702E-2</v>
      </c>
      <c r="CA5" t="s">
        <v>141</v>
      </c>
      <c r="CB5">
        <v>0.5</v>
      </c>
      <c r="CC5">
        <v>920</v>
      </c>
      <c r="CD5" t="s">
        <v>141</v>
      </c>
      <c r="CE5" s="14">
        <f t="shared" si="28"/>
        <v>0.5</v>
      </c>
      <c r="CF5" s="14">
        <f t="shared" si="45"/>
        <v>-0.5</v>
      </c>
      <c r="CG5" s="14" t="str">
        <f t="shared" si="29"/>
        <v>Under</v>
      </c>
      <c r="CH5">
        <v>0</v>
      </c>
      <c r="CI5">
        <v>0</v>
      </c>
      <c r="CJ5" s="14"/>
      <c r="CK5" s="14">
        <f t="shared" si="30"/>
        <v>1</v>
      </c>
      <c r="CL5" s="14">
        <f t="shared" si="31"/>
        <v>1</v>
      </c>
      <c r="CM5" s="14">
        <f t="shared" si="32"/>
        <v>1</v>
      </c>
      <c r="CN5" s="14">
        <f t="shared" si="33"/>
        <v>3</v>
      </c>
      <c r="CO5" s="14"/>
      <c r="CP5" s="15">
        <v>1.543071061198988</v>
      </c>
      <c r="CQ5" s="15">
        <v>1.9990585999999999</v>
      </c>
      <c r="CR5" s="15">
        <v>1.01</v>
      </c>
      <c r="CS5" s="15">
        <v>0.5</v>
      </c>
      <c r="CT5" s="15" t="s">
        <v>141</v>
      </c>
      <c r="CU5" s="15">
        <v>0.5</v>
      </c>
      <c r="CV5" s="15" t="s">
        <v>141</v>
      </c>
      <c r="CW5" s="16">
        <f t="shared" si="34"/>
        <v>0.5</v>
      </c>
      <c r="CX5" s="14">
        <f t="shared" si="46"/>
        <v>1.4990585999999999</v>
      </c>
      <c r="CY5" s="16" t="str">
        <f t="shared" si="35"/>
        <v>Over</v>
      </c>
      <c r="CZ5" s="15">
        <v>1.1000000000000001</v>
      </c>
      <c r="DA5" s="15">
        <v>0.8</v>
      </c>
      <c r="DB5" s="16">
        <f t="shared" si="36"/>
        <v>3</v>
      </c>
      <c r="DC5" s="16">
        <f t="shared" si="37"/>
        <v>3</v>
      </c>
      <c r="DD5" s="16">
        <f t="shared" si="38"/>
        <v>1</v>
      </c>
      <c r="DE5" s="16">
        <f t="shared" si="39"/>
        <v>1</v>
      </c>
      <c r="DF5" s="16">
        <f t="shared" si="40"/>
        <v>8</v>
      </c>
      <c r="DG5" s="14"/>
    </row>
    <row r="6" spans="1:111" x14ac:dyDescent="0.3">
      <c r="A6" t="s">
        <v>145</v>
      </c>
      <c r="B6" t="s">
        <v>42</v>
      </c>
      <c r="C6" t="s">
        <v>140</v>
      </c>
      <c r="D6" s="15">
        <v>0.27845581334588138</v>
      </c>
      <c r="E6" s="15">
        <v>0.39912435075790798</v>
      </c>
      <c r="F6" s="15">
        <v>0.1</v>
      </c>
      <c r="G6" s="15">
        <v>0.5</v>
      </c>
      <c r="H6" s="15" t="s">
        <v>141</v>
      </c>
      <c r="I6" s="15">
        <v>0.5</v>
      </c>
      <c r="J6" s="15">
        <v>0.5</v>
      </c>
      <c r="K6" s="16">
        <f t="shared" si="0"/>
        <v>0.5</v>
      </c>
      <c r="L6" s="14">
        <f t="shared" si="41"/>
        <v>-0.22154418665411862</v>
      </c>
      <c r="M6" s="16" t="str">
        <f t="shared" si="1"/>
        <v>Under</v>
      </c>
      <c r="N6" s="15">
        <v>0.5</v>
      </c>
      <c r="O6" s="15">
        <v>0.4</v>
      </c>
      <c r="P6" s="16">
        <f t="shared" si="2"/>
        <v>3</v>
      </c>
      <c r="Q6" s="16">
        <f t="shared" si="3"/>
        <v>3</v>
      </c>
      <c r="R6" s="16">
        <f t="shared" si="4"/>
        <v>1</v>
      </c>
      <c r="S6" s="16">
        <f t="shared" si="5"/>
        <v>1</v>
      </c>
      <c r="T6" s="16">
        <f t="shared" si="6"/>
        <v>8</v>
      </c>
      <c r="U6" s="14"/>
      <c r="V6">
        <v>0.79228066417671494</v>
      </c>
      <c r="W6">
        <v>1</v>
      </c>
      <c r="X6">
        <v>0.51462260306018803</v>
      </c>
      <c r="Y6">
        <v>0.5</v>
      </c>
      <c r="Z6">
        <v>-170</v>
      </c>
      <c r="AA6">
        <v>350</v>
      </c>
      <c r="AB6">
        <v>0.2</v>
      </c>
      <c r="AC6" s="14">
        <f t="shared" si="7"/>
        <v>0.5</v>
      </c>
      <c r="AD6" s="16">
        <f t="shared" si="42"/>
        <v>0.5</v>
      </c>
      <c r="AE6" s="14" t="str">
        <f t="shared" si="8"/>
        <v>Over</v>
      </c>
      <c r="AF6">
        <v>0.7</v>
      </c>
      <c r="AG6">
        <v>0.5</v>
      </c>
      <c r="AH6" s="14">
        <f t="shared" si="9"/>
        <v>3</v>
      </c>
      <c r="AI6" s="14">
        <f t="shared" si="10"/>
        <v>3</v>
      </c>
      <c r="AJ6" s="14">
        <f t="shared" si="11"/>
        <v>1</v>
      </c>
      <c r="AK6" s="14">
        <f t="shared" si="12"/>
        <v>0</v>
      </c>
      <c r="AL6" s="14">
        <f t="shared" si="13"/>
        <v>7</v>
      </c>
      <c r="AM6" s="14"/>
      <c r="AN6">
        <v>-1.535652754716345E-3</v>
      </c>
      <c r="AO6">
        <v>1.50462962962962E-2</v>
      </c>
      <c r="AP6">
        <v>-3.9534720592507698E-2</v>
      </c>
      <c r="AQ6" t="s">
        <v>141</v>
      </c>
      <c r="AR6">
        <v>0.5</v>
      </c>
      <c r="AS6">
        <v>1100</v>
      </c>
      <c r="AT6" t="s">
        <v>141</v>
      </c>
      <c r="AU6" s="14">
        <f t="shared" si="14"/>
        <v>0.5</v>
      </c>
      <c r="AV6" s="14">
        <f t="shared" si="43"/>
        <v>-0.50153565275471634</v>
      </c>
      <c r="AW6" s="14" t="str">
        <f t="shared" si="15"/>
        <v>Under</v>
      </c>
      <c r="AX6">
        <v>0</v>
      </c>
      <c r="AY6">
        <v>0</v>
      </c>
      <c r="AZ6" s="14">
        <f t="shared" si="16"/>
        <v>3</v>
      </c>
      <c r="BA6" s="14">
        <f t="shared" si="17"/>
        <v>1</v>
      </c>
      <c r="BB6" s="14">
        <f t="shared" si="18"/>
        <v>0</v>
      </c>
      <c r="BC6" s="14">
        <f t="shared" si="19"/>
        <v>0</v>
      </c>
      <c r="BD6" s="14">
        <f t="shared" si="20"/>
        <v>4</v>
      </c>
      <c r="BE6" s="14"/>
      <c r="BF6">
        <v>0.2460738201984978</v>
      </c>
      <c r="BG6">
        <v>0.64861683343142995</v>
      </c>
      <c r="BH6">
        <v>0.12049287</v>
      </c>
      <c r="BI6" t="s">
        <v>141</v>
      </c>
      <c r="BJ6">
        <v>0.5</v>
      </c>
      <c r="BK6">
        <v>250</v>
      </c>
      <c r="BL6" t="s">
        <v>141</v>
      </c>
      <c r="BM6" s="14">
        <f t="shared" si="21"/>
        <v>0.5</v>
      </c>
      <c r="BN6" s="14">
        <f t="shared" si="44"/>
        <v>-0.4</v>
      </c>
      <c r="BO6" s="14" t="str">
        <f t="shared" si="22"/>
        <v>Under</v>
      </c>
      <c r="BP6">
        <v>0.1</v>
      </c>
      <c r="BQ6">
        <v>0.1</v>
      </c>
      <c r="BR6" s="14">
        <f t="shared" si="23"/>
        <v>2</v>
      </c>
      <c r="BS6" s="14">
        <f t="shared" si="24"/>
        <v>1</v>
      </c>
      <c r="BT6" s="14">
        <f t="shared" si="25"/>
        <v>1</v>
      </c>
      <c r="BU6" s="14">
        <f t="shared" si="26"/>
        <v>1</v>
      </c>
      <c r="BV6" s="14">
        <f t="shared" si="27"/>
        <v>5</v>
      </c>
      <c r="BW6" s="14"/>
      <c r="BX6">
        <v>0.18501659176683119</v>
      </c>
      <c r="BY6">
        <v>0.79899581589958102</v>
      </c>
      <c r="BZ6">
        <v>0.02</v>
      </c>
      <c r="CA6" t="s">
        <v>141</v>
      </c>
      <c r="CB6">
        <v>0.5</v>
      </c>
      <c r="CC6">
        <v>360</v>
      </c>
      <c r="CD6" t="s">
        <v>141</v>
      </c>
      <c r="CE6" s="14">
        <f t="shared" si="28"/>
        <v>0.5</v>
      </c>
      <c r="CF6" s="14">
        <f t="shared" si="45"/>
        <v>-0.31498340823316884</v>
      </c>
      <c r="CG6" s="14" t="str">
        <f t="shared" si="29"/>
        <v>Under</v>
      </c>
      <c r="CH6">
        <v>0.5</v>
      </c>
      <c r="CI6">
        <v>0.4</v>
      </c>
      <c r="CJ6" s="14"/>
      <c r="CK6" s="14">
        <f t="shared" si="30"/>
        <v>1</v>
      </c>
      <c r="CL6" s="14">
        <f t="shared" si="31"/>
        <v>1</v>
      </c>
      <c r="CM6" s="14">
        <f t="shared" si="32"/>
        <v>1</v>
      </c>
      <c r="CN6" s="14">
        <f t="shared" si="33"/>
        <v>3</v>
      </c>
      <c r="CO6" s="14"/>
      <c r="CP6">
        <v>0.97323373475222574</v>
      </c>
      <c r="CQ6">
        <v>1.2349551000000001</v>
      </c>
      <c r="CR6">
        <v>0.77863246307543099</v>
      </c>
      <c r="CS6">
        <v>0.5</v>
      </c>
      <c r="CT6" t="s">
        <v>141</v>
      </c>
      <c r="CU6">
        <v>0.5</v>
      </c>
      <c r="CV6">
        <v>1.5</v>
      </c>
      <c r="CW6" s="14">
        <f t="shared" si="34"/>
        <v>0.5</v>
      </c>
      <c r="CX6" s="14">
        <f t="shared" si="46"/>
        <v>0.73495510000000008</v>
      </c>
      <c r="CY6" s="14" t="str">
        <f t="shared" si="35"/>
        <v>Over</v>
      </c>
      <c r="CZ6">
        <v>0.8</v>
      </c>
      <c r="DA6">
        <v>0.5</v>
      </c>
      <c r="DB6" s="14">
        <f t="shared" si="36"/>
        <v>3</v>
      </c>
      <c r="DC6" s="14">
        <f t="shared" si="37"/>
        <v>2</v>
      </c>
      <c r="DD6" s="14">
        <f t="shared" si="38"/>
        <v>1</v>
      </c>
      <c r="DE6" s="14">
        <f t="shared" si="39"/>
        <v>0</v>
      </c>
      <c r="DF6" s="14">
        <f t="shared" si="40"/>
        <v>6</v>
      </c>
      <c r="DG6" s="14"/>
    </row>
    <row r="7" spans="1:111" x14ac:dyDescent="0.3">
      <c r="A7" t="s">
        <v>146</v>
      </c>
      <c r="B7" t="s">
        <v>42</v>
      </c>
      <c r="C7" t="s">
        <v>140</v>
      </c>
      <c r="D7" s="15">
        <v>0.31818975839716879</v>
      </c>
      <c r="E7" s="15">
        <v>0.443520782396088</v>
      </c>
      <c r="F7" s="15">
        <v>0.13675572</v>
      </c>
      <c r="G7" s="15">
        <v>0.5</v>
      </c>
      <c r="H7" s="15" t="s">
        <v>141</v>
      </c>
      <c r="I7" s="15">
        <v>0.5</v>
      </c>
      <c r="J7" s="15">
        <v>0.5</v>
      </c>
      <c r="K7" s="16">
        <f t="shared" si="0"/>
        <v>0.5</v>
      </c>
      <c r="L7" s="14">
        <f t="shared" si="41"/>
        <v>-0.2</v>
      </c>
      <c r="M7" s="16" t="str">
        <f t="shared" si="1"/>
        <v>Under</v>
      </c>
      <c r="N7" s="15">
        <v>0.3</v>
      </c>
      <c r="O7" s="15">
        <v>0.2</v>
      </c>
      <c r="P7" s="16">
        <f t="shared" si="2"/>
        <v>3</v>
      </c>
      <c r="Q7" s="16">
        <f t="shared" si="3"/>
        <v>3</v>
      </c>
      <c r="R7" s="16">
        <f t="shared" si="4"/>
        <v>1</v>
      </c>
      <c r="S7" s="16">
        <f t="shared" si="5"/>
        <v>1</v>
      </c>
      <c r="T7" s="16">
        <f t="shared" si="6"/>
        <v>8</v>
      </c>
      <c r="U7" s="14"/>
      <c r="V7">
        <v>0.72376517438562638</v>
      </c>
      <c r="W7">
        <v>1</v>
      </c>
      <c r="X7">
        <v>0.49260621606657701</v>
      </c>
      <c r="Y7">
        <v>0.5</v>
      </c>
      <c r="Z7">
        <v>-220</v>
      </c>
      <c r="AA7">
        <v>260</v>
      </c>
      <c r="AB7">
        <v>0.2</v>
      </c>
      <c r="AC7" s="14">
        <f t="shared" si="7"/>
        <v>0.5</v>
      </c>
      <c r="AD7" s="16">
        <f t="shared" si="42"/>
        <v>0.5</v>
      </c>
      <c r="AE7" s="14" t="str">
        <f t="shared" si="8"/>
        <v>Over</v>
      </c>
      <c r="AF7">
        <v>0.6</v>
      </c>
      <c r="AG7">
        <v>0.4</v>
      </c>
      <c r="AH7" s="14">
        <f t="shared" si="9"/>
        <v>2</v>
      </c>
      <c r="AI7" s="14">
        <f t="shared" si="10"/>
        <v>3</v>
      </c>
      <c r="AJ7" s="14">
        <f t="shared" si="11"/>
        <v>1</v>
      </c>
      <c r="AK7" s="14">
        <f t="shared" si="12"/>
        <v>0</v>
      </c>
      <c r="AL7" s="14">
        <f t="shared" si="13"/>
        <v>6</v>
      </c>
      <c r="AM7" s="14"/>
      <c r="AN7">
        <v>5.2453543319224527E-2</v>
      </c>
      <c r="AO7">
        <v>0.144369768939761</v>
      </c>
      <c r="AP7">
        <v>-2.4067649552449298E-5</v>
      </c>
      <c r="AQ7" t="s">
        <v>141</v>
      </c>
      <c r="AR7">
        <v>0.5</v>
      </c>
      <c r="AS7">
        <v>390</v>
      </c>
      <c r="AT7" t="s">
        <v>141</v>
      </c>
      <c r="AU7" s="14">
        <f t="shared" si="14"/>
        <v>0.5</v>
      </c>
      <c r="AV7" s="14">
        <f t="shared" si="43"/>
        <v>-0.44754645668077547</v>
      </c>
      <c r="AW7" s="14" t="str">
        <f t="shared" si="15"/>
        <v>Under</v>
      </c>
      <c r="AX7">
        <v>0.2</v>
      </c>
      <c r="AY7">
        <v>0.2</v>
      </c>
      <c r="AZ7" s="14">
        <f t="shared" si="16"/>
        <v>3</v>
      </c>
      <c r="BA7" s="14">
        <f t="shared" si="17"/>
        <v>1</v>
      </c>
      <c r="BB7" s="14">
        <f t="shared" si="18"/>
        <v>0</v>
      </c>
      <c r="BC7" s="14">
        <f t="shared" si="19"/>
        <v>0</v>
      </c>
      <c r="BD7" s="14">
        <f t="shared" si="20"/>
        <v>4</v>
      </c>
      <c r="BE7" s="14"/>
      <c r="BF7">
        <v>0.32981928056506099</v>
      </c>
      <c r="BG7">
        <v>0.65244279529993798</v>
      </c>
      <c r="BH7">
        <v>0.187826808116315</v>
      </c>
      <c r="BI7" t="s">
        <v>141</v>
      </c>
      <c r="BJ7">
        <v>0.5</v>
      </c>
      <c r="BK7">
        <v>135</v>
      </c>
      <c r="BL7" t="s">
        <v>141</v>
      </c>
      <c r="BM7" s="14">
        <f t="shared" si="21"/>
        <v>0.5</v>
      </c>
      <c r="BN7" s="14">
        <f t="shared" si="44"/>
        <v>0.30000000000000004</v>
      </c>
      <c r="BO7" s="14" t="str">
        <f t="shared" si="22"/>
        <v>Over</v>
      </c>
      <c r="BP7">
        <v>0.8</v>
      </c>
      <c r="BQ7">
        <v>0.3</v>
      </c>
      <c r="BR7" s="14">
        <f t="shared" si="23"/>
        <v>1</v>
      </c>
      <c r="BS7" s="14">
        <f t="shared" si="24"/>
        <v>4</v>
      </c>
      <c r="BT7" s="14">
        <f t="shared" si="25"/>
        <v>1</v>
      </c>
      <c r="BU7" s="14">
        <f t="shared" si="26"/>
        <v>0</v>
      </c>
      <c r="BV7" s="14">
        <f t="shared" si="27"/>
        <v>6</v>
      </c>
      <c r="BW7" s="14"/>
      <c r="BX7">
        <v>0.1729103637764193</v>
      </c>
      <c r="BY7">
        <v>0.78620843561704901</v>
      </c>
      <c r="BZ7">
        <v>0</v>
      </c>
      <c r="CA7" t="s">
        <v>141</v>
      </c>
      <c r="CB7">
        <v>0.5</v>
      </c>
      <c r="CC7" t="s">
        <v>141</v>
      </c>
      <c r="CD7" t="s">
        <v>141</v>
      </c>
      <c r="CE7" s="14">
        <f t="shared" si="28"/>
        <v>0.5</v>
      </c>
      <c r="CF7" s="14">
        <f t="shared" si="45"/>
        <v>-0.4</v>
      </c>
      <c r="CG7" s="14" t="str">
        <f t="shared" si="29"/>
        <v>Under</v>
      </c>
      <c r="CH7">
        <v>0.1</v>
      </c>
      <c r="CI7">
        <v>0.1</v>
      </c>
      <c r="CJ7" s="14"/>
      <c r="CK7" s="14">
        <f t="shared" si="30"/>
        <v>1</v>
      </c>
      <c r="CL7" s="14">
        <f t="shared" si="31"/>
        <v>1</v>
      </c>
      <c r="CM7" s="14">
        <f t="shared" si="32"/>
        <v>1</v>
      </c>
      <c r="CN7" s="14">
        <f t="shared" si="33"/>
        <v>3</v>
      </c>
      <c r="CO7" s="14"/>
      <c r="CP7">
        <v>1.067592080115672</v>
      </c>
      <c r="CQ7">
        <v>1.2352304000000001</v>
      </c>
      <c r="CR7">
        <v>0.97734218233236503</v>
      </c>
      <c r="CS7">
        <v>1.5</v>
      </c>
      <c r="CT7" t="s">
        <v>141</v>
      </c>
      <c r="CU7">
        <v>1.5</v>
      </c>
      <c r="CV7">
        <v>1.5</v>
      </c>
      <c r="CW7" s="14">
        <f t="shared" si="34"/>
        <v>1.5</v>
      </c>
      <c r="CX7" s="14">
        <f t="shared" si="46"/>
        <v>-0.43240791988432803</v>
      </c>
      <c r="CY7" s="14" t="str">
        <f t="shared" si="35"/>
        <v>Under</v>
      </c>
      <c r="CZ7">
        <v>1.2</v>
      </c>
      <c r="DA7">
        <v>0.2</v>
      </c>
      <c r="DB7" s="14">
        <f t="shared" si="36"/>
        <v>3</v>
      </c>
      <c r="DC7" s="14">
        <f t="shared" si="37"/>
        <v>1</v>
      </c>
      <c r="DD7" s="14">
        <f t="shared" si="38"/>
        <v>1</v>
      </c>
      <c r="DE7" s="14">
        <f t="shared" si="39"/>
        <v>1</v>
      </c>
      <c r="DF7" s="14">
        <f t="shared" si="40"/>
        <v>6</v>
      </c>
      <c r="DG7" s="14"/>
    </row>
    <row r="8" spans="1:111" x14ac:dyDescent="0.3">
      <c r="A8" t="s">
        <v>147</v>
      </c>
      <c r="B8" t="s">
        <v>42</v>
      </c>
      <c r="C8" t="s">
        <v>140</v>
      </c>
      <c r="D8">
        <v>0.49767224300012108</v>
      </c>
      <c r="E8">
        <v>0.68256101169715699</v>
      </c>
      <c r="F8">
        <v>0.30341186999999997</v>
      </c>
      <c r="G8">
        <v>0.5</v>
      </c>
      <c r="H8" t="s">
        <v>141</v>
      </c>
      <c r="I8">
        <v>0.5</v>
      </c>
      <c r="J8">
        <v>0.5</v>
      </c>
      <c r="K8" s="14">
        <f t="shared" si="0"/>
        <v>0.5</v>
      </c>
      <c r="L8" s="14">
        <f t="shared" si="41"/>
        <v>0.18256101169715699</v>
      </c>
      <c r="M8" s="14" t="str">
        <f t="shared" si="1"/>
        <v>Over</v>
      </c>
      <c r="N8">
        <v>0.5</v>
      </c>
      <c r="O8">
        <v>0.3</v>
      </c>
      <c r="P8" s="14">
        <f t="shared" si="2"/>
        <v>1</v>
      </c>
      <c r="Q8" s="14">
        <f t="shared" si="3"/>
        <v>3</v>
      </c>
      <c r="R8" s="14">
        <f t="shared" si="4"/>
        <v>0</v>
      </c>
      <c r="S8" s="14">
        <f t="shared" si="5"/>
        <v>0</v>
      </c>
      <c r="T8" s="14">
        <f t="shared" si="6"/>
        <v>4</v>
      </c>
      <c r="U8" s="14"/>
      <c r="V8">
        <v>0.96430607972535864</v>
      </c>
      <c r="W8">
        <v>1</v>
      </c>
      <c r="X8">
        <v>0.88862080735787397</v>
      </c>
      <c r="Y8">
        <v>0.5</v>
      </c>
      <c r="Z8">
        <v>-240</v>
      </c>
      <c r="AA8">
        <v>220</v>
      </c>
      <c r="AB8">
        <v>0.2</v>
      </c>
      <c r="AC8" s="14">
        <f t="shared" si="7"/>
        <v>0.5</v>
      </c>
      <c r="AD8" s="16">
        <f t="shared" si="42"/>
        <v>0.5</v>
      </c>
      <c r="AE8" s="14" t="str">
        <f t="shared" si="8"/>
        <v>Over</v>
      </c>
      <c r="AF8">
        <v>0.9</v>
      </c>
      <c r="AG8">
        <v>0.5</v>
      </c>
      <c r="AH8" s="14">
        <f t="shared" si="9"/>
        <v>3</v>
      </c>
      <c r="AI8" s="14">
        <f t="shared" si="10"/>
        <v>3</v>
      </c>
      <c r="AJ8" s="14">
        <f t="shared" si="11"/>
        <v>1</v>
      </c>
      <c r="AK8" s="14">
        <f t="shared" si="12"/>
        <v>0</v>
      </c>
      <c r="AL8" s="14">
        <f t="shared" si="13"/>
        <v>7</v>
      </c>
      <c r="AM8" s="14"/>
      <c r="AN8">
        <v>7.6923359071531319E-2</v>
      </c>
      <c r="AO8">
        <v>0.21366212111449401</v>
      </c>
      <c r="AP8">
        <v>-8.2062799500310195E-5</v>
      </c>
      <c r="AQ8" t="s">
        <v>141</v>
      </c>
      <c r="AR8">
        <v>0.5</v>
      </c>
      <c r="AS8">
        <v>630</v>
      </c>
      <c r="AT8" t="s">
        <v>141</v>
      </c>
      <c r="AU8" s="14">
        <f t="shared" si="14"/>
        <v>0.5</v>
      </c>
      <c r="AV8" s="14">
        <f t="shared" si="43"/>
        <v>-0.42307664092846869</v>
      </c>
      <c r="AW8" s="14" t="str">
        <f t="shared" si="15"/>
        <v>Under</v>
      </c>
      <c r="AX8">
        <v>0.2</v>
      </c>
      <c r="AY8">
        <v>0.1</v>
      </c>
      <c r="AZ8" s="14">
        <f t="shared" si="16"/>
        <v>3</v>
      </c>
      <c r="BA8" s="14">
        <f t="shared" si="17"/>
        <v>1</v>
      </c>
      <c r="BB8" s="14">
        <f t="shared" si="18"/>
        <v>0</v>
      </c>
      <c r="BC8" s="14">
        <f t="shared" si="19"/>
        <v>0</v>
      </c>
      <c r="BD8" s="14">
        <f t="shared" si="20"/>
        <v>4</v>
      </c>
      <c r="BE8" s="14"/>
      <c r="BF8">
        <v>0.53630829157751692</v>
      </c>
      <c r="BG8">
        <v>0.862083873757025</v>
      </c>
      <c r="BH8">
        <v>0.36459723066455302</v>
      </c>
      <c r="BI8" t="s">
        <v>141</v>
      </c>
      <c r="BJ8">
        <v>0.5</v>
      </c>
      <c r="BK8">
        <v>165</v>
      </c>
      <c r="BL8" t="s">
        <v>141</v>
      </c>
      <c r="BM8" s="14">
        <f t="shared" si="21"/>
        <v>0.5</v>
      </c>
      <c r="BN8" s="14">
        <f t="shared" si="44"/>
        <v>0.362083873757025</v>
      </c>
      <c r="BO8" s="14" t="str">
        <f t="shared" si="22"/>
        <v>Over</v>
      </c>
      <c r="BP8">
        <v>0.5</v>
      </c>
      <c r="BQ8">
        <v>0.2</v>
      </c>
      <c r="BR8" s="14">
        <f t="shared" si="23"/>
        <v>2</v>
      </c>
      <c r="BS8" s="14">
        <f t="shared" si="24"/>
        <v>4</v>
      </c>
      <c r="BT8" s="14">
        <f t="shared" si="25"/>
        <v>0</v>
      </c>
      <c r="BU8" s="14">
        <f t="shared" si="26"/>
        <v>0</v>
      </c>
      <c r="BV8" s="14">
        <f t="shared" si="27"/>
        <v>6</v>
      </c>
      <c r="BW8" s="14"/>
      <c r="BX8">
        <v>0.17528525034702891</v>
      </c>
      <c r="BY8">
        <v>0.79899581589958102</v>
      </c>
      <c r="BZ8">
        <v>0</v>
      </c>
      <c r="CA8" t="s">
        <v>141</v>
      </c>
      <c r="CB8">
        <v>0.5</v>
      </c>
      <c r="CC8" t="s">
        <v>141</v>
      </c>
      <c r="CD8" t="s">
        <v>141</v>
      </c>
      <c r="CE8" s="14">
        <f t="shared" si="28"/>
        <v>0.5</v>
      </c>
      <c r="CF8" s="14">
        <f t="shared" si="45"/>
        <v>-0.5</v>
      </c>
      <c r="CG8" s="14" t="str">
        <f t="shared" si="29"/>
        <v>Under</v>
      </c>
      <c r="CH8">
        <v>0</v>
      </c>
      <c r="CI8">
        <v>0</v>
      </c>
      <c r="CJ8" s="14"/>
      <c r="CK8" s="14">
        <f t="shared" si="30"/>
        <v>1</v>
      </c>
      <c r="CL8" s="14">
        <f t="shared" si="31"/>
        <v>1</v>
      </c>
      <c r="CM8" s="14">
        <f t="shared" si="32"/>
        <v>1</v>
      </c>
      <c r="CN8" s="14">
        <f t="shared" si="33"/>
        <v>3</v>
      </c>
      <c r="CO8" s="14"/>
      <c r="CP8">
        <v>1.879033243773168</v>
      </c>
      <c r="CQ8">
        <v>2</v>
      </c>
      <c r="CR8">
        <v>1.7266974641375601</v>
      </c>
      <c r="CS8">
        <v>1.5</v>
      </c>
      <c r="CT8" t="s">
        <v>141</v>
      </c>
      <c r="CU8">
        <v>1.5</v>
      </c>
      <c r="CV8">
        <v>1.5</v>
      </c>
      <c r="CW8" s="14">
        <f t="shared" si="34"/>
        <v>1.5</v>
      </c>
      <c r="CX8" s="14">
        <f t="shared" si="46"/>
        <v>0.5</v>
      </c>
      <c r="CY8" s="14" t="str">
        <f t="shared" si="35"/>
        <v>Over</v>
      </c>
      <c r="CZ8">
        <v>1.7</v>
      </c>
      <c r="DA8">
        <v>0.3</v>
      </c>
      <c r="DB8" s="14">
        <f t="shared" si="36"/>
        <v>3</v>
      </c>
      <c r="DC8" s="14">
        <f t="shared" si="37"/>
        <v>1</v>
      </c>
      <c r="DD8" s="14">
        <f t="shared" si="38"/>
        <v>1</v>
      </c>
      <c r="DE8" s="14">
        <f t="shared" si="39"/>
        <v>0</v>
      </c>
      <c r="DF8" s="14">
        <f t="shared" si="40"/>
        <v>5</v>
      </c>
      <c r="DG8" s="14"/>
    </row>
    <row r="9" spans="1:111" x14ac:dyDescent="0.3">
      <c r="A9" t="s">
        <v>148</v>
      </c>
      <c r="B9" t="s">
        <v>42</v>
      </c>
      <c r="C9" t="s">
        <v>140</v>
      </c>
      <c r="D9">
        <v>0.33714826234382261</v>
      </c>
      <c r="E9">
        <v>0.531389436146391</v>
      </c>
      <c r="F9">
        <v>0.26294598000000002</v>
      </c>
      <c r="G9">
        <v>0.5</v>
      </c>
      <c r="H9" t="s">
        <v>141</v>
      </c>
      <c r="I9" t="s">
        <v>141</v>
      </c>
      <c r="J9" t="s">
        <v>141</v>
      </c>
      <c r="K9" s="14">
        <f t="shared" si="0"/>
        <v>0.5</v>
      </c>
      <c r="L9" s="14">
        <f t="shared" si="41"/>
        <v>-0.16285173765617739</v>
      </c>
      <c r="M9" s="14" t="str">
        <f t="shared" si="1"/>
        <v>Under</v>
      </c>
      <c r="N9">
        <v>0.4</v>
      </c>
      <c r="O9">
        <v>0.3</v>
      </c>
      <c r="P9" s="14">
        <f t="shared" si="2"/>
        <v>2</v>
      </c>
      <c r="Q9" s="14">
        <f t="shared" si="3"/>
        <v>3</v>
      </c>
      <c r="R9" s="14">
        <f t="shared" si="4"/>
        <v>1</v>
      </c>
      <c r="S9" s="14">
        <f t="shared" si="5"/>
        <v>1</v>
      </c>
      <c r="T9" s="14">
        <f t="shared" si="6"/>
        <v>7</v>
      </c>
      <c r="U9" s="14"/>
      <c r="V9" s="15">
        <v>0.9248041387251269</v>
      </c>
      <c r="W9" s="15">
        <v>1</v>
      </c>
      <c r="X9" s="15">
        <v>0.78346291835755399</v>
      </c>
      <c r="Y9" s="15">
        <v>0.5</v>
      </c>
      <c r="Z9" s="15">
        <v>-165</v>
      </c>
      <c r="AA9" s="15">
        <v>350</v>
      </c>
      <c r="AB9" s="15">
        <v>0.1</v>
      </c>
      <c r="AC9" s="16">
        <f t="shared" si="7"/>
        <v>0.5</v>
      </c>
      <c r="AD9" s="16">
        <f t="shared" si="42"/>
        <v>0.5</v>
      </c>
      <c r="AE9" s="16" t="str">
        <f t="shared" si="8"/>
        <v>Over</v>
      </c>
      <c r="AF9" s="15">
        <v>0.8</v>
      </c>
      <c r="AG9" s="15">
        <v>0.7</v>
      </c>
      <c r="AH9" s="16">
        <f t="shared" si="9"/>
        <v>3</v>
      </c>
      <c r="AI9" s="16">
        <f t="shared" si="10"/>
        <v>3</v>
      </c>
      <c r="AJ9" s="16">
        <f t="shared" si="11"/>
        <v>1</v>
      </c>
      <c r="AK9" s="16">
        <f t="shared" si="12"/>
        <v>1</v>
      </c>
      <c r="AL9" s="16">
        <f t="shared" si="13"/>
        <v>8</v>
      </c>
      <c r="AM9" s="14"/>
      <c r="AN9">
        <v>1.006341784568129E-3</v>
      </c>
      <c r="AO9">
        <v>1.35951661631419E-2</v>
      </c>
      <c r="AP9">
        <v>-2.43474577989501E-2</v>
      </c>
      <c r="AQ9" t="s">
        <v>141</v>
      </c>
      <c r="AR9">
        <v>0.5</v>
      </c>
      <c r="AS9">
        <v>1500</v>
      </c>
      <c r="AT9" t="s">
        <v>141</v>
      </c>
      <c r="AU9" s="14">
        <f t="shared" si="14"/>
        <v>0.5</v>
      </c>
      <c r="AV9" s="14">
        <f t="shared" si="43"/>
        <v>-0.5</v>
      </c>
      <c r="AW9" s="14" t="str">
        <f t="shared" si="15"/>
        <v>Under</v>
      </c>
      <c r="AX9">
        <v>0</v>
      </c>
      <c r="AY9">
        <v>0</v>
      </c>
      <c r="AZ9" s="14">
        <f t="shared" si="16"/>
        <v>3</v>
      </c>
      <c r="BA9" s="14">
        <f t="shared" si="17"/>
        <v>1</v>
      </c>
      <c r="BB9" s="14">
        <f t="shared" si="18"/>
        <v>0</v>
      </c>
      <c r="BC9" s="14">
        <f t="shared" si="19"/>
        <v>0</v>
      </c>
      <c r="BD9" s="14">
        <f t="shared" si="20"/>
        <v>4</v>
      </c>
      <c r="BE9" s="14"/>
      <c r="BF9">
        <v>0.26470482826827618</v>
      </c>
      <c r="BG9">
        <v>0.64861683343142995</v>
      </c>
      <c r="BH9">
        <v>0.157393412809054</v>
      </c>
      <c r="BI9" t="s">
        <v>141</v>
      </c>
      <c r="BJ9">
        <v>0.5</v>
      </c>
      <c r="BK9">
        <v>240</v>
      </c>
      <c r="BL9" t="s">
        <v>141</v>
      </c>
      <c r="BM9" s="14">
        <f t="shared" si="21"/>
        <v>0.5</v>
      </c>
      <c r="BN9" s="14">
        <f t="shared" si="44"/>
        <v>-0.23529517173172382</v>
      </c>
      <c r="BO9" s="14" t="str">
        <f t="shared" si="22"/>
        <v>Under</v>
      </c>
      <c r="BP9">
        <v>0.3</v>
      </c>
      <c r="BQ9">
        <v>0.2</v>
      </c>
      <c r="BR9" s="14">
        <f t="shared" si="23"/>
        <v>2</v>
      </c>
      <c r="BS9" s="14">
        <f t="shared" si="24"/>
        <v>1</v>
      </c>
      <c r="BT9" s="14">
        <f t="shared" si="25"/>
        <v>1</v>
      </c>
      <c r="BU9" s="14">
        <f t="shared" si="26"/>
        <v>1</v>
      </c>
      <c r="BV9" s="14">
        <f t="shared" si="27"/>
        <v>5</v>
      </c>
      <c r="BW9" s="14"/>
      <c r="BX9">
        <v>0.19847871375682991</v>
      </c>
      <c r="BY9">
        <v>0.83069568084404799</v>
      </c>
      <c r="BZ9">
        <v>0.04</v>
      </c>
      <c r="CA9" t="s">
        <v>141</v>
      </c>
      <c r="CB9">
        <v>0.5</v>
      </c>
      <c r="CC9">
        <v>750</v>
      </c>
      <c r="CD9" t="s">
        <v>141</v>
      </c>
      <c r="CE9" s="14">
        <f t="shared" si="28"/>
        <v>0.5</v>
      </c>
      <c r="CF9" s="14">
        <f t="shared" si="45"/>
        <v>-0.4</v>
      </c>
      <c r="CG9" s="14" t="str">
        <f t="shared" si="29"/>
        <v>Under</v>
      </c>
      <c r="CH9">
        <v>0.1</v>
      </c>
      <c r="CI9">
        <v>0.1</v>
      </c>
      <c r="CJ9" s="14"/>
      <c r="CK9" s="14">
        <f t="shared" si="30"/>
        <v>1</v>
      </c>
      <c r="CL9" s="14">
        <f t="shared" si="31"/>
        <v>1</v>
      </c>
      <c r="CM9" s="14">
        <f t="shared" si="32"/>
        <v>1</v>
      </c>
      <c r="CN9" s="14">
        <f t="shared" si="33"/>
        <v>3</v>
      </c>
      <c r="CO9" s="14"/>
      <c r="CP9">
        <v>0.99053163092664143</v>
      </c>
      <c r="CQ9">
        <v>1.2336769999999999</v>
      </c>
      <c r="CR9">
        <v>0.83708034481024796</v>
      </c>
      <c r="CS9">
        <v>0.5</v>
      </c>
      <c r="CT9" t="s">
        <v>141</v>
      </c>
      <c r="CU9" t="s">
        <v>141</v>
      </c>
      <c r="CV9" t="s">
        <v>141</v>
      </c>
      <c r="CW9" s="14">
        <f t="shared" si="34"/>
        <v>0.5</v>
      </c>
      <c r="CX9" s="14">
        <f t="shared" si="46"/>
        <v>0.73367699999999991</v>
      </c>
      <c r="CY9" s="14" t="str">
        <f t="shared" si="35"/>
        <v>Over</v>
      </c>
      <c r="CZ9">
        <v>0.8</v>
      </c>
      <c r="DA9">
        <v>0.7</v>
      </c>
      <c r="DB9" s="14">
        <f t="shared" si="36"/>
        <v>3</v>
      </c>
      <c r="DC9" s="14">
        <f t="shared" si="37"/>
        <v>2</v>
      </c>
      <c r="DD9" s="14">
        <f t="shared" si="38"/>
        <v>1</v>
      </c>
      <c r="DE9" s="14">
        <f t="shared" si="39"/>
        <v>1</v>
      </c>
      <c r="DF9" s="14">
        <f t="shared" si="40"/>
        <v>7</v>
      </c>
      <c r="DG9" s="14"/>
    </row>
    <row r="10" spans="1:111" x14ac:dyDescent="0.3">
      <c r="A10" t="s">
        <v>149</v>
      </c>
      <c r="B10" t="s">
        <v>42</v>
      </c>
      <c r="C10" t="s">
        <v>140</v>
      </c>
      <c r="D10">
        <v>0.35988360808032432</v>
      </c>
      <c r="E10">
        <v>0.47394075740532399</v>
      </c>
      <c r="F10">
        <v>0.18</v>
      </c>
      <c r="G10">
        <v>0.5</v>
      </c>
      <c r="H10" t="s">
        <v>141</v>
      </c>
      <c r="I10">
        <v>0.5</v>
      </c>
      <c r="J10">
        <v>0.5</v>
      </c>
      <c r="K10" s="14">
        <f t="shared" si="0"/>
        <v>0.5</v>
      </c>
      <c r="L10" s="14">
        <f t="shared" si="41"/>
        <v>-0.5</v>
      </c>
      <c r="M10" s="14" t="str">
        <f t="shared" si="1"/>
        <v>Under</v>
      </c>
      <c r="N10">
        <v>0</v>
      </c>
      <c r="O10">
        <v>0</v>
      </c>
      <c r="P10" s="14">
        <f t="shared" si="2"/>
        <v>3</v>
      </c>
      <c r="Q10" s="14">
        <f t="shared" si="3"/>
        <v>4</v>
      </c>
      <c r="R10" s="14">
        <f t="shared" si="4"/>
        <v>1</v>
      </c>
      <c r="S10" s="14">
        <f t="shared" si="5"/>
        <v>1</v>
      </c>
      <c r="T10" s="14">
        <f t="shared" si="6"/>
        <v>9</v>
      </c>
      <c r="U10" s="14"/>
      <c r="V10" s="15">
        <v>1.029578947746989</v>
      </c>
      <c r="W10" s="15">
        <v>1.0900367004701501</v>
      </c>
      <c r="X10" s="15">
        <v>0.999609887639065</v>
      </c>
      <c r="Y10" s="15">
        <v>0.5</v>
      </c>
      <c r="Z10" s="15">
        <v>-250</v>
      </c>
      <c r="AA10" s="15">
        <v>220</v>
      </c>
      <c r="AB10" s="15">
        <v>0</v>
      </c>
      <c r="AC10" s="16">
        <f t="shared" si="7"/>
        <v>0.5</v>
      </c>
      <c r="AD10" s="16">
        <f t="shared" si="42"/>
        <v>0.59003670047015011</v>
      </c>
      <c r="AE10" s="16" t="str">
        <f t="shared" si="8"/>
        <v>Over</v>
      </c>
      <c r="AF10" s="15">
        <v>1</v>
      </c>
      <c r="AG10" s="15">
        <v>1</v>
      </c>
      <c r="AH10" s="16">
        <f t="shared" si="9"/>
        <v>3</v>
      </c>
      <c r="AI10" s="16">
        <f t="shared" si="10"/>
        <v>4</v>
      </c>
      <c r="AJ10" s="16">
        <f t="shared" si="11"/>
        <v>1</v>
      </c>
      <c r="AK10" s="16">
        <f t="shared" si="12"/>
        <v>1</v>
      </c>
      <c r="AL10" s="16">
        <f t="shared" si="13"/>
        <v>9</v>
      </c>
      <c r="AM10" s="14"/>
      <c r="AN10">
        <v>3.6425217530499793E-2</v>
      </c>
      <c r="AO10">
        <v>9.0036700470163697E-2</v>
      </c>
      <c r="AP10">
        <v>-2.1479646002178798E-5</v>
      </c>
      <c r="AQ10" t="s">
        <v>141</v>
      </c>
      <c r="AR10">
        <v>0.5</v>
      </c>
      <c r="AS10">
        <v>520</v>
      </c>
      <c r="AT10" t="s">
        <v>141</v>
      </c>
      <c r="AU10" s="14">
        <f t="shared" si="14"/>
        <v>0.5</v>
      </c>
      <c r="AV10" s="14">
        <f t="shared" si="43"/>
        <v>-0.5</v>
      </c>
      <c r="AW10" s="14" t="str">
        <f t="shared" si="15"/>
        <v>Under</v>
      </c>
      <c r="AX10">
        <v>0</v>
      </c>
      <c r="AY10">
        <v>0</v>
      </c>
      <c r="AZ10" s="14">
        <f t="shared" si="16"/>
        <v>3</v>
      </c>
      <c r="BA10" s="14">
        <f t="shared" si="17"/>
        <v>1</v>
      </c>
      <c r="BB10" s="14">
        <f t="shared" si="18"/>
        <v>0</v>
      </c>
      <c r="BC10" s="14">
        <f t="shared" si="19"/>
        <v>0</v>
      </c>
      <c r="BD10" s="14">
        <f t="shared" si="20"/>
        <v>4</v>
      </c>
      <c r="BE10" s="14"/>
      <c r="BF10">
        <v>0.3961422061566075</v>
      </c>
      <c r="BG10">
        <v>0.64861683343142995</v>
      </c>
      <c r="BH10">
        <v>0.27401668000000001</v>
      </c>
      <c r="BI10" t="s">
        <v>141</v>
      </c>
      <c r="BJ10">
        <v>0.5</v>
      </c>
      <c r="BK10">
        <v>155</v>
      </c>
      <c r="BL10" t="s">
        <v>141</v>
      </c>
      <c r="BM10" s="14">
        <f t="shared" si="21"/>
        <v>0.5</v>
      </c>
      <c r="BN10" s="14">
        <f t="shared" si="44"/>
        <v>1.5</v>
      </c>
      <c r="BO10" s="14" t="str">
        <f t="shared" si="22"/>
        <v>Over</v>
      </c>
      <c r="BP10">
        <v>2</v>
      </c>
      <c r="BQ10">
        <v>1</v>
      </c>
      <c r="BR10" s="14">
        <f t="shared" si="23"/>
        <v>1</v>
      </c>
      <c r="BS10" s="14">
        <f t="shared" si="24"/>
        <v>5</v>
      </c>
      <c r="BT10" s="14">
        <f t="shared" si="25"/>
        <v>1</v>
      </c>
      <c r="BU10" s="14">
        <f t="shared" si="26"/>
        <v>1</v>
      </c>
      <c r="BV10" s="14">
        <f t="shared" si="27"/>
        <v>8</v>
      </c>
      <c r="BW10" s="14"/>
      <c r="BX10">
        <v>0.177079768815325</v>
      </c>
      <c r="BY10">
        <v>0.78620843561704901</v>
      </c>
      <c r="BZ10">
        <v>-7.1997726000000003E-3</v>
      </c>
      <c r="CA10" t="s">
        <v>141</v>
      </c>
      <c r="CB10">
        <v>0.5</v>
      </c>
      <c r="CC10">
        <v>800</v>
      </c>
      <c r="CD10" t="s">
        <v>141</v>
      </c>
      <c r="CE10" s="14">
        <f t="shared" si="28"/>
        <v>0.5</v>
      </c>
      <c r="CF10" s="14">
        <f t="shared" si="45"/>
        <v>-0.5</v>
      </c>
      <c r="CG10" s="14" t="str">
        <f t="shared" si="29"/>
        <v>Under</v>
      </c>
      <c r="CH10">
        <v>0</v>
      </c>
      <c r="CI10">
        <v>0</v>
      </c>
      <c r="CJ10" s="14"/>
      <c r="CK10" s="14">
        <f t="shared" si="30"/>
        <v>1</v>
      </c>
      <c r="CL10" s="14">
        <f t="shared" si="31"/>
        <v>1</v>
      </c>
      <c r="CM10" s="14">
        <f t="shared" si="32"/>
        <v>1</v>
      </c>
      <c r="CN10" s="14">
        <f t="shared" si="33"/>
        <v>3</v>
      </c>
      <c r="CO10" s="14"/>
      <c r="CP10">
        <v>1.1341891051515349</v>
      </c>
      <c r="CQ10">
        <v>1.42144642247042</v>
      </c>
      <c r="CR10">
        <v>1</v>
      </c>
      <c r="CS10">
        <v>1.5</v>
      </c>
      <c r="CT10" t="s">
        <v>141</v>
      </c>
      <c r="CU10">
        <v>1.5</v>
      </c>
      <c r="CV10">
        <v>1.5</v>
      </c>
      <c r="CW10" s="14">
        <f t="shared" si="34"/>
        <v>1.5</v>
      </c>
      <c r="CX10" s="14">
        <f t="shared" si="46"/>
        <v>-0.5</v>
      </c>
      <c r="CY10" s="14" t="str">
        <f t="shared" si="35"/>
        <v>Under</v>
      </c>
      <c r="CZ10">
        <v>1</v>
      </c>
      <c r="DA10">
        <v>0</v>
      </c>
      <c r="DB10" s="14">
        <f t="shared" si="36"/>
        <v>3</v>
      </c>
      <c r="DC10" s="14">
        <f t="shared" si="37"/>
        <v>1</v>
      </c>
      <c r="DD10" s="14">
        <f t="shared" si="38"/>
        <v>1</v>
      </c>
      <c r="DE10" s="14">
        <f t="shared" si="39"/>
        <v>1</v>
      </c>
      <c r="DF10" s="14">
        <f t="shared" si="40"/>
        <v>6</v>
      </c>
      <c r="DG10" s="14"/>
    </row>
    <row r="11" spans="1:111" x14ac:dyDescent="0.3">
      <c r="A11" t="s">
        <v>150</v>
      </c>
      <c r="B11" t="s">
        <v>47</v>
      </c>
      <c r="C11" t="s">
        <v>151</v>
      </c>
      <c r="D11" s="15">
        <v>0.33700819140502442</v>
      </c>
      <c r="E11" s="15">
        <v>0.443520782396088</v>
      </c>
      <c r="F11" s="15">
        <v>0.17235067000000001</v>
      </c>
      <c r="G11" s="15">
        <v>0.5</v>
      </c>
      <c r="H11" s="15" t="s">
        <v>141</v>
      </c>
      <c r="I11" s="15">
        <v>0.5</v>
      </c>
      <c r="J11" s="15">
        <v>0.5</v>
      </c>
      <c r="K11" s="16">
        <f t="shared" si="0"/>
        <v>0.5</v>
      </c>
      <c r="L11" s="14">
        <f t="shared" si="41"/>
        <v>-0.2</v>
      </c>
      <c r="M11" s="16" t="str">
        <f t="shared" si="1"/>
        <v>Under</v>
      </c>
      <c r="N11" s="15">
        <v>0.3</v>
      </c>
      <c r="O11" s="15">
        <v>0.3</v>
      </c>
      <c r="P11" s="16">
        <f t="shared" si="2"/>
        <v>3</v>
      </c>
      <c r="Q11" s="16">
        <f t="shared" si="3"/>
        <v>3</v>
      </c>
      <c r="R11" s="16">
        <f t="shared" si="4"/>
        <v>1</v>
      </c>
      <c r="S11" s="16">
        <f t="shared" si="5"/>
        <v>1</v>
      </c>
      <c r="T11" s="16">
        <f t="shared" si="6"/>
        <v>8</v>
      </c>
      <c r="U11" s="14"/>
      <c r="V11">
        <v>0.60699950087303878</v>
      </c>
      <c r="W11">
        <v>1</v>
      </c>
      <c r="X11">
        <v>9.6648299999999998E-6</v>
      </c>
      <c r="Y11">
        <v>0.5</v>
      </c>
      <c r="Z11">
        <v>-220</v>
      </c>
      <c r="AA11">
        <v>250</v>
      </c>
      <c r="AB11">
        <v>0</v>
      </c>
      <c r="AC11" s="14">
        <f t="shared" si="7"/>
        <v>0.5</v>
      </c>
      <c r="AD11" s="16">
        <f t="shared" si="42"/>
        <v>0.5</v>
      </c>
      <c r="AE11" s="14" t="str">
        <f t="shared" si="8"/>
        <v>Over</v>
      </c>
      <c r="AF11">
        <v>0.6</v>
      </c>
      <c r="AG11">
        <v>0.6</v>
      </c>
      <c r="AH11" s="14">
        <f t="shared" si="9"/>
        <v>2</v>
      </c>
      <c r="AI11" s="14">
        <f t="shared" si="10"/>
        <v>3</v>
      </c>
      <c r="AJ11" s="14">
        <f t="shared" si="11"/>
        <v>1</v>
      </c>
      <c r="AK11" s="14">
        <f t="shared" si="12"/>
        <v>1</v>
      </c>
      <c r="AL11" s="14">
        <f t="shared" si="13"/>
        <v>7</v>
      </c>
      <c r="AM11" s="14"/>
      <c r="AN11">
        <v>6.4868914266648717E-2</v>
      </c>
      <c r="AO11">
        <v>0.165348583495218</v>
      </c>
      <c r="AP11">
        <v>-5.9404940511221301E-5</v>
      </c>
      <c r="AQ11" t="s">
        <v>141</v>
      </c>
      <c r="AR11">
        <v>0.5</v>
      </c>
      <c r="AS11">
        <v>300</v>
      </c>
      <c r="AT11" t="s">
        <v>141</v>
      </c>
      <c r="AU11" s="14">
        <f t="shared" si="14"/>
        <v>0.5</v>
      </c>
      <c r="AV11" s="14">
        <f t="shared" si="43"/>
        <v>-0.4351310857333513</v>
      </c>
      <c r="AW11" s="14" t="str">
        <f t="shared" si="15"/>
        <v>Under</v>
      </c>
      <c r="AX11">
        <v>0.2</v>
      </c>
      <c r="AY11">
        <v>0.2</v>
      </c>
      <c r="AZ11" s="14">
        <f t="shared" si="16"/>
        <v>3</v>
      </c>
      <c r="BA11" s="14">
        <f t="shared" si="17"/>
        <v>1</v>
      </c>
      <c r="BB11" s="14">
        <f t="shared" si="18"/>
        <v>0</v>
      </c>
      <c r="BC11" s="14">
        <f t="shared" si="19"/>
        <v>0</v>
      </c>
      <c r="BD11" s="14">
        <f t="shared" si="20"/>
        <v>4</v>
      </c>
      <c r="BE11" s="14"/>
      <c r="BF11">
        <v>0.31901076791511002</v>
      </c>
      <c r="BG11">
        <v>0.65933044017358899</v>
      </c>
      <c r="BH11">
        <v>-4.7549736000000002E-3</v>
      </c>
      <c r="BI11" t="s">
        <v>141</v>
      </c>
      <c r="BJ11">
        <v>0.5</v>
      </c>
      <c r="BK11">
        <v>135</v>
      </c>
      <c r="BL11" t="s">
        <v>141</v>
      </c>
      <c r="BM11" s="14">
        <f t="shared" si="21"/>
        <v>0.5</v>
      </c>
      <c r="BN11" s="14">
        <f t="shared" si="44"/>
        <v>-0.18098923208488998</v>
      </c>
      <c r="BO11" s="14" t="str">
        <f t="shared" si="22"/>
        <v>Under</v>
      </c>
      <c r="BP11">
        <v>0.5</v>
      </c>
      <c r="BQ11">
        <v>0.4</v>
      </c>
      <c r="BR11" s="14">
        <f t="shared" si="23"/>
        <v>2</v>
      </c>
      <c r="BS11" s="14">
        <f t="shared" si="24"/>
        <v>1</v>
      </c>
      <c r="BT11" s="14">
        <f t="shared" si="25"/>
        <v>1</v>
      </c>
      <c r="BU11" s="14">
        <f t="shared" si="26"/>
        <v>1</v>
      </c>
      <c r="BV11" s="14">
        <f t="shared" si="27"/>
        <v>5</v>
      </c>
      <c r="BW11" s="14"/>
      <c r="BX11">
        <v>0.15519569487931589</v>
      </c>
      <c r="BY11">
        <v>0.79899581589958102</v>
      </c>
      <c r="BZ11">
        <v>1.0019844999999999E-2</v>
      </c>
      <c r="CA11" t="s">
        <v>141</v>
      </c>
      <c r="CB11">
        <v>0.5</v>
      </c>
      <c r="CC11" t="s">
        <v>141</v>
      </c>
      <c r="CD11" t="s">
        <v>141</v>
      </c>
      <c r="CE11" s="14">
        <f t="shared" si="28"/>
        <v>0.5</v>
      </c>
      <c r="CF11" s="14">
        <f t="shared" si="45"/>
        <v>-0.5</v>
      </c>
      <c r="CG11" s="14" t="str">
        <f t="shared" si="29"/>
        <v>Under</v>
      </c>
      <c r="CH11">
        <v>0</v>
      </c>
      <c r="CI11">
        <v>0</v>
      </c>
      <c r="CJ11" s="14">
        <f t="shared" ref="CJ11:CJ29" si="47">IF(
    AND(CG11="Over", COUNTIF(BX11:BZ11, "&gt;"&amp;CE11) = 3),
    3,
    IF(
        AND(CG11="Under", COUNTIF(BX11:BZ11, "&lt;"&amp;CE11) = 3),
        3,
        IF(
            AND(CG11="Over", COUNTIF(BX11:BZ11, "&gt;"&amp;CE11) = 2),
            2,
            IF(
                AND(CG11="Under", COUNTIF(BX11:BZ11, "&lt;"&amp;CE11) = 2),
                2,
                IF(
                    AND(CG11="Over", OR(BX11&gt;CE11, BY11&gt;CE11, BZ11&gt;CE11)),
                    1,
                    IF(
                        AND(CG11="Under", OR(BX11&lt;CE11, BY11&lt;CE11, BZ11&lt;CE11)),
                        1,
                        0
                    )
                )
            )
        )
    )
)</f>
        <v>2</v>
      </c>
      <c r="CK11" s="14">
        <f t="shared" si="30"/>
        <v>1</v>
      </c>
      <c r="CL11" s="14">
        <f t="shared" si="31"/>
        <v>1</v>
      </c>
      <c r="CM11" s="14">
        <f t="shared" si="32"/>
        <v>1</v>
      </c>
      <c r="CN11" s="14">
        <f t="shared" si="33"/>
        <v>5</v>
      </c>
      <c r="CO11" s="14"/>
      <c r="CP11">
        <v>0.94595568641395256</v>
      </c>
      <c r="CQ11">
        <v>1.261519784261</v>
      </c>
      <c r="CR11">
        <v>3.6495822999999997E-2</v>
      </c>
      <c r="CS11">
        <v>1.5</v>
      </c>
      <c r="CT11" t="s">
        <v>141</v>
      </c>
      <c r="CU11">
        <v>1.5</v>
      </c>
      <c r="CV11">
        <v>1.5</v>
      </c>
      <c r="CW11" s="14">
        <f t="shared" si="34"/>
        <v>1.5</v>
      </c>
      <c r="CX11" s="14">
        <f t="shared" si="46"/>
        <v>-0.55404431358604744</v>
      </c>
      <c r="CY11" s="14" t="str">
        <f t="shared" si="35"/>
        <v>Under</v>
      </c>
      <c r="CZ11">
        <v>1.4</v>
      </c>
      <c r="DA11">
        <v>0.4</v>
      </c>
      <c r="DB11" s="14">
        <f t="shared" si="36"/>
        <v>3</v>
      </c>
      <c r="DC11" s="14">
        <f t="shared" si="37"/>
        <v>1</v>
      </c>
      <c r="DD11" s="14">
        <f t="shared" si="38"/>
        <v>1</v>
      </c>
      <c r="DE11" s="14">
        <f t="shared" si="39"/>
        <v>1</v>
      </c>
      <c r="DF11" s="14">
        <f t="shared" si="40"/>
        <v>6</v>
      </c>
      <c r="DG11" s="14"/>
    </row>
    <row r="12" spans="1:111" x14ac:dyDescent="0.3">
      <c r="A12" t="s">
        <v>152</v>
      </c>
      <c r="B12" t="s">
        <v>47</v>
      </c>
      <c r="C12" t="s">
        <v>151</v>
      </c>
      <c r="D12" s="15">
        <v>0.32913481985040499</v>
      </c>
      <c r="E12" s="15">
        <v>0.443520782396088</v>
      </c>
      <c r="F12" s="15">
        <v>0.22819034999999999</v>
      </c>
      <c r="G12" s="15">
        <v>0.5</v>
      </c>
      <c r="H12" s="15" t="s">
        <v>141</v>
      </c>
      <c r="I12" s="15">
        <v>0.5</v>
      </c>
      <c r="J12" s="15">
        <v>0.5</v>
      </c>
      <c r="K12" s="16">
        <f t="shared" si="0"/>
        <v>0.5</v>
      </c>
      <c r="L12" s="14">
        <f t="shared" si="41"/>
        <v>-0.17086518014959501</v>
      </c>
      <c r="M12" s="16" t="str">
        <f t="shared" si="1"/>
        <v>Under</v>
      </c>
      <c r="N12" s="15">
        <v>0.5</v>
      </c>
      <c r="O12" s="15">
        <v>0.4</v>
      </c>
      <c r="P12" s="16">
        <f t="shared" si="2"/>
        <v>3</v>
      </c>
      <c r="Q12" s="16">
        <f t="shared" si="3"/>
        <v>3</v>
      </c>
      <c r="R12" s="16">
        <f t="shared" si="4"/>
        <v>1</v>
      </c>
      <c r="S12" s="16">
        <f t="shared" si="5"/>
        <v>1</v>
      </c>
      <c r="T12" s="16">
        <f t="shared" si="6"/>
        <v>8</v>
      </c>
      <c r="U12" s="14"/>
      <c r="V12" s="15">
        <v>0.89734827882083512</v>
      </c>
      <c r="W12" s="15">
        <v>1</v>
      </c>
      <c r="X12" s="15">
        <v>0.71250948194918196</v>
      </c>
      <c r="Y12" s="15">
        <v>0.5</v>
      </c>
      <c r="Z12" s="15">
        <v>-290</v>
      </c>
      <c r="AA12" s="15">
        <v>180</v>
      </c>
      <c r="AB12" s="15">
        <v>0.1</v>
      </c>
      <c r="AC12" s="16">
        <f t="shared" si="7"/>
        <v>0.5</v>
      </c>
      <c r="AD12" s="16">
        <f t="shared" si="42"/>
        <v>0.5</v>
      </c>
      <c r="AE12" s="16" t="str">
        <f t="shared" si="8"/>
        <v>Over</v>
      </c>
      <c r="AF12" s="15">
        <v>0.7</v>
      </c>
      <c r="AG12" s="15">
        <v>0.6</v>
      </c>
      <c r="AH12" s="16">
        <f t="shared" si="9"/>
        <v>3</v>
      </c>
      <c r="AI12" s="16">
        <f t="shared" si="10"/>
        <v>3</v>
      </c>
      <c r="AJ12" s="16">
        <f t="shared" si="11"/>
        <v>1</v>
      </c>
      <c r="AK12" s="16">
        <f t="shared" si="12"/>
        <v>1</v>
      </c>
      <c r="AL12" s="16">
        <f t="shared" si="13"/>
        <v>8</v>
      </c>
      <c r="AM12" s="14"/>
      <c r="AN12">
        <v>1.393856283302943E-2</v>
      </c>
      <c r="AO12">
        <v>3.3238472318704401E-2</v>
      </c>
      <c r="AP12">
        <v>-5.9404940511221301E-5</v>
      </c>
      <c r="AQ12" t="s">
        <v>141</v>
      </c>
      <c r="AR12">
        <v>0.5</v>
      </c>
      <c r="AS12">
        <v>300</v>
      </c>
      <c r="AT12" t="s">
        <v>141</v>
      </c>
      <c r="AU12" s="14">
        <f t="shared" si="14"/>
        <v>0.5</v>
      </c>
      <c r="AV12" s="14">
        <f t="shared" si="43"/>
        <v>-0.5</v>
      </c>
      <c r="AW12" s="14" t="str">
        <f t="shared" si="15"/>
        <v>Under</v>
      </c>
      <c r="AX12">
        <v>0</v>
      </c>
      <c r="AY12">
        <v>0</v>
      </c>
      <c r="AZ12" s="14">
        <f t="shared" si="16"/>
        <v>3</v>
      </c>
      <c r="BA12" s="14">
        <f t="shared" si="17"/>
        <v>1</v>
      </c>
      <c r="BB12" s="14">
        <f t="shared" si="18"/>
        <v>0</v>
      </c>
      <c r="BC12" s="14">
        <f t="shared" si="19"/>
        <v>0</v>
      </c>
      <c r="BD12" s="14">
        <f t="shared" si="20"/>
        <v>4</v>
      </c>
      <c r="BE12" s="14"/>
      <c r="BF12">
        <v>0.25645071448260498</v>
      </c>
      <c r="BG12">
        <v>0.64861683343142995</v>
      </c>
      <c r="BH12">
        <v>7.9791730000000005E-2</v>
      </c>
      <c r="BI12" t="s">
        <v>141</v>
      </c>
      <c r="BJ12">
        <v>0.5</v>
      </c>
      <c r="BK12">
        <v>125</v>
      </c>
      <c r="BL12" t="s">
        <v>141</v>
      </c>
      <c r="BM12" s="14">
        <f t="shared" si="21"/>
        <v>0.5</v>
      </c>
      <c r="BN12" s="14">
        <f t="shared" si="44"/>
        <v>-0.4</v>
      </c>
      <c r="BO12" s="14" t="str">
        <f t="shared" si="22"/>
        <v>Under</v>
      </c>
      <c r="BP12">
        <v>0.1</v>
      </c>
      <c r="BQ12">
        <v>0.1</v>
      </c>
      <c r="BR12" s="14">
        <f t="shared" si="23"/>
        <v>2</v>
      </c>
      <c r="BS12" s="14">
        <f t="shared" si="24"/>
        <v>1</v>
      </c>
      <c r="BT12" s="14">
        <f t="shared" si="25"/>
        <v>1</v>
      </c>
      <c r="BU12" s="14">
        <f t="shared" si="26"/>
        <v>1</v>
      </c>
      <c r="BV12" s="14">
        <f t="shared" si="27"/>
        <v>5</v>
      </c>
      <c r="BW12" s="14"/>
      <c r="BX12">
        <v>0.18462398237069641</v>
      </c>
      <c r="BY12">
        <v>0.83069568084404799</v>
      </c>
      <c r="BZ12">
        <v>3.8085873999999999E-2</v>
      </c>
      <c r="CA12" t="s">
        <v>141</v>
      </c>
      <c r="CB12">
        <v>0.5</v>
      </c>
      <c r="CC12" t="s">
        <v>141</v>
      </c>
      <c r="CD12" t="s">
        <v>141</v>
      </c>
      <c r="CE12" s="14">
        <f t="shared" si="28"/>
        <v>0.5</v>
      </c>
      <c r="CF12" s="14">
        <f t="shared" si="45"/>
        <v>-0.5</v>
      </c>
      <c r="CG12" s="14" t="str">
        <f t="shared" si="29"/>
        <v>Under</v>
      </c>
      <c r="CH12">
        <v>0</v>
      </c>
      <c r="CI12">
        <v>0</v>
      </c>
      <c r="CJ12" s="14">
        <f t="shared" si="47"/>
        <v>2</v>
      </c>
      <c r="CK12" s="14">
        <f t="shared" si="30"/>
        <v>1</v>
      </c>
      <c r="CL12" s="14">
        <f t="shared" si="31"/>
        <v>1</v>
      </c>
      <c r="CM12" s="14">
        <f t="shared" si="32"/>
        <v>1</v>
      </c>
      <c r="CN12" s="14">
        <f t="shared" si="33"/>
        <v>5</v>
      </c>
      <c r="CO12" s="14"/>
      <c r="CP12">
        <v>1.075723764357416</v>
      </c>
      <c r="CQ12">
        <v>1.2337372</v>
      </c>
      <c r="CR12">
        <v>0.962808124085203</v>
      </c>
      <c r="CS12">
        <v>1.5</v>
      </c>
      <c r="CT12" t="s">
        <v>141</v>
      </c>
      <c r="CU12">
        <v>1.5</v>
      </c>
      <c r="CV12">
        <v>1.5</v>
      </c>
      <c r="CW12" s="14">
        <f t="shared" si="34"/>
        <v>1.5</v>
      </c>
      <c r="CX12" s="14">
        <f t="shared" si="46"/>
        <v>-0.6</v>
      </c>
      <c r="CY12" s="14" t="str">
        <f t="shared" si="35"/>
        <v>Under</v>
      </c>
      <c r="CZ12">
        <v>0.9</v>
      </c>
      <c r="DA12">
        <v>0.2</v>
      </c>
      <c r="DB12" s="14">
        <f t="shared" si="36"/>
        <v>3</v>
      </c>
      <c r="DC12" s="14">
        <f t="shared" si="37"/>
        <v>1</v>
      </c>
      <c r="DD12" s="14">
        <f t="shared" si="38"/>
        <v>1</v>
      </c>
      <c r="DE12" s="14">
        <f t="shared" si="39"/>
        <v>1</v>
      </c>
      <c r="DF12" s="14">
        <f t="shared" si="40"/>
        <v>6</v>
      </c>
      <c r="DG12" s="14"/>
    </row>
    <row r="13" spans="1:111" x14ac:dyDescent="0.3">
      <c r="A13" t="s">
        <v>153</v>
      </c>
      <c r="B13" t="s">
        <v>47</v>
      </c>
      <c r="C13" t="s">
        <v>151</v>
      </c>
      <c r="D13" s="15">
        <v>7.1704946910153222E-2</v>
      </c>
      <c r="E13" s="15">
        <v>0.25</v>
      </c>
      <c r="F13" s="15">
        <v>-5.9100970093315698E-2</v>
      </c>
      <c r="G13" s="15" t="s">
        <v>141</v>
      </c>
      <c r="H13" s="15" t="s">
        <v>141</v>
      </c>
      <c r="I13" s="15">
        <v>0.5</v>
      </c>
      <c r="J13" s="15" t="s">
        <v>141</v>
      </c>
      <c r="K13" s="16">
        <f t="shared" si="0"/>
        <v>0.5</v>
      </c>
      <c r="L13" s="14">
        <f t="shared" si="41"/>
        <v>-0.42829505308984678</v>
      </c>
      <c r="M13" s="16" t="str">
        <f t="shared" si="1"/>
        <v>Under</v>
      </c>
      <c r="N13" s="15">
        <v>0.5</v>
      </c>
      <c r="O13" s="15">
        <v>0.5</v>
      </c>
      <c r="P13" s="16">
        <f t="shared" si="2"/>
        <v>3</v>
      </c>
      <c r="Q13" s="16">
        <f t="shared" si="3"/>
        <v>4</v>
      </c>
      <c r="R13" s="16">
        <f t="shared" si="4"/>
        <v>1</v>
      </c>
      <c r="S13" s="16">
        <f t="shared" si="5"/>
        <v>1</v>
      </c>
      <c r="T13" s="16">
        <f t="shared" si="6"/>
        <v>9</v>
      </c>
      <c r="U13" s="14"/>
      <c r="V13">
        <v>-2.9268536259634111E-2</v>
      </c>
      <c r="W13">
        <v>3.3204101244656602E-5</v>
      </c>
      <c r="X13">
        <v>-9.7008916945471799E-2</v>
      </c>
      <c r="Y13">
        <v>0.5</v>
      </c>
      <c r="Z13" t="s">
        <v>141</v>
      </c>
      <c r="AA13" t="s">
        <v>141</v>
      </c>
      <c r="AB13">
        <v>0</v>
      </c>
      <c r="AC13" s="14">
        <f t="shared" si="7"/>
        <v>0.5</v>
      </c>
      <c r="AD13" s="16">
        <f t="shared" si="42"/>
        <v>-0.5292685362596341</v>
      </c>
      <c r="AE13" s="14" t="str">
        <f t="shared" si="8"/>
        <v>Under</v>
      </c>
      <c r="AF13">
        <v>0</v>
      </c>
      <c r="AG13">
        <v>0</v>
      </c>
      <c r="AH13" s="14">
        <f t="shared" si="9"/>
        <v>3</v>
      </c>
      <c r="AI13" s="14">
        <f t="shared" si="10"/>
        <v>4</v>
      </c>
      <c r="AJ13" s="14">
        <f t="shared" si="11"/>
        <v>1</v>
      </c>
      <c r="AK13" s="14">
        <f t="shared" si="12"/>
        <v>1</v>
      </c>
      <c r="AL13" s="14">
        <f t="shared" si="13"/>
        <v>9</v>
      </c>
      <c r="AM13" s="14"/>
      <c r="AN13">
        <v>-2.4107189863974109E-2</v>
      </c>
      <c r="AO13">
        <v>2.4361948955916399E-2</v>
      </c>
      <c r="AP13">
        <v>-8.0901971342135601E-2</v>
      </c>
      <c r="AQ13" t="s">
        <v>141</v>
      </c>
      <c r="AR13">
        <v>0.5</v>
      </c>
      <c r="AS13" t="s">
        <v>141</v>
      </c>
      <c r="AT13" t="s">
        <v>141</v>
      </c>
      <c r="AU13" s="14">
        <f t="shared" si="14"/>
        <v>0.5</v>
      </c>
      <c r="AV13" s="14">
        <f t="shared" si="43"/>
        <v>-0.52410718986397409</v>
      </c>
      <c r="AW13" s="14" t="str">
        <f t="shared" si="15"/>
        <v>Under</v>
      </c>
      <c r="AX13">
        <v>0</v>
      </c>
      <c r="AY13">
        <v>0</v>
      </c>
      <c r="AZ13" s="14">
        <f t="shared" si="16"/>
        <v>3</v>
      </c>
      <c r="BA13" s="14">
        <f t="shared" si="17"/>
        <v>1</v>
      </c>
      <c r="BB13" s="14">
        <f t="shared" si="18"/>
        <v>0</v>
      </c>
      <c r="BC13" s="14">
        <f t="shared" si="19"/>
        <v>0</v>
      </c>
      <c r="BD13" s="14">
        <f t="shared" si="20"/>
        <v>4</v>
      </c>
      <c r="BE13" s="14"/>
      <c r="BF13">
        <v>-4.4945665178087367E-2</v>
      </c>
      <c r="BG13">
        <v>0.194444444444444</v>
      </c>
      <c r="BH13">
        <v>-0.17917183199244599</v>
      </c>
      <c r="BI13" t="s">
        <v>141</v>
      </c>
      <c r="BJ13">
        <v>0.5</v>
      </c>
      <c r="BK13" t="s">
        <v>141</v>
      </c>
      <c r="BL13" t="s">
        <v>141</v>
      </c>
      <c r="BM13" s="14">
        <f t="shared" si="21"/>
        <v>0.5</v>
      </c>
      <c r="BN13" s="14">
        <f t="shared" si="44"/>
        <v>-0.5449456651780874</v>
      </c>
      <c r="BO13" s="14" t="str">
        <f t="shared" si="22"/>
        <v>Under</v>
      </c>
      <c r="BP13">
        <v>0</v>
      </c>
      <c r="BQ13">
        <v>0</v>
      </c>
      <c r="BR13" s="14">
        <f t="shared" si="23"/>
        <v>3</v>
      </c>
      <c r="BS13" s="14">
        <f t="shared" si="24"/>
        <v>1</v>
      </c>
      <c r="BT13" s="14">
        <f t="shared" si="25"/>
        <v>1</v>
      </c>
      <c r="BU13" s="14">
        <f t="shared" si="26"/>
        <v>1</v>
      </c>
      <c r="BV13" s="14">
        <f t="shared" si="27"/>
        <v>6</v>
      </c>
      <c r="BW13" s="14"/>
      <c r="BX13">
        <v>0.14282701224708561</v>
      </c>
      <c r="BY13">
        <v>0.78620843561704901</v>
      </c>
      <c r="BZ13">
        <v>5.3524096367605096E-3</v>
      </c>
      <c r="CA13" t="s">
        <v>141</v>
      </c>
      <c r="CB13">
        <v>0.5</v>
      </c>
      <c r="CC13" t="s">
        <v>141</v>
      </c>
      <c r="CD13" t="s">
        <v>141</v>
      </c>
      <c r="CE13" s="14">
        <f t="shared" si="28"/>
        <v>0.5</v>
      </c>
      <c r="CF13" s="14">
        <f t="shared" si="45"/>
        <v>-0.5</v>
      </c>
      <c r="CG13" s="14" t="str">
        <f t="shared" si="29"/>
        <v>Under</v>
      </c>
      <c r="CH13">
        <v>0</v>
      </c>
      <c r="CI13">
        <v>0</v>
      </c>
      <c r="CJ13" s="14">
        <f t="shared" si="47"/>
        <v>2</v>
      </c>
      <c r="CK13" s="14">
        <f t="shared" si="30"/>
        <v>1</v>
      </c>
      <c r="CL13" s="14">
        <f t="shared" si="31"/>
        <v>1</v>
      </c>
      <c r="CM13" s="14">
        <f t="shared" si="32"/>
        <v>1</v>
      </c>
      <c r="CN13" s="14">
        <f t="shared" si="33"/>
        <v>5</v>
      </c>
      <c r="CO13" s="14"/>
      <c r="CP13">
        <v>-0.1165874672975398</v>
      </c>
      <c r="CQ13">
        <v>0</v>
      </c>
      <c r="CR13">
        <v>-0.42083161925574197</v>
      </c>
      <c r="CS13" t="s">
        <v>141</v>
      </c>
      <c r="CT13" t="s">
        <v>141</v>
      </c>
      <c r="CU13">
        <v>0.5</v>
      </c>
      <c r="CV13" t="s">
        <v>141</v>
      </c>
      <c r="CW13" s="14">
        <f t="shared" si="34"/>
        <v>0.5</v>
      </c>
      <c r="CX13" s="14">
        <f t="shared" si="46"/>
        <v>-0.61658746729753977</v>
      </c>
      <c r="CY13" s="14" t="str">
        <f t="shared" si="35"/>
        <v>Under</v>
      </c>
      <c r="CZ13">
        <v>0</v>
      </c>
      <c r="DA13">
        <v>0</v>
      </c>
      <c r="DB13" s="14">
        <f t="shared" si="36"/>
        <v>3</v>
      </c>
      <c r="DC13" s="14">
        <f t="shared" si="37"/>
        <v>1</v>
      </c>
      <c r="DD13" s="14">
        <f t="shared" si="38"/>
        <v>1</v>
      </c>
      <c r="DE13" s="14">
        <f t="shared" si="39"/>
        <v>1</v>
      </c>
      <c r="DF13" s="14">
        <f t="shared" si="40"/>
        <v>6</v>
      </c>
      <c r="DG13" s="14"/>
    </row>
    <row r="14" spans="1:111" x14ac:dyDescent="0.3">
      <c r="A14" t="s">
        <v>154</v>
      </c>
      <c r="B14" t="s">
        <v>47</v>
      </c>
      <c r="C14" t="s">
        <v>151</v>
      </c>
      <c r="D14">
        <v>0.43759428061647698</v>
      </c>
      <c r="E14">
        <v>0.57419272111282604</v>
      </c>
      <c r="F14">
        <v>0.29861306999999998</v>
      </c>
      <c r="G14">
        <v>0.5</v>
      </c>
      <c r="H14" t="s">
        <v>141</v>
      </c>
      <c r="I14">
        <v>0.5</v>
      </c>
      <c r="J14">
        <v>0.5</v>
      </c>
      <c r="K14" s="14">
        <f t="shared" si="0"/>
        <v>0.5</v>
      </c>
      <c r="L14" s="14">
        <f t="shared" si="41"/>
        <v>9.9999999999999978E-2</v>
      </c>
      <c r="M14" s="14" t="str">
        <f t="shared" si="1"/>
        <v>Over</v>
      </c>
      <c r="N14">
        <v>0.6</v>
      </c>
      <c r="O14">
        <v>0.5</v>
      </c>
      <c r="P14" s="14">
        <f t="shared" si="2"/>
        <v>1</v>
      </c>
      <c r="Q14" s="14">
        <f t="shared" si="3"/>
        <v>2</v>
      </c>
      <c r="R14" s="14">
        <f t="shared" si="4"/>
        <v>1</v>
      </c>
      <c r="S14" s="14">
        <f t="shared" si="5"/>
        <v>0</v>
      </c>
      <c r="T14" s="14">
        <f t="shared" si="6"/>
        <v>4</v>
      </c>
      <c r="U14" s="14"/>
      <c r="V14" s="15">
        <v>0.98367566212181545</v>
      </c>
      <c r="W14" s="15">
        <v>1.00011394130244</v>
      </c>
      <c r="X14" s="15">
        <v>0.93265590983390501</v>
      </c>
      <c r="Y14" s="15">
        <v>0.5</v>
      </c>
      <c r="Z14" s="15">
        <v>-280</v>
      </c>
      <c r="AA14" s="15">
        <v>190</v>
      </c>
      <c r="AB14" s="15">
        <v>0.2</v>
      </c>
      <c r="AC14" s="16">
        <f t="shared" si="7"/>
        <v>0.5</v>
      </c>
      <c r="AD14" s="16">
        <f t="shared" si="42"/>
        <v>0.50011394130244002</v>
      </c>
      <c r="AE14" s="16" t="str">
        <f t="shared" si="8"/>
        <v>Over</v>
      </c>
      <c r="AF14" s="15">
        <v>1</v>
      </c>
      <c r="AG14" s="15">
        <v>0.8</v>
      </c>
      <c r="AH14" s="16">
        <f t="shared" si="9"/>
        <v>3</v>
      </c>
      <c r="AI14" s="16">
        <f t="shared" si="10"/>
        <v>4</v>
      </c>
      <c r="AJ14" s="16">
        <f t="shared" si="11"/>
        <v>1</v>
      </c>
      <c r="AK14" s="16">
        <f t="shared" si="12"/>
        <v>1</v>
      </c>
      <c r="AL14" s="16">
        <f t="shared" si="13"/>
        <v>9</v>
      </c>
      <c r="AM14" s="14"/>
      <c r="AN14">
        <v>6.4704253925479849E-2</v>
      </c>
      <c r="AO14">
        <v>0.16834736187104499</v>
      </c>
      <c r="AP14">
        <v>-5.6816936960950801E-5</v>
      </c>
      <c r="AQ14" t="s">
        <v>141</v>
      </c>
      <c r="AR14">
        <v>0.5</v>
      </c>
      <c r="AS14">
        <v>290</v>
      </c>
      <c r="AT14" t="s">
        <v>141</v>
      </c>
      <c r="AU14" s="14">
        <f t="shared" si="14"/>
        <v>0.5</v>
      </c>
      <c r="AV14" s="14">
        <f t="shared" si="43"/>
        <v>-0.43529574607452015</v>
      </c>
      <c r="AW14" s="14" t="str">
        <f t="shared" si="15"/>
        <v>Under</v>
      </c>
      <c r="AX14">
        <v>0.2</v>
      </c>
      <c r="AY14">
        <v>0.2</v>
      </c>
      <c r="AZ14" s="14">
        <f t="shared" si="16"/>
        <v>3</v>
      </c>
      <c r="BA14" s="14">
        <f t="shared" si="17"/>
        <v>1</v>
      </c>
      <c r="BB14" s="14">
        <f t="shared" si="18"/>
        <v>0</v>
      </c>
      <c r="BC14" s="14">
        <f t="shared" si="19"/>
        <v>0</v>
      </c>
      <c r="BD14" s="14">
        <f t="shared" si="20"/>
        <v>4</v>
      </c>
      <c r="BE14" s="14"/>
      <c r="BF14">
        <v>0.46616023716409138</v>
      </c>
      <c r="BG14">
        <v>0.862083873757025</v>
      </c>
      <c r="BH14">
        <v>0.27400583000000001</v>
      </c>
      <c r="BI14" t="s">
        <v>141</v>
      </c>
      <c r="BJ14">
        <v>0.5</v>
      </c>
      <c r="BK14">
        <v>115</v>
      </c>
      <c r="BL14" t="s">
        <v>141</v>
      </c>
      <c r="BM14" s="14">
        <f t="shared" si="21"/>
        <v>0.5</v>
      </c>
      <c r="BN14" s="14">
        <f t="shared" si="44"/>
        <v>0.362083873757025</v>
      </c>
      <c r="BO14" s="14" t="str">
        <f t="shared" si="22"/>
        <v>Over</v>
      </c>
      <c r="BP14">
        <v>0.6</v>
      </c>
      <c r="BQ14">
        <v>0.3</v>
      </c>
      <c r="BR14" s="14">
        <f t="shared" si="23"/>
        <v>1</v>
      </c>
      <c r="BS14" s="14">
        <f t="shared" si="24"/>
        <v>4</v>
      </c>
      <c r="BT14" s="14">
        <f t="shared" si="25"/>
        <v>1</v>
      </c>
      <c r="BU14" s="14">
        <f t="shared" si="26"/>
        <v>0</v>
      </c>
      <c r="BV14" s="14">
        <f t="shared" si="27"/>
        <v>6</v>
      </c>
      <c r="BW14" s="14"/>
      <c r="BX14">
        <v>0.18312127133363379</v>
      </c>
      <c r="BY14">
        <v>0.83069568084404799</v>
      </c>
      <c r="BZ14">
        <v>8.6093679999999992E-3</v>
      </c>
      <c r="CA14" t="s">
        <v>141</v>
      </c>
      <c r="CB14">
        <v>0.5</v>
      </c>
      <c r="CC14" t="s">
        <v>141</v>
      </c>
      <c r="CD14" t="s">
        <v>141</v>
      </c>
      <c r="CE14" s="14">
        <f t="shared" si="28"/>
        <v>0.5</v>
      </c>
      <c r="CF14" s="14">
        <f t="shared" si="45"/>
        <v>-0.5</v>
      </c>
      <c r="CG14" s="14" t="str">
        <f t="shared" si="29"/>
        <v>Under</v>
      </c>
      <c r="CH14">
        <v>0</v>
      </c>
      <c r="CI14">
        <v>0</v>
      </c>
      <c r="CJ14" s="14">
        <f t="shared" si="47"/>
        <v>2</v>
      </c>
      <c r="CK14" s="14">
        <f t="shared" si="30"/>
        <v>1</v>
      </c>
      <c r="CL14" s="14">
        <f t="shared" si="31"/>
        <v>1</v>
      </c>
      <c r="CM14" s="14">
        <f t="shared" si="32"/>
        <v>1</v>
      </c>
      <c r="CN14" s="14">
        <f t="shared" si="33"/>
        <v>5</v>
      </c>
      <c r="CO14" s="14"/>
      <c r="CP14">
        <v>1.840182840948283</v>
      </c>
      <c r="CQ14">
        <v>2</v>
      </c>
      <c r="CR14">
        <v>1.5753890795545999</v>
      </c>
      <c r="CS14">
        <v>1.5</v>
      </c>
      <c r="CT14" t="s">
        <v>141</v>
      </c>
      <c r="CU14">
        <v>1.5</v>
      </c>
      <c r="CV14">
        <v>1.5</v>
      </c>
      <c r="CW14" s="14">
        <f t="shared" si="34"/>
        <v>1.5</v>
      </c>
      <c r="CX14" s="14">
        <f t="shared" si="46"/>
        <v>0.5</v>
      </c>
      <c r="CY14" s="14" t="str">
        <f t="shared" si="35"/>
        <v>Over</v>
      </c>
      <c r="CZ14">
        <v>1.8</v>
      </c>
      <c r="DA14">
        <v>0.4</v>
      </c>
      <c r="DB14" s="14">
        <f t="shared" si="36"/>
        <v>3</v>
      </c>
      <c r="DC14" s="14">
        <f t="shared" si="37"/>
        <v>1</v>
      </c>
      <c r="DD14" s="14">
        <f t="shared" si="38"/>
        <v>1</v>
      </c>
      <c r="DE14" s="14">
        <f t="shared" si="39"/>
        <v>0</v>
      </c>
      <c r="DF14" s="14">
        <f t="shared" si="40"/>
        <v>5</v>
      </c>
      <c r="DG14" s="14"/>
    </row>
    <row r="15" spans="1:111" x14ac:dyDescent="0.3">
      <c r="A15" t="s">
        <v>155</v>
      </c>
      <c r="B15" t="s">
        <v>47</v>
      </c>
      <c r="C15" t="s">
        <v>151</v>
      </c>
      <c r="D15">
        <v>0.4396080252713952</v>
      </c>
      <c r="E15">
        <v>0.58004762650639496</v>
      </c>
      <c r="F15">
        <v>0.21097566000000001</v>
      </c>
      <c r="G15">
        <v>0.5</v>
      </c>
      <c r="H15" t="s">
        <v>141</v>
      </c>
      <c r="I15">
        <v>0.5</v>
      </c>
      <c r="J15">
        <v>0.5</v>
      </c>
      <c r="K15" s="14">
        <f t="shared" si="0"/>
        <v>0.5</v>
      </c>
      <c r="L15" s="14">
        <f t="shared" si="41"/>
        <v>9.9999999999999978E-2</v>
      </c>
      <c r="M15" s="14" t="str">
        <f t="shared" si="1"/>
        <v>Over</v>
      </c>
      <c r="N15">
        <v>0.6</v>
      </c>
      <c r="O15">
        <v>0.6</v>
      </c>
      <c r="P15" s="14">
        <f t="shared" si="2"/>
        <v>1</v>
      </c>
      <c r="Q15" s="14">
        <f t="shared" si="3"/>
        <v>2</v>
      </c>
      <c r="R15" s="14">
        <f t="shared" si="4"/>
        <v>1</v>
      </c>
      <c r="S15" s="14">
        <f t="shared" si="5"/>
        <v>1</v>
      </c>
      <c r="T15" s="14">
        <f t="shared" si="6"/>
        <v>5</v>
      </c>
      <c r="U15" s="14"/>
      <c r="V15" s="15">
        <v>1.0141347995773879</v>
      </c>
      <c r="W15" s="15">
        <v>1.0462585557101001</v>
      </c>
      <c r="X15" s="15">
        <v>0.99867113374799998</v>
      </c>
      <c r="Y15" s="15">
        <v>0.5</v>
      </c>
      <c r="Z15" s="15">
        <v>-250</v>
      </c>
      <c r="AA15" s="15">
        <v>220</v>
      </c>
      <c r="AB15" s="15">
        <v>0.3</v>
      </c>
      <c r="AC15" s="16">
        <f t="shared" si="7"/>
        <v>0.5</v>
      </c>
      <c r="AD15" s="16">
        <f t="shared" si="42"/>
        <v>0.60000000000000009</v>
      </c>
      <c r="AE15" s="16" t="str">
        <f t="shared" si="8"/>
        <v>Over</v>
      </c>
      <c r="AF15" s="15">
        <v>1.1000000000000001</v>
      </c>
      <c r="AG15" s="15">
        <v>0.7</v>
      </c>
      <c r="AH15" s="16">
        <f t="shared" si="9"/>
        <v>3</v>
      </c>
      <c r="AI15" s="16">
        <f t="shared" si="10"/>
        <v>4</v>
      </c>
      <c r="AJ15" s="16">
        <f t="shared" si="11"/>
        <v>1</v>
      </c>
      <c r="AK15" s="16">
        <f t="shared" si="12"/>
        <v>1</v>
      </c>
      <c r="AL15" s="16">
        <f t="shared" si="13"/>
        <v>9</v>
      </c>
      <c r="AM15" s="14"/>
      <c r="AN15">
        <v>5.644478658353267E-2</v>
      </c>
      <c r="AO15">
        <v>0.14625855571011201</v>
      </c>
      <c r="AP15">
        <v>-1.5327198859687099E-3</v>
      </c>
      <c r="AQ15" t="s">
        <v>141</v>
      </c>
      <c r="AR15">
        <v>0.5</v>
      </c>
      <c r="AS15">
        <v>285</v>
      </c>
      <c r="AT15" t="s">
        <v>141</v>
      </c>
      <c r="AU15" s="14">
        <f t="shared" si="14"/>
        <v>0.5</v>
      </c>
      <c r="AV15" s="14">
        <f t="shared" si="43"/>
        <v>-0.44355521341646731</v>
      </c>
      <c r="AW15" s="14" t="str">
        <f t="shared" si="15"/>
        <v>Under</v>
      </c>
      <c r="AX15">
        <v>0.2</v>
      </c>
      <c r="AY15">
        <v>0.2</v>
      </c>
      <c r="AZ15" s="14">
        <f t="shared" si="16"/>
        <v>3</v>
      </c>
      <c r="BA15" s="14">
        <f t="shared" si="17"/>
        <v>1</v>
      </c>
      <c r="BB15" s="14">
        <f t="shared" si="18"/>
        <v>0</v>
      </c>
      <c r="BC15" s="14">
        <f t="shared" si="19"/>
        <v>0</v>
      </c>
      <c r="BD15" s="14">
        <f t="shared" si="20"/>
        <v>4</v>
      </c>
      <c r="BE15" s="14"/>
      <c r="BF15">
        <v>0.64191402604467984</v>
      </c>
      <c r="BG15">
        <v>1.2807516761247499</v>
      </c>
      <c r="BH15">
        <v>0.22020120000000001</v>
      </c>
      <c r="BI15" t="s">
        <v>141</v>
      </c>
      <c r="BJ15">
        <v>0.5</v>
      </c>
      <c r="BK15">
        <v>115</v>
      </c>
      <c r="BL15" t="s">
        <v>141</v>
      </c>
      <c r="BM15" s="14">
        <f t="shared" si="21"/>
        <v>0.5</v>
      </c>
      <c r="BN15" s="14">
        <f t="shared" si="44"/>
        <v>0.78075167612474994</v>
      </c>
      <c r="BO15" s="14" t="str">
        <f t="shared" si="22"/>
        <v>Over</v>
      </c>
      <c r="BP15">
        <v>0.7</v>
      </c>
      <c r="BQ15">
        <v>0.4</v>
      </c>
      <c r="BR15" s="14">
        <f t="shared" si="23"/>
        <v>2</v>
      </c>
      <c r="BS15" s="14">
        <f t="shared" si="24"/>
        <v>5</v>
      </c>
      <c r="BT15" s="14">
        <f t="shared" si="25"/>
        <v>1</v>
      </c>
      <c r="BU15" s="14">
        <f t="shared" si="26"/>
        <v>0</v>
      </c>
      <c r="BV15" s="14">
        <f t="shared" si="27"/>
        <v>8</v>
      </c>
      <c r="BW15" s="14"/>
      <c r="BX15">
        <v>0.15114847715234739</v>
      </c>
      <c r="BY15">
        <v>0.78620843561704901</v>
      </c>
      <c r="BZ15">
        <v>-1.68654353476544E-3</v>
      </c>
      <c r="CA15" t="s">
        <v>141</v>
      </c>
      <c r="CB15">
        <v>0.5</v>
      </c>
      <c r="CC15" t="s">
        <v>141</v>
      </c>
      <c r="CD15" t="s">
        <v>141</v>
      </c>
      <c r="CE15" s="14">
        <f t="shared" si="28"/>
        <v>0.5</v>
      </c>
      <c r="CF15" s="14">
        <f t="shared" si="45"/>
        <v>-0.5</v>
      </c>
      <c r="CG15" s="14" t="str">
        <f t="shared" si="29"/>
        <v>Under</v>
      </c>
      <c r="CH15">
        <v>0</v>
      </c>
      <c r="CI15">
        <v>0</v>
      </c>
      <c r="CJ15" s="14">
        <f t="shared" si="47"/>
        <v>2</v>
      </c>
      <c r="CK15" s="14">
        <f t="shared" si="30"/>
        <v>1</v>
      </c>
      <c r="CL15" s="14">
        <f t="shared" si="31"/>
        <v>1</v>
      </c>
      <c r="CM15" s="14">
        <f t="shared" si="32"/>
        <v>1</v>
      </c>
      <c r="CN15" s="14">
        <f t="shared" si="33"/>
        <v>5</v>
      </c>
      <c r="CO15" s="14"/>
      <c r="CP15">
        <v>1.9384323973782269</v>
      </c>
      <c r="CQ15">
        <v>2</v>
      </c>
      <c r="CR15">
        <v>1.82827280639358</v>
      </c>
      <c r="CS15">
        <v>1.5</v>
      </c>
      <c r="CT15" t="s">
        <v>141</v>
      </c>
      <c r="CU15">
        <v>1.5</v>
      </c>
      <c r="CV15">
        <v>1.5</v>
      </c>
      <c r="CW15" s="14">
        <f t="shared" si="34"/>
        <v>1.5</v>
      </c>
      <c r="CX15" s="14">
        <f t="shared" si="46"/>
        <v>0.70000000000000018</v>
      </c>
      <c r="CY15" s="14" t="str">
        <f t="shared" si="35"/>
        <v>Over</v>
      </c>
      <c r="CZ15">
        <v>2.2000000000000002</v>
      </c>
      <c r="DA15">
        <v>0.4</v>
      </c>
      <c r="DB15" s="14">
        <f t="shared" si="36"/>
        <v>3</v>
      </c>
      <c r="DC15" s="14">
        <f t="shared" si="37"/>
        <v>2</v>
      </c>
      <c r="DD15" s="14">
        <f t="shared" si="38"/>
        <v>1</v>
      </c>
      <c r="DE15" s="14">
        <f t="shared" si="39"/>
        <v>0</v>
      </c>
      <c r="DF15" s="14">
        <f t="shared" si="40"/>
        <v>6</v>
      </c>
      <c r="DG15" s="14"/>
    </row>
    <row r="16" spans="1:111" x14ac:dyDescent="0.3">
      <c r="A16" t="s">
        <v>156</v>
      </c>
      <c r="B16" t="s">
        <v>47</v>
      </c>
      <c r="C16" t="s">
        <v>151</v>
      </c>
      <c r="D16">
        <v>0.28040678771705041</v>
      </c>
      <c r="E16">
        <v>0.4</v>
      </c>
      <c r="F16">
        <v>0.18117393837267301</v>
      </c>
      <c r="G16">
        <v>0.5</v>
      </c>
      <c r="H16" t="s">
        <v>141</v>
      </c>
      <c r="I16">
        <v>0.5</v>
      </c>
      <c r="J16">
        <v>0.5</v>
      </c>
      <c r="K16" s="14">
        <f t="shared" si="0"/>
        <v>0.5</v>
      </c>
      <c r="L16" s="14">
        <f t="shared" si="41"/>
        <v>0.5</v>
      </c>
      <c r="M16" s="14" t="str">
        <f t="shared" si="1"/>
        <v>Over</v>
      </c>
      <c r="N16">
        <v>1</v>
      </c>
      <c r="O16">
        <v>1</v>
      </c>
      <c r="P16" s="14">
        <f t="shared" si="2"/>
        <v>0</v>
      </c>
      <c r="Q16" s="14">
        <f t="shared" si="3"/>
        <v>4</v>
      </c>
      <c r="R16" s="14">
        <f t="shared" si="4"/>
        <v>1</v>
      </c>
      <c r="S16" s="14">
        <f t="shared" si="5"/>
        <v>1</v>
      </c>
      <c r="T16" s="14">
        <f t="shared" si="6"/>
        <v>6</v>
      </c>
      <c r="V16" s="15">
        <v>1.003096012315593</v>
      </c>
      <c r="W16" s="15">
        <v>1.0155950513482299</v>
      </c>
      <c r="X16" s="15">
        <v>0.99558822491181598</v>
      </c>
      <c r="Y16" s="15">
        <v>0.5</v>
      </c>
      <c r="Z16" s="15">
        <v>-260</v>
      </c>
      <c r="AA16" s="15">
        <v>200</v>
      </c>
      <c r="AB16" s="15">
        <v>0</v>
      </c>
      <c r="AC16" s="16">
        <f t="shared" si="7"/>
        <v>0.5</v>
      </c>
      <c r="AD16" s="16">
        <f t="shared" si="42"/>
        <v>0.51559505134822992</v>
      </c>
      <c r="AE16" s="16" t="str">
        <f t="shared" si="8"/>
        <v>Over</v>
      </c>
      <c r="AF16" s="15">
        <v>1</v>
      </c>
      <c r="AG16" s="15">
        <v>1</v>
      </c>
      <c r="AH16" s="16">
        <f t="shared" si="9"/>
        <v>3</v>
      </c>
      <c r="AI16" s="16">
        <f t="shared" si="10"/>
        <v>4</v>
      </c>
      <c r="AJ16" s="16">
        <f t="shared" si="11"/>
        <v>1</v>
      </c>
      <c r="AK16" s="16">
        <f t="shared" si="12"/>
        <v>1</v>
      </c>
      <c r="AL16" s="16">
        <f t="shared" si="13"/>
        <v>9</v>
      </c>
      <c r="AN16">
        <v>1.012094790404296E-2</v>
      </c>
      <c r="AO16">
        <v>3.5899912455323001E-2</v>
      </c>
      <c r="AP16">
        <v>-2.1479646002178798E-5</v>
      </c>
      <c r="AQ16" t="s">
        <v>141</v>
      </c>
      <c r="AR16">
        <v>0.5</v>
      </c>
      <c r="AS16">
        <v>800</v>
      </c>
      <c r="AT16" t="s">
        <v>141</v>
      </c>
      <c r="AU16" s="14">
        <f t="shared" si="14"/>
        <v>0.5</v>
      </c>
      <c r="AV16" s="14">
        <f t="shared" si="43"/>
        <v>-0.5</v>
      </c>
      <c r="AW16" s="14" t="str">
        <f t="shared" si="15"/>
        <v>Under</v>
      </c>
      <c r="AX16">
        <v>0</v>
      </c>
      <c r="AY16">
        <v>0</v>
      </c>
      <c r="AZ16" s="14">
        <f t="shared" si="16"/>
        <v>3</v>
      </c>
      <c r="BA16" s="14">
        <f t="shared" si="17"/>
        <v>1</v>
      </c>
      <c r="BB16" s="14">
        <f t="shared" si="18"/>
        <v>0</v>
      </c>
      <c r="BC16" s="14">
        <f t="shared" si="19"/>
        <v>0</v>
      </c>
      <c r="BD16" s="14">
        <f t="shared" si="20"/>
        <v>4</v>
      </c>
      <c r="BF16">
        <v>0.2296940429118435</v>
      </c>
      <c r="BG16">
        <v>0.65933044017358899</v>
      </c>
      <c r="BH16">
        <v>0.04</v>
      </c>
      <c r="BI16" t="s">
        <v>141</v>
      </c>
      <c r="BJ16">
        <v>0.5</v>
      </c>
      <c r="BK16">
        <v>200</v>
      </c>
      <c r="BL16" t="s">
        <v>141</v>
      </c>
      <c r="BM16" s="14">
        <f t="shared" si="21"/>
        <v>0.5</v>
      </c>
      <c r="BN16" s="14">
        <f t="shared" si="44"/>
        <v>-0.5</v>
      </c>
      <c r="BO16" s="14" t="str">
        <f t="shared" si="22"/>
        <v>Under</v>
      </c>
      <c r="BP16">
        <v>0</v>
      </c>
      <c r="BQ16">
        <v>0</v>
      </c>
      <c r="BR16" s="14">
        <f t="shared" si="23"/>
        <v>2</v>
      </c>
      <c r="BS16" s="14">
        <f t="shared" si="24"/>
        <v>1</v>
      </c>
      <c r="BT16" s="14">
        <f t="shared" si="25"/>
        <v>1</v>
      </c>
      <c r="BU16" s="14">
        <f t="shared" si="26"/>
        <v>1</v>
      </c>
      <c r="BV16" s="14">
        <f t="shared" si="27"/>
        <v>5</v>
      </c>
      <c r="BX16">
        <v>0.20365692564213519</v>
      </c>
      <c r="BY16">
        <v>0.85854120618882201</v>
      </c>
      <c r="BZ16">
        <v>-5.8669280000000004E-3</v>
      </c>
      <c r="CA16" t="s">
        <v>141</v>
      </c>
      <c r="CB16">
        <v>0.5</v>
      </c>
      <c r="CC16">
        <v>450</v>
      </c>
      <c r="CD16" t="s">
        <v>141</v>
      </c>
      <c r="CE16" s="14">
        <f t="shared" si="28"/>
        <v>0.5</v>
      </c>
      <c r="CF16" s="14">
        <f t="shared" si="45"/>
        <v>-0.5</v>
      </c>
      <c r="CG16" s="14" t="str">
        <f t="shared" si="29"/>
        <v>Under</v>
      </c>
      <c r="CH16">
        <v>0</v>
      </c>
      <c r="CI16">
        <v>0</v>
      </c>
      <c r="CJ16" s="14">
        <f t="shared" si="47"/>
        <v>2</v>
      </c>
      <c r="CK16" s="14">
        <f t="shared" si="30"/>
        <v>1</v>
      </c>
      <c r="CL16" s="14">
        <f t="shared" si="31"/>
        <v>1</v>
      </c>
      <c r="CM16" s="14">
        <f t="shared" si="32"/>
        <v>1</v>
      </c>
      <c r="CN16" s="14">
        <f t="shared" si="33"/>
        <v>5</v>
      </c>
      <c r="CP16">
        <v>1.011300480091635</v>
      </c>
      <c r="CQ16">
        <v>1.0625832718794199</v>
      </c>
      <c r="CR16">
        <v>0.98773607359698201</v>
      </c>
      <c r="CS16">
        <v>1.5</v>
      </c>
      <c r="CT16" t="s">
        <v>141</v>
      </c>
      <c r="CU16">
        <v>1.5</v>
      </c>
      <c r="CV16">
        <v>1.5</v>
      </c>
      <c r="CW16" s="14">
        <f t="shared" si="34"/>
        <v>1.5</v>
      </c>
      <c r="CX16" s="14">
        <f t="shared" si="46"/>
        <v>-0.5</v>
      </c>
      <c r="CY16" s="14" t="str">
        <f t="shared" si="35"/>
        <v>Under</v>
      </c>
      <c r="CZ16">
        <v>1</v>
      </c>
      <c r="DA16">
        <v>0</v>
      </c>
      <c r="DB16" s="14">
        <f t="shared" si="36"/>
        <v>3</v>
      </c>
      <c r="DC16" s="14">
        <f t="shared" si="37"/>
        <v>1</v>
      </c>
      <c r="DD16" s="14">
        <f t="shared" si="38"/>
        <v>1</v>
      </c>
      <c r="DE16" s="14">
        <f t="shared" si="39"/>
        <v>1</v>
      </c>
      <c r="DF16" s="14">
        <f t="shared" si="40"/>
        <v>6</v>
      </c>
    </row>
    <row r="17" spans="1:111" x14ac:dyDescent="0.3">
      <c r="A17" t="s">
        <v>157</v>
      </c>
      <c r="B17" t="s">
        <v>47</v>
      </c>
      <c r="C17" t="s">
        <v>151</v>
      </c>
      <c r="D17" s="15">
        <v>0.2916804253026915</v>
      </c>
      <c r="E17" s="15">
        <v>0.443520782396088</v>
      </c>
      <c r="F17" s="15">
        <v>0.19781341999999999</v>
      </c>
      <c r="G17" s="15">
        <v>0.5</v>
      </c>
      <c r="H17" s="15" t="s">
        <v>141</v>
      </c>
      <c r="I17" s="15">
        <v>0.5</v>
      </c>
      <c r="J17" s="15" t="s">
        <v>141</v>
      </c>
      <c r="K17" s="16">
        <f t="shared" si="0"/>
        <v>0.5</v>
      </c>
      <c r="L17" s="14">
        <f t="shared" si="41"/>
        <v>-0.3</v>
      </c>
      <c r="M17" s="16" t="str">
        <f t="shared" si="1"/>
        <v>Under</v>
      </c>
      <c r="N17" s="15">
        <v>0.2</v>
      </c>
      <c r="O17" s="15">
        <v>0.2</v>
      </c>
      <c r="P17" s="16">
        <f t="shared" si="2"/>
        <v>3</v>
      </c>
      <c r="Q17" s="16">
        <f t="shared" si="3"/>
        <v>4</v>
      </c>
      <c r="R17" s="16">
        <f t="shared" si="4"/>
        <v>1</v>
      </c>
      <c r="S17" s="16">
        <f t="shared" si="5"/>
        <v>1</v>
      </c>
      <c r="T17" s="16">
        <f t="shared" si="6"/>
        <v>9</v>
      </c>
      <c r="V17">
        <v>0.61855951095851069</v>
      </c>
      <c r="W17">
        <v>1</v>
      </c>
      <c r="X17">
        <v>9.6648299999999998E-6</v>
      </c>
      <c r="Y17">
        <v>0.5</v>
      </c>
      <c r="Z17">
        <v>-210</v>
      </c>
      <c r="AA17">
        <v>270</v>
      </c>
      <c r="AB17">
        <v>0.2</v>
      </c>
      <c r="AC17" s="14">
        <f t="shared" si="7"/>
        <v>0.5</v>
      </c>
      <c r="AD17" s="16">
        <f t="shared" si="42"/>
        <v>0.5</v>
      </c>
      <c r="AE17" s="14" t="str">
        <f t="shared" si="8"/>
        <v>Over</v>
      </c>
      <c r="AF17">
        <v>0.6</v>
      </c>
      <c r="AG17">
        <v>0.4</v>
      </c>
      <c r="AH17" s="14">
        <f t="shared" si="9"/>
        <v>2</v>
      </c>
      <c r="AI17" s="14">
        <f t="shared" si="10"/>
        <v>3</v>
      </c>
      <c r="AJ17" s="14">
        <f t="shared" si="11"/>
        <v>1</v>
      </c>
      <c r="AK17" s="14">
        <f t="shared" si="12"/>
        <v>0</v>
      </c>
      <c r="AL17" s="14">
        <f t="shared" si="13"/>
        <v>6</v>
      </c>
      <c r="AN17">
        <v>3.7098612450022793E-2</v>
      </c>
      <c r="AO17">
        <v>9.4516105131321498E-2</v>
      </c>
      <c r="AP17">
        <v>-2.4067649552449298E-5</v>
      </c>
      <c r="AQ17" t="s">
        <v>141</v>
      </c>
      <c r="AR17">
        <v>0.5</v>
      </c>
      <c r="AS17">
        <v>630</v>
      </c>
      <c r="AT17" t="s">
        <v>141</v>
      </c>
      <c r="AU17" s="14">
        <f t="shared" si="14"/>
        <v>0.5</v>
      </c>
      <c r="AV17" s="14">
        <f t="shared" si="43"/>
        <v>-0.46290138754997723</v>
      </c>
      <c r="AW17" s="14" t="str">
        <f t="shared" si="15"/>
        <v>Under</v>
      </c>
      <c r="AX17">
        <v>0.1</v>
      </c>
      <c r="AY17">
        <v>0.1</v>
      </c>
      <c r="AZ17" s="14">
        <f t="shared" si="16"/>
        <v>3</v>
      </c>
      <c r="BA17" s="14">
        <f t="shared" si="17"/>
        <v>1</v>
      </c>
      <c r="BB17" s="14">
        <f t="shared" si="18"/>
        <v>0</v>
      </c>
      <c r="BC17" s="14">
        <f t="shared" si="19"/>
        <v>0</v>
      </c>
      <c r="BD17" s="14">
        <f t="shared" si="20"/>
        <v>4</v>
      </c>
      <c r="BF17">
        <v>0.45690770567088379</v>
      </c>
      <c r="BG17">
        <v>1.1189892607113301</v>
      </c>
      <c r="BH17">
        <v>-4.7294129999999997E-2</v>
      </c>
      <c r="BI17" t="s">
        <v>141</v>
      </c>
      <c r="BJ17">
        <v>0.5</v>
      </c>
      <c r="BK17">
        <v>185</v>
      </c>
      <c r="BL17" t="s">
        <v>141</v>
      </c>
      <c r="BM17" s="14">
        <f t="shared" si="21"/>
        <v>0.5</v>
      </c>
      <c r="BN17" s="14">
        <f t="shared" si="44"/>
        <v>0.61898926071133009</v>
      </c>
      <c r="BO17" s="14" t="str">
        <f t="shared" si="22"/>
        <v>Over</v>
      </c>
      <c r="BP17">
        <v>0.4</v>
      </c>
      <c r="BQ17">
        <v>0.4</v>
      </c>
      <c r="BR17" s="14">
        <f t="shared" si="23"/>
        <v>1</v>
      </c>
      <c r="BS17" s="14">
        <f t="shared" si="24"/>
        <v>5</v>
      </c>
      <c r="BT17" s="14">
        <f t="shared" si="25"/>
        <v>0</v>
      </c>
      <c r="BU17" s="14">
        <f t="shared" si="26"/>
        <v>0</v>
      </c>
      <c r="BV17" s="14">
        <f t="shared" si="27"/>
        <v>6</v>
      </c>
      <c r="BX17">
        <v>0.16279466386991789</v>
      </c>
      <c r="BY17">
        <v>0.85759860788863096</v>
      </c>
      <c r="BZ17">
        <v>-2.7740533000000001E-2</v>
      </c>
      <c r="CA17" t="s">
        <v>141</v>
      </c>
      <c r="CB17">
        <v>0.5</v>
      </c>
      <c r="CC17" t="s">
        <v>141</v>
      </c>
      <c r="CD17" t="s">
        <v>141</v>
      </c>
      <c r="CE17" s="14">
        <f t="shared" si="28"/>
        <v>0.5</v>
      </c>
      <c r="CF17" s="14">
        <f t="shared" si="45"/>
        <v>-0.5</v>
      </c>
      <c r="CG17" s="14" t="str">
        <f t="shared" si="29"/>
        <v>Under</v>
      </c>
      <c r="CH17">
        <v>0</v>
      </c>
      <c r="CI17">
        <v>0</v>
      </c>
      <c r="CJ17" s="14">
        <f t="shared" si="47"/>
        <v>2</v>
      </c>
      <c r="CK17" s="14">
        <f t="shared" si="30"/>
        <v>1</v>
      </c>
      <c r="CL17" s="14">
        <f t="shared" si="31"/>
        <v>1</v>
      </c>
      <c r="CM17" s="14">
        <f t="shared" si="32"/>
        <v>1</v>
      </c>
      <c r="CN17" s="14">
        <f t="shared" si="33"/>
        <v>5</v>
      </c>
      <c r="CP17">
        <v>0.82352493314752617</v>
      </c>
      <c r="CQ17">
        <v>1.2</v>
      </c>
      <c r="CR17">
        <v>3.6435620000000002E-2</v>
      </c>
      <c r="CS17">
        <v>1.5</v>
      </c>
      <c r="CT17" t="s">
        <v>141</v>
      </c>
      <c r="CU17">
        <v>1.5</v>
      </c>
      <c r="CV17" t="s">
        <v>141</v>
      </c>
      <c r="CW17" s="14">
        <f t="shared" si="34"/>
        <v>1.5</v>
      </c>
      <c r="CX17" s="14">
        <f t="shared" si="46"/>
        <v>-0.67647506685247383</v>
      </c>
      <c r="CY17" s="14" t="str">
        <f t="shared" si="35"/>
        <v>Under</v>
      </c>
      <c r="CZ17">
        <v>0.9</v>
      </c>
      <c r="DA17">
        <v>0.2</v>
      </c>
      <c r="DB17" s="14">
        <f t="shared" si="36"/>
        <v>3</v>
      </c>
      <c r="DC17" s="14">
        <f t="shared" si="37"/>
        <v>1</v>
      </c>
      <c r="DD17" s="14">
        <f t="shared" si="38"/>
        <v>1</v>
      </c>
      <c r="DE17" s="14">
        <f t="shared" si="39"/>
        <v>1</v>
      </c>
      <c r="DF17" s="14">
        <f t="shared" si="40"/>
        <v>6</v>
      </c>
    </row>
    <row r="18" spans="1:111" x14ac:dyDescent="0.3">
      <c r="A18" t="s">
        <v>158</v>
      </c>
      <c r="B18" t="s">
        <v>47</v>
      </c>
      <c r="C18" t="s">
        <v>151</v>
      </c>
      <c r="D18">
        <v>0.49334149600645177</v>
      </c>
      <c r="E18">
        <v>0.72132657761400198</v>
      </c>
      <c r="F18">
        <v>0.35787353</v>
      </c>
      <c r="G18">
        <v>0.5</v>
      </c>
      <c r="H18" t="s">
        <v>141</v>
      </c>
      <c r="I18">
        <v>0.5</v>
      </c>
      <c r="J18">
        <v>0.5</v>
      </c>
      <c r="K18" s="14">
        <f t="shared" si="0"/>
        <v>0.5</v>
      </c>
      <c r="L18" s="14">
        <f t="shared" si="41"/>
        <v>0.22132657761400198</v>
      </c>
      <c r="M18" s="14" t="str">
        <f t="shared" si="1"/>
        <v>Over</v>
      </c>
      <c r="N18">
        <v>0.5</v>
      </c>
      <c r="O18">
        <v>0.3</v>
      </c>
      <c r="P18" s="14">
        <f t="shared" si="2"/>
        <v>1</v>
      </c>
      <c r="Q18" s="14">
        <f t="shared" si="3"/>
        <v>3</v>
      </c>
      <c r="R18" s="14">
        <f t="shared" si="4"/>
        <v>0</v>
      </c>
      <c r="S18" s="14">
        <f t="shared" si="5"/>
        <v>0</v>
      </c>
      <c r="T18" s="14">
        <f t="shared" si="6"/>
        <v>4</v>
      </c>
      <c r="V18" s="15">
        <v>1.032728155556397</v>
      </c>
      <c r="W18" s="15">
        <v>1.0938229795926599</v>
      </c>
      <c r="X18" s="15">
        <v>0.99807404320313997</v>
      </c>
      <c r="Y18" s="15">
        <v>0.5</v>
      </c>
      <c r="Z18" s="15">
        <v>-350</v>
      </c>
      <c r="AA18" s="15">
        <v>150</v>
      </c>
      <c r="AB18" s="15">
        <v>0.4</v>
      </c>
      <c r="AC18" s="16">
        <f t="shared" si="7"/>
        <v>0.5</v>
      </c>
      <c r="AD18" s="16">
        <f t="shared" si="42"/>
        <v>0.60000000000000009</v>
      </c>
      <c r="AE18" s="16" t="str">
        <f t="shared" si="8"/>
        <v>Over</v>
      </c>
      <c r="AF18" s="15">
        <v>1.1000000000000001</v>
      </c>
      <c r="AG18" s="15">
        <v>0.7</v>
      </c>
      <c r="AH18" s="16">
        <f t="shared" si="9"/>
        <v>3</v>
      </c>
      <c r="AI18" s="16">
        <f t="shared" si="10"/>
        <v>4</v>
      </c>
      <c r="AJ18" s="16">
        <f t="shared" si="11"/>
        <v>1</v>
      </c>
      <c r="AK18" s="16">
        <f t="shared" si="12"/>
        <v>1</v>
      </c>
      <c r="AL18" s="16">
        <f t="shared" si="13"/>
        <v>9</v>
      </c>
      <c r="AN18">
        <v>3.6771733838560951E-2</v>
      </c>
      <c r="AO18">
        <v>9.3837223645442794E-2</v>
      </c>
      <c r="AP18">
        <v>-5.6816936960950801E-5</v>
      </c>
      <c r="AQ18" t="s">
        <v>141</v>
      </c>
      <c r="AR18">
        <v>0.5</v>
      </c>
      <c r="AS18">
        <v>400</v>
      </c>
      <c r="AT18" t="s">
        <v>141</v>
      </c>
      <c r="AU18" s="14">
        <f t="shared" si="14"/>
        <v>0.5</v>
      </c>
      <c r="AV18" s="14">
        <f t="shared" si="43"/>
        <v>-0.46322826616143903</v>
      </c>
      <c r="AW18" s="14" t="str">
        <f t="shared" si="15"/>
        <v>Under</v>
      </c>
      <c r="AX18">
        <v>0.1</v>
      </c>
      <c r="AY18">
        <v>0.1</v>
      </c>
      <c r="AZ18" s="14">
        <f t="shared" si="16"/>
        <v>3</v>
      </c>
      <c r="BA18" s="14">
        <f t="shared" si="17"/>
        <v>1</v>
      </c>
      <c r="BB18" s="14">
        <f t="shared" si="18"/>
        <v>0</v>
      </c>
      <c r="BC18" s="14">
        <f t="shared" si="19"/>
        <v>0</v>
      </c>
      <c r="BD18" s="14">
        <f t="shared" si="20"/>
        <v>4</v>
      </c>
      <c r="BF18">
        <v>0.43391784706076469</v>
      </c>
      <c r="BG18">
        <v>0.862083873757025</v>
      </c>
      <c r="BH18">
        <v>9.6203804000000004E-2</v>
      </c>
      <c r="BI18" t="s">
        <v>141</v>
      </c>
      <c r="BJ18">
        <v>0.5</v>
      </c>
      <c r="BK18">
        <v>145</v>
      </c>
      <c r="BL18" t="s">
        <v>141</v>
      </c>
      <c r="BM18" s="14">
        <f t="shared" si="21"/>
        <v>0.5</v>
      </c>
      <c r="BN18" s="14">
        <f t="shared" si="44"/>
        <v>0.362083873757025</v>
      </c>
      <c r="BO18" s="14" t="str">
        <f t="shared" si="22"/>
        <v>Over</v>
      </c>
      <c r="BP18">
        <v>0.6</v>
      </c>
      <c r="BQ18">
        <v>0.3</v>
      </c>
      <c r="BR18" s="14">
        <f t="shared" si="23"/>
        <v>1</v>
      </c>
      <c r="BS18" s="14">
        <f t="shared" si="24"/>
        <v>4</v>
      </c>
      <c r="BT18" s="14">
        <f t="shared" si="25"/>
        <v>1</v>
      </c>
      <c r="BU18" s="14">
        <f t="shared" si="26"/>
        <v>0</v>
      </c>
      <c r="BV18" s="14">
        <f t="shared" si="27"/>
        <v>6</v>
      </c>
      <c r="BX18">
        <v>0.20719383095614799</v>
      </c>
      <c r="BY18">
        <v>0.85854120618882201</v>
      </c>
      <c r="BZ18">
        <v>1.3886942500000001E-2</v>
      </c>
      <c r="CA18" t="s">
        <v>141</v>
      </c>
      <c r="CB18">
        <v>0.5</v>
      </c>
      <c r="CC18">
        <v>580</v>
      </c>
      <c r="CD18" t="s">
        <v>141</v>
      </c>
      <c r="CE18" s="14">
        <f t="shared" si="28"/>
        <v>0.5</v>
      </c>
      <c r="CF18" s="14">
        <f t="shared" si="45"/>
        <v>-0.4</v>
      </c>
      <c r="CG18" s="14" t="str">
        <f t="shared" si="29"/>
        <v>Under</v>
      </c>
      <c r="CH18">
        <v>0.1</v>
      </c>
      <c r="CI18">
        <v>0.1</v>
      </c>
      <c r="CJ18" s="14">
        <f t="shared" si="47"/>
        <v>2</v>
      </c>
      <c r="CK18" s="14">
        <f t="shared" si="30"/>
        <v>1</v>
      </c>
      <c r="CL18" s="14">
        <f t="shared" si="31"/>
        <v>1</v>
      </c>
      <c r="CM18" s="14">
        <f t="shared" si="32"/>
        <v>1</v>
      </c>
      <c r="CN18" s="14">
        <f t="shared" si="33"/>
        <v>5</v>
      </c>
      <c r="CP18">
        <v>1.8474792173136181</v>
      </c>
      <c r="CQ18">
        <v>2</v>
      </c>
      <c r="CR18">
        <v>1.62338006733315</v>
      </c>
      <c r="CS18">
        <v>1.5</v>
      </c>
      <c r="CT18" t="s">
        <v>141</v>
      </c>
      <c r="CU18">
        <v>1.5</v>
      </c>
      <c r="CV18">
        <v>1.5</v>
      </c>
      <c r="CW18" s="14">
        <f t="shared" si="34"/>
        <v>1.5</v>
      </c>
      <c r="CX18" s="14">
        <f t="shared" si="46"/>
        <v>0.5</v>
      </c>
      <c r="CY18" s="14" t="str">
        <f t="shared" si="35"/>
        <v>Over</v>
      </c>
      <c r="CZ18">
        <v>1.8</v>
      </c>
      <c r="DA18">
        <v>0.4</v>
      </c>
      <c r="DB18" s="14">
        <f t="shared" si="36"/>
        <v>3</v>
      </c>
      <c r="DC18" s="14">
        <f t="shared" si="37"/>
        <v>1</v>
      </c>
      <c r="DD18" s="14">
        <f t="shared" si="38"/>
        <v>1</v>
      </c>
      <c r="DE18" s="14">
        <f t="shared" si="39"/>
        <v>0</v>
      </c>
      <c r="DF18" s="14">
        <f t="shared" si="40"/>
        <v>5</v>
      </c>
    </row>
    <row r="19" spans="1:111" x14ac:dyDescent="0.3">
      <c r="A19" t="s">
        <v>159</v>
      </c>
      <c r="B19" t="s">
        <v>47</v>
      </c>
      <c r="C19" t="s">
        <v>151</v>
      </c>
      <c r="D19" s="15">
        <v>0.30517889668417791</v>
      </c>
      <c r="E19" s="15">
        <v>0.41985223257308002</v>
      </c>
      <c r="F19" s="15">
        <v>0.14609179999999999</v>
      </c>
      <c r="G19" s="15">
        <v>0.5</v>
      </c>
      <c r="H19" s="15" t="s">
        <v>141</v>
      </c>
      <c r="I19" s="15">
        <v>0.5</v>
      </c>
      <c r="J19" s="15">
        <v>0.5</v>
      </c>
      <c r="K19" s="16">
        <f t="shared" si="0"/>
        <v>0.5</v>
      </c>
      <c r="L19" s="14">
        <f t="shared" si="41"/>
        <v>-0.2</v>
      </c>
      <c r="M19" s="16" t="str">
        <f t="shared" si="1"/>
        <v>Under</v>
      </c>
      <c r="N19" s="15">
        <v>0.3</v>
      </c>
      <c r="O19" s="15">
        <v>0.3</v>
      </c>
      <c r="P19" s="16">
        <f t="shared" si="2"/>
        <v>3</v>
      </c>
      <c r="Q19" s="16">
        <f t="shared" si="3"/>
        <v>3</v>
      </c>
      <c r="R19" s="16">
        <f t="shared" si="4"/>
        <v>1</v>
      </c>
      <c r="S19" s="16">
        <f t="shared" si="5"/>
        <v>1</v>
      </c>
      <c r="T19" s="16">
        <f t="shared" si="6"/>
        <v>8</v>
      </c>
      <c r="V19">
        <v>0.9106149199576925</v>
      </c>
      <c r="W19">
        <v>1</v>
      </c>
      <c r="X19">
        <v>0.74569222095271104</v>
      </c>
      <c r="Y19">
        <v>0.5</v>
      </c>
      <c r="Z19">
        <v>-300</v>
      </c>
      <c r="AA19">
        <v>175</v>
      </c>
      <c r="AB19">
        <v>0.1</v>
      </c>
      <c r="AC19" s="14">
        <f t="shared" si="7"/>
        <v>0.5</v>
      </c>
      <c r="AD19" s="16">
        <f t="shared" si="42"/>
        <v>0.5</v>
      </c>
      <c r="AE19" s="14" t="str">
        <f t="shared" si="8"/>
        <v>Over</v>
      </c>
      <c r="AF19">
        <v>0.7</v>
      </c>
      <c r="AG19">
        <v>0.3</v>
      </c>
      <c r="AH19" s="14">
        <f t="shared" si="9"/>
        <v>3</v>
      </c>
      <c r="AI19" s="14">
        <f t="shared" si="10"/>
        <v>3</v>
      </c>
      <c r="AJ19" s="14">
        <f t="shared" si="11"/>
        <v>1</v>
      </c>
      <c r="AK19" s="14">
        <f t="shared" si="12"/>
        <v>0</v>
      </c>
      <c r="AL19" s="14">
        <f t="shared" si="13"/>
        <v>7</v>
      </c>
      <c r="AN19">
        <v>3.1297301359622297E-2</v>
      </c>
      <c r="AO19">
        <v>7.9455499760759898E-2</v>
      </c>
      <c r="AP19">
        <v>-5.9404940511221301E-5</v>
      </c>
      <c r="AQ19" t="s">
        <v>141</v>
      </c>
      <c r="AR19">
        <v>0.5</v>
      </c>
      <c r="AS19">
        <v>360</v>
      </c>
      <c r="AT19" t="s">
        <v>141</v>
      </c>
      <c r="AU19" s="14">
        <f t="shared" si="14"/>
        <v>0.5</v>
      </c>
      <c r="AV19" s="14">
        <f t="shared" si="43"/>
        <v>-0.5</v>
      </c>
      <c r="AW19" s="14" t="str">
        <f t="shared" si="15"/>
        <v>Under</v>
      </c>
      <c r="AX19">
        <v>0</v>
      </c>
      <c r="AY19">
        <v>0</v>
      </c>
      <c r="AZ19" s="14">
        <f t="shared" si="16"/>
        <v>3</v>
      </c>
      <c r="BA19" s="14">
        <f t="shared" si="17"/>
        <v>1</v>
      </c>
      <c r="BB19" s="14">
        <f t="shared" si="18"/>
        <v>0</v>
      </c>
      <c r="BC19" s="14">
        <f t="shared" si="19"/>
        <v>0</v>
      </c>
      <c r="BD19" s="14">
        <f t="shared" si="20"/>
        <v>4</v>
      </c>
      <c r="BF19">
        <v>0.51422648419145889</v>
      </c>
      <c r="BG19">
        <v>1.16280928337676</v>
      </c>
      <c r="BH19">
        <v>7.4990299999999996E-2</v>
      </c>
      <c r="BI19" t="s">
        <v>141</v>
      </c>
      <c r="BJ19">
        <v>0.5</v>
      </c>
      <c r="BK19">
        <v>130</v>
      </c>
      <c r="BL19" t="s">
        <v>141</v>
      </c>
      <c r="BM19" s="14">
        <f t="shared" si="21"/>
        <v>0.5</v>
      </c>
      <c r="BN19" s="14">
        <f t="shared" si="44"/>
        <v>0.66280928337676004</v>
      </c>
      <c r="BO19" s="14" t="str">
        <f t="shared" si="22"/>
        <v>Over</v>
      </c>
      <c r="BP19">
        <v>0.5</v>
      </c>
      <c r="BQ19">
        <v>0.3</v>
      </c>
      <c r="BR19" s="14">
        <f t="shared" si="23"/>
        <v>2</v>
      </c>
      <c r="BS19" s="14">
        <f t="shared" si="24"/>
        <v>5</v>
      </c>
      <c r="BT19" s="14">
        <f t="shared" si="25"/>
        <v>0</v>
      </c>
      <c r="BU19" s="14">
        <f t="shared" si="26"/>
        <v>0</v>
      </c>
      <c r="BV19" s="14">
        <f t="shared" si="27"/>
        <v>7</v>
      </c>
      <c r="BX19">
        <v>0.15270436939309059</v>
      </c>
      <c r="BY19">
        <v>0.79899581589958102</v>
      </c>
      <c r="BZ19">
        <v>-9.1733141094143596E-3</v>
      </c>
      <c r="CA19" t="s">
        <v>141</v>
      </c>
      <c r="CB19">
        <v>0.5</v>
      </c>
      <c r="CC19" t="s">
        <v>141</v>
      </c>
      <c r="CD19" t="s">
        <v>141</v>
      </c>
      <c r="CE19" s="14">
        <f t="shared" si="28"/>
        <v>0.5</v>
      </c>
      <c r="CF19" s="14">
        <f t="shared" si="45"/>
        <v>-0.5</v>
      </c>
      <c r="CG19" s="14" t="str">
        <f t="shared" si="29"/>
        <v>Under</v>
      </c>
      <c r="CH19">
        <v>0</v>
      </c>
      <c r="CI19">
        <v>0</v>
      </c>
      <c r="CJ19" s="14">
        <f t="shared" si="47"/>
        <v>2</v>
      </c>
      <c r="CK19" s="14">
        <f t="shared" si="30"/>
        <v>1</v>
      </c>
      <c r="CL19" s="14">
        <f t="shared" si="31"/>
        <v>1</v>
      </c>
      <c r="CM19" s="14">
        <f t="shared" si="32"/>
        <v>1</v>
      </c>
      <c r="CN19" s="14">
        <f t="shared" si="33"/>
        <v>5</v>
      </c>
      <c r="CP19">
        <v>1.695892721656352</v>
      </c>
      <c r="CQ19">
        <v>2</v>
      </c>
      <c r="CR19">
        <v>1.17532550421635</v>
      </c>
      <c r="CS19">
        <v>1.5</v>
      </c>
      <c r="CT19" t="s">
        <v>141</v>
      </c>
      <c r="CU19">
        <v>1.5</v>
      </c>
      <c r="CV19">
        <v>1.5</v>
      </c>
      <c r="CW19" s="14">
        <f t="shared" si="34"/>
        <v>1.5</v>
      </c>
      <c r="CX19" s="14">
        <f t="shared" si="46"/>
        <v>-0.5</v>
      </c>
      <c r="CY19" s="14" t="str">
        <f t="shared" si="35"/>
        <v>Under</v>
      </c>
      <c r="CZ19">
        <v>1</v>
      </c>
      <c r="DA19">
        <v>0.3</v>
      </c>
      <c r="DB19" s="14">
        <f t="shared" si="36"/>
        <v>1</v>
      </c>
      <c r="DC19" s="14">
        <f t="shared" si="37"/>
        <v>1</v>
      </c>
      <c r="DD19" s="14">
        <f t="shared" si="38"/>
        <v>1</v>
      </c>
      <c r="DE19" s="14">
        <f t="shared" si="39"/>
        <v>1</v>
      </c>
      <c r="DF19" s="14">
        <f t="shared" si="40"/>
        <v>4</v>
      </c>
    </row>
    <row r="20" spans="1:111" x14ac:dyDescent="0.3">
      <c r="A20" t="s">
        <v>160</v>
      </c>
      <c r="B20" t="s">
        <v>38</v>
      </c>
      <c r="C20" t="s">
        <v>161</v>
      </c>
      <c r="D20">
        <v>0.51566205210258831</v>
      </c>
      <c r="E20">
        <v>0.65968560087953698</v>
      </c>
      <c r="F20">
        <v>0.19723549562988901</v>
      </c>
      <c r="G20">
        <v>0.5</v>
      </c>
      <c r="H20">
        <v>0.5</v>
      </c>
      <c r="I20">
        <v>0.5</v>
      </c>
      <c r="J20">
        <v>0.5</v>
      </c>
      <c r="K20" s="14">
        <f t="shared" si="0"/>
        <v>0.5</v>
      </c>
      <c r="L20" s="14">
        <f t="shared" si="41"/>
        <v>0.15968560087953698</v>
      </c>
      <c r="M20" s="14" t="str">
        <f t="shared" si="1"/>
        <v>Over</v>
      </c>
      <c r="N20">
        <v>0.6</v>
      </c>
      <c r="O20">
        <v>0.5</v>
      </c>
      <c r="P20" s="14">
        <f t="shared" si="2"/>
        <v>2</v>
      </c>
      <c r="Q20" s="14">
        <f t="shared" si="3"/>
        <v>3</v>
      </c>
      <c r="R20" s="14">
        <f t="shared" si="4"/>
        <v>1</v>
      </c>
      <c r="S20" s="14">
        <f t="shared" si="5"/>
        <v>0</v>
      </c>
      <c r="T20" s="14">
        <f t="shared" si="6"/>
        <v>6</v>
      </c>
      <c r="U20" s="14"/>
      <c r="V20" s="15">
        <v>1.1185040484607309</v>
      </c>
      <c r="W20" s="15">
        <v>1.3330474454227299</v>
      </c>
      <c r="X20" s="15">
        <v>0.99996795192668897</v>
      </c>
      <c r="Y20" s="15">
        <v>0.5</v>
      </c>
      <c r="Z20" s="15" t="s">
        <v>141</v>
      </c>
      <c r="AA20" s="15" t="s">
        <v>141</v>
      </c>
      <c r="AB20" s="15">
        <v>0.3</v>
      </c>
      <c r="AC20" s="16">
        <f t="shared" si="7"/>
        <v>0.5</v>
      </c>
      <c r="AD20" s="16">
        <f t="shared" si="42"/>
        <v>0.8330474454227299</v>
      </c>
      <c r="AE20" s="16" t="str">
        <f t="shared" si="8"/>
        <v>Over</v>
      </c>
      <c r="AF20" s="15">
        <v>1.3</v>
      </c>
      <c r="AG20" s="15">
        <v>0.9</v>
      </c>
      <c r="AH20" s="16">
        <f t="shared" si="9"/>
        <v>3</v>
      </c>
      <c r="AI20" s="16">
        <f t="shared" si="10"/>
        <v>5</v>
      </c>
      <c r="AJ20" s="16">
        <f t="shared" si="11"/>
        <v>1</v>
      </c>
      <c r="AK20" s="16">
        <f t="shared" si="12"/>
        <v>1</v>
      </c>
      <c r="AL20" s="16">
        <f t="shared" si="13"/>
        <v>10</v>
      </c>
      <c r="AM20" s="14"/>
      <c r="AN20">
        <v>6.1838081265682202E-2</v>
      </c>
      <c r="AO20">
        <v>0.21294346678421999</v>
      </c>
      <c r="AP20">
        <v>-1.1636565239200301E-5</v>
      </c>
      <c r="AQ20" t="s">
        <v>141</v>
      </c>
      <c r="AR20">
        <v>0.5</v>
      </c>
      <c r="AS20" t="s">
        <v>141</v>
      </c>
      <c r="AT20" t="s">
        <v>141</v>
      </c>
      <c r="AU20" s="14">
        <f t="shared" si="14"/>
        <v>0.5</v>
      </c>
      <c r="AV20" s="14">
        <f t="shared" si="43"/>
        <v>-0.43816191873431781</v>
      </c>
      <c r="AW20" s="14" t="str">
        <f t="shared" si="15"/>
        <v>Under</v>
      </c>
      <c r="AX20">
        <v>0.1</v>
      </c>
      <c r="AY20">
        <v>0.1</v>
      </c>
      <c r="AZ20" s="14">
        <f t="shared" si="16"/>
        <v>3</v>
      </c>
      <c r="BA20" s="14">
        <f t="shared" si="17"/>
        <v>1</v>
      </c>
      <c r="BB20" s="14">
        <f t="shared" si="18"/>
        <v>0</v>
      </c>
      <c r="BC20" s="14">
        <f t="shared" si="19"/>
        <v>0</v>
      </c>
      <c r="BD20" s="14">
        <f t="shared" si="20"/>
        <v>4</v>
      </c>
      <c r="BE20" s="14"/>
      <c r="BF20">
        <v>0.65097311805951052</v>
      </c>
      <c r="BG20">
        <v>1.1676379978417699</v>
      </c>
      <c r="BH20">
        <v>0.33557369999999997</v>
      </c>
      <c r="BI20" t="s">
        <v>141</v>
      </c>
      <c r="BJ20">
        <v>0.5</v>
      </c>
      <c r="BK20" t="s">
        <v>141</v>
      </c>
      <c r="BL20" t="s">
        <v>141</v>
      </c>
      <c r="BM20" s="14">
        <f t="shared" si="21"/>
        <v>0.5</v>
      </c>
      <c r="BN20" s="14">
        <f t="shared" si="44"/>
        <v>0.66763799784176991</v>
      </c>
      <c r="BO20" s="14" t="str">
        <f t="shared" si="22"/>
        <v>Over</v>
      </c>
      <c r="BP20">
        <v>0.7</v>
      </c>
      <c r="BQ20">
        <v>0.4</v>
      </c>
      <c r="BR20" s="14">
        <f t="shared" si="23"/>
        <v>2</v>
      </c>
      <c r="BS20" s="14">
        <f t="shared" si="24"/>
        <v>5</v>
      </c>
      <c r="BT20" s="14">
        <f t="shared" si="25"/>
        <v>1</v>
      </c>
      <c r="BU20" s="14">
        <f t="shared" si="26"/>
        <v>0</v>
      </c>
      <c r="BV20" s="14">
        <f t="shared" si="27"/>
        <v>8</v>
      </c>
      <c r="BW20" s="14"/>
      <c r="BX20">
        <v>0.20070234384240429</v>
      </c>
      <c r="BY20">
        <v>0.79899581589958102</v>
      </c>
      <c r="BZ20">
        <v>0.03</v>
      </c>
      <c r="CA20" t="s">
        <v>141</v>
      </c>
      <c r="CB20">
        <v>0.5</v>
      </c>
      <c r="CC20" t="s">
        <v>141</v>
      </c>
      <c r="CD20" t="s">
        <v>141</v>
      </c>
      <c r="CE20" s="14">
        <f t="shared" si="28"/>
        <v>0.5</v>
      </c>
      <c r="CF20" s="14">
        <f t="shared" si="45"/>
        <v>-0.5</v>
      </c>
      <c r="CG20" s="14" t="str">
        <f t="shared" si="29"/>
        <v>Under</v>
      </c>
      <c r="CH20">
        <v>0</v>
      </c>
      <c r="CI20">
        <v>0</v>
      </c>
      <c r="CJ20" s="14">
        <f t="shared" si="47"/>
        <v>2</v>
      </c>
      <c r="CK20" s="14">
        <f t="shared" si="30"/>
        <v>1</v>
      </c>
      <c r="CL20" s="14">
        <f t="shared" si="31"/>
        <v>1</v>
      </c>
      <c r="CM20" s="14">
        <f t="shared" si="32"/>
        <v>1</v>
      </c>
      <c r="CN20" s="14">
        <f t="shared" si="33"/>
        <v>5</v>
      </c>
      <c r="CO20" s="14"/>
      <c r="CP20">
        <v>1.931476356115142</v>
      </c>
      <c r="CQ20">
        <v>2</v>
      </c>
      <c r="CR20">
        <v>1.83156173344235</v>
      </c>
      <c r="CS20">
        <v>1.5</v>
      </c>
      <c r="CT20" t="s">
        <v>141</v>
      </c>
      <c r="CU20">
        <v>1.5</v>
      </c>
      <c r="CV20">
        <v>1.5</v>
      </c>
      <c r="CW20" s="14">
        <f t="shared" si="34"/>
        <v>1.5</v>
      </c>
      <c r="CX20" s="14">
        <f t="shared" si="46"/>
        <v>0.5</v>
      </c>
      <c r="CY20" s="14" t="str">
        <f t="shared" si="35"/>
        <v>Over</v>
      </c>
      <c r="CZ20">
        <v>1.7</v>
      </c>
      <c r="DA20">
        <v>0.4</v>
      </c>
      <c r="DB20" s="14">
        <f t="shared" si="36"/>
        <v>3</v>
      </c>
      <c r="DC20" s="14">
        <f t="shared" si="37"/>
        <v>1</v>
      </c>
      <c r="DD20" s="14">
        <f t="shared" si="38"/>
        <v>1</v>
      </c>
      <c r="DE20" s="14">
        <f t="shared" si="39"/>
        <v>0</v>
      </c>
      <c r="DF20" s="14">
        <f t="shared" si="40"/>
        <v>5</v>
      </c>
      <c r="DG20" s="14"/>
    </row>
    <row r="21" spans="1:111" x14ac:dyDescent="0.3">
      <c r="A21" t="s">
        <v>162</v>
      </c>
      <c r="B21" t="s">
        <v>38</v>
      </c>
      <c r="C21" t="s">
        <v>161</v>
      </c>
      <c r="D21" s="15">
        <v>0.69543166470019713</v>
      </c>
      <c r="E21" s="15">
        <v>0.82025737936041399</v>
      </c>
      <c r="F21" s="15">
        <v>0.53335183316956003</v>
      </c>
      <c r="G21" s="15">
        <v>0.5</v>
      </c>
      <c r="H21" s="15">
        <v>0.5</v>
      </c>
      <c r="I21" s="15">
        <v>0.5</v>
      </c>
      <c r="J21" s="15">
        <v>0.5</v>
      </c>
      <c r="K21" s="16">
        <f t="shared" si="0"/>
        <v>0.5</v>
      </c>
      <c r="L21" s="14">
        <f t="shared" si="41"/>
        <v>0.32025737936041399</v>
      </c>
      <c r="M21" s="16" t="str">
        <f t="shared" si="1"/>
        <v>Over</v>
      </c>
      <c r="N21" s="15">
        <v>0.8</v>
      </c>
      <c r="O21" s="15">
        <v>0.6</v>
      </c>
      <c r="P21" s="16">
        <f t="shared" si="2"/>
        <v>3</v>
      </c>
      <c r="Q21" s="16">
        <f t="shared" si="3"/>
        <v>4</v>
      </c>
      <c r="R21" s="16">
        <f t="shared" si="4"/>
        <v>1</v>
      </c>
      <c r="S21" s="16">
        <f t="shared" si="5"/>
        <v>1</v>
      </c>
      <c r="T21" s="16">
        <f t="shared" si="6"/>
        <v>9</v>
      </c>
      <c r="V21" s="15">
        <v>1.063001787876916</v>
      </c>
      <c r="W21" s="15">
        <v>1.18625507996775</v>
      </c>
      <c r="X21" s="15">
        <v>1</v>
      </c>
      <c r="Y21" s="15">
        <v>0.5</v>
      </c>
      <c r="Z21" s="15" t="s">
        <v>141</v>
      </c>
      <c r="AA21" s="15" t="s">
        <v>141</v>
      </c>
      <c r="AB21" s="15">
        <v>0.3</v>
      </c>
      <c r="AC21" s="16">
        <f t="shared" si="7"/>
        <v>0.5</v>
      </c>
      <c r="AD21" s="16">
        <f t="shared" si="42"/>
        <v>0.7</v>
      </c>
      <c r="AE21" s="16" t="str">
        <f t="shared" si="8"/>
        <v>Over</v>
      </c>
      <c r="AF21" s="15">
        <v>1.2</v>
      </c>
      <c r="AG21" s="15">
        <v>0.9</v>
      </c>
      <c r="AH21" s="16">
        <f t="shared" si="9"/>
        <v>3</v>
      </c>
      <c r="AI21" s="16">
        <f t="shared" si="10"/>
        <v>4</v>
      </c>
      <c r="AJ21" s="16">
        <f t="shared" si="11"/>
        <v>1</v>
      </c>
      <c r="AK21" s="16">
        <f t="shared" si="12"/>
        <v>1</v>
      </c>
      <c r="AL21" s="16">
        <f t="shared" si="13"/>
        <v>9</v>
      </c>
      <c r="AN21">
        <v>0.22050688746314731</v>
      </c>
      <c r="AO21">
        <v>0.49498550707319799</v>
      </c>
      <c r="AP21">
        <v>0</v>
      </c>
      <c r="AQ21" t="s">
        <v>141</v>
      </c>
      <c r="AR21">
        <v>0.5</v>
      </c>
      <c r="AS21" t="s">
        <v>141</v>
      </c>
      <c r="AT21" t="s">
        <v>141</v>
      </c>
      <c r="AU21" s="14">
        <f t="shared" si="14"/>
        <v>0.5</v>
      </c>
      <c r="AV21" s="14">
        <f t="shared" si="43"/>
        <v>-0.27949311253685272</v>
      </c>
      <c r="AW21" s="14" t="str">
        <f t="shared" si="15"/>
        <v>Under</v>
      </c>
      <c r="AX21">
        <v>0.4</v>
      </c>
      <c r="AY21">
        <v>0.4</v>
      </c>
      <c r="AZ21" s="14">
        <f t="shared" si="16"/>
        <v>3</v>
      </c>
      <c r="BA21" s="14">
        <f t="shared" si="17"/>
        <v>1</v>
      </c>
      <c r="BB21" s="14">
        <f t="shared" si="18"/>
        <v>0</v>
      </c>
      <c r="BC21" s="14">
        <f t="shared" si="19"/>
        <v>0</v>
      </c>
      <c r="BD21" s="14">
        <f t="shared" si="20"/>
        <v>4</v>
      </c>
      <c r="BF21" s="15">
        <v>0.65379798299937375</v>
      </c>
      <c r="BG21" s="15">
        <v>1.0436137071650999</v>
      </c>
      <c r="BH21" s="15">
        <v>0.21732649000000001</v>
      </c>
      <c r="BI21" s="15" t="s">
        <v>141</v>
      </c>
      <c r="BJ21" s="15">
        <v>0.5</v>
      </c>
      <c r="BK21" s="15" t="s">
        <v>141</v>
      </c>
      <c r="BL21" s="15" t="s">
        <v>141</v>
      </c>
      <c r="BM21" s="16">
        <f t="shared" si="21"/>
        <v>0.5</v>
      </c>
      <c r="BN21" s="14">
        <f t="shared" si="44"/>
        <v>0.54361370716509994</v>
      </c>
      <c r="BO21" s="16" t="str">
        <f t="shared" si="22"/>
        <v>Over</v>
      </c>
      <c r="BP21" s="15">
        <v>0.8</v>
      </c>
      <c r="BQ21" s="15">
        <v>0.6</v>
      </c>
      <c r="BR21" s="16">
        <f t="shared" si="23"/>
        <v>2</v>
      </c>
      <c r="BS21" s="16">
        <f t="shared" si="24"/>
        <v>5</v>
      </c>
      <c r="BT21" s="16">
        <f t="shared" si="25"/>
        <v>1</v>
      </c>
      <c r="BU21" s="16">
        <f t="shared" si="26"/>
        <v>1</v>
      </c>
      <c r="BV21" s="16">
        <f t="shared" si="27"/>
        <v>9</v>
      </c>
      <c r="BX21">
        <v>0.19426964671292829</v>
      </c>
      <c r="BY21">
        <v>0.83010903974674599</v>
      </c>
      <c r="BZ21">
        <v>-3.6253880000000002E-2</v>
      </c>
      <c r="CA21" t="s">
        <v>141</v>
      </c>
      <c r="CB21">
        <v>0.5</v>
      </c>
      <c r="CC21" t="s">
        <v>141</v>
      </c>
      <c r="CD21" t="s">
        <v>141</v>
      </c>
      <c r="CE21" s="14">
        <f t="shared" si="28"/>
        <v>0.5</v>
      </c>
      <c r="CF21" s="14">
        <f t="shared" si="45"/>
        <v>-0.5</v>
      </c>
      <c r="CG21" s="14" t="str">
        <f t="shared" si="29"/>
        <v>Under</v>
      </c>
      <c r="CH21">
        <v>0</v>
      </c>
      <c r="CI21">
        <v>0</v>
      </c>
      <c r="CJ21" s="14">
        <f t="shared" si="47"/>
        <v>2</v>
      </c>
      <c r="CK21" s="14">
        <f t="shared" si="30"/>
        <v>1</v>
      </c>
      <c r="CL21" s="14">
        <f t="shared" si="31"/>
        <v>1</v>
      </c>
      <c r="CM21" s="14">
        <f t="shared" si="32"/>
        <v>1</v>
      </c>
      <c r="CN21" s="14">
        <f t="shared" si="33"/>
        <v>5</v>
      </c>
      <c r="CP21" s="15">
        <v>2.7639035825003448</v>
      </c>
      <c r="CQ21" s="15">
        <v>3.66566866267465</v>
      </c>
      <c r="CR21" s="15">
        <v>2.0001707</v>
      </c>
      <c r="CS21" s="15">
        <v>1.5</v>
      </c>
      <c r="CT21" s="15" t="s">
        <v>141</v>
      </c>
      <c r="CU21" s="15">
        <v>1.5</v>
      </c>
      <c r="CV21" s="15">
        <v>1.5</v>
      </c>
      <c r="CW21" s="16">
        <f t="shared" si="34"/>
        <v>1.5</v>
      </c>
      <c r="CX21" s="14">
        <f t="shared" si="46"/>
        <v>2.16566866267465</v>
      </c>
      <c r="CY21" s="16" t="str">
        <f t="shared" si="35"/>
        <v>Over</v>
      </c>
      <c r="CZ21" s="15">
        <v>2.5</v>
      </c>
      <c r="DA21" s="15">
        <v>0.6</v>
      </c>
      <c r="DB21" s="16">
        <f t="shared" si="36"/>
        <v>3</v>
      </c>
      <c r="DC21" s="16">
        <f t="shared" si="37"/>
        <v>5</v>
      </c>
      <c r="DD21" s="16">
        <f t="shared" si="38"/>
        <v>1</v>
      </c>
      <c r="DE21" s="16">
        <f t="shared" si="39"/>
        <v>1</v>
      </c>
      <c r="DF21" s="16">
        <f t="shared" si="40"/>
        <v>10</v>
      </c>
    </row>
    <row r="22" spans="1:111" x14ac:dyDescent="0.3">
      <c r="A22" t="s">
        <v>163</v>
      </c>
      <c r="B22" t="s">
        <v>38</v>
      </c>
      <c r="C22" t="s">
        <v>161</v>
      </c>
      <c r="D22">
        <v>0.37726890445279587</v>
      </c>
      <c r="E22">
        <v>0.58426966292134797</v>
      </c>
      <c r="F22">
        <v>0.15119131999999999</v>
      </c>
      <c r="G22">
        <v>0.5</v>
      </c>
      <c r="H22">
        <v>0.5</v>
      </c>
      <c r="I22">
        <v>0.5</v>
      </c>
      <c r="J22">
        <v>0.5</v>
      </c>
      <c r="K22" s="14">
        <f t="shared" si="0"/>
        <v>0.5</v>
      </c>
      <c r="L22" s="14">
        <f t="shared" si="41"/>
        <v>-0.2</v>
      </c>
      <c r="M22" s="14" t="str">
        <f t="shared" si="1"/>
        <v>Under</v>
      </c>
      <c r="N22">
        <v>0.3</v>
      </c>
      <c r="O22">
        <v>0.2</v>
      </c>
      <c r="P22" s="14">
        <f t="shared" si="2"/>
        <v>2</v>
      </c>
      <c r="Q22" s="14">
        <f t="shared" si="3"/>
        <v>3</v>
      </c>
      <c r="R22" s="14">
        <f t="shared" si="4"/>
        <v>1</v>
      </c>
      <c r="S22" s="14">
        <f t="shared" si="5"/>
        <v>1</v>
      </c>
      <c r="T22" s="14">
        <f t="shared" si="6"/>
        <v>7</v>
      </c>
      <c r="V22" s="15">
        <v>0.97253840293829152</v>
      </c>
      <c r="W22" s="15">
        <v>1.23177570093457</v>
      </c>
      <c r="X22" s="15">
        <v>0.80309111371865605</v>
      </c>
      <c r="Y22" s="15">
        <v>0.5</v>
      </c>
      <c r="Z22" s="15" t="s">
        <v>141</v>
      </c>
      <c r="AA22" s="15" t="s">
        <v>141</v>
      </c>
      <c r="AB22" s="15">
        <v>0.3</v>
      </c>
      <c r="AC22" s="16">
        <f t="shared" si="7"/>
        <v>0.5</v>
      </c>
      <c r="AD22" s="16">
        <f t="shared" si="42"/>
        <v>0.73177570093457001</v>
      </c>
      <c r="AE22" s="16" t="str">
        <f t="shared" si="8"/>
        <v>Over</v>
      </c>
      <c r="AF22" s="15">
        <v>0.9</v>
      </c>
      <c r="AG22" s="15">
        <v>0.6</v>
      </c>
      <c r="AH22" s="16">
        <f t="shared" si="9"/>
        <v>3</v>
      </c>
      <c r="AI22" s="16">
        <f t="shared" si="10"/>
        <v>4</v>
      </c>
      <c r="AJ22" s="16">
        <f t="shared" si="11"/>
        <v>1</v>
      </c>
      <c r="AK22" s="16">
        <f t="shared" si="12"/>
        <v>1</v>
      </c>
      <c r="AL22" s="16">
        <f t="shared" si="13"/>
        <v>9</v>
      </c>
      <c r="AN22">
        <v>0.13446035104502041</v>
      </c>
      <c r="AO22">
        <v>0.48631797713889802</v>
      </c>
      <c r="AP22">
        <v>-7.7810936E-4</v>
      </c>
      <c r="AQ22" t="s">
        <v>141</v>
      </c>
      <c r="AR22">
        <v>0.5</v>
      </c>
      <c r="AS22" t="s">
        <v>141</v>
      </c>
      <c r="AT22" t="s">
        <v>141</v>
      </c>
      <c r="AU22" s="14">
        <f t="shared" si="14"/>
        <v>0.5</v>
      </c>
      <c r="AV22" s="14">
        <f t="shared" si="43"/>
        <v>-0.36553964895497959</v>
      </c>
      <c r="AW22" s="14" t="str">
        <f t="shared" si="15"/>
        <v>Under</v>
      </c>
      <c r="AX22">
        <v>0.2</v>
      </c>
      <c r="AY22">
        <v>0.1</v>
      </c>
      <c r="AZ22" s="14">
        <f t="shared" si="16"/>
        <v>3</v>
      </c>
      <c r="BA22" s="14">
        <f t="shared" si="17"/>
        <v>1</v>
      </c>
      <c r="BB22" s="14">
        <f t="shared" si="18"/>
        <v>0</v>
      </c>
      <c r="BC22" s="14">
        <f t="shared" si="19"/>
        <v>0</v>
      </c>
      <c r="BD22" s="14">
        <f t="shared" si="20"/>
        <v>4</v>
      </c>
      <c r="BF22">
        <v>0.3858382011933556</v>
      </c>
      <c r="BG22">
        <v>0.866187050359712</v>
      </c>
      <c r="BH22">
        <v>0.15398619054790999</v>
      </c>
      <c r="BI22" t="s">
        <v>141</v>
      </c>
      <c r="BJ22">
        <v>0.5</v>
      </c>
      <c r="BK22" t="s">
        <v>141</v>
      </c>
      <c r="BL22" t="s">
        <v>141</v>
      </c>
      <c r="BM22" s="14">
        <f t="shared" si="21"/>
        <v>0.5</v>
      </c>
      <c r="BN22" s="14">
        <f t="shared" si="44"/>
        <v>0.366187050359712</v>
      </c>
      <c r="BO22" s="14" t="str">
        <f t="shared" si="22"/>
        <v>Over</v>
      </c>
      <c r="BP22">
        <v>0.5</v>
      </c>
      <c r="BQ22">
        <v>0.3</v>
      </c>
      <c r="BR22" s="14">
        <f t="shared" si="23"/>
        <v>1</v>
      </c>
      <c r="BS22" s="14">
        <f t="shared" si="24"/>
        <v>4</v>
      </c>
      <c r="BT22" s="14">
        <f t="shared" si="25"/>
        <v>0</v>
      </c>
      <c r="BU22" s="14">
        <f t="shared" si="26"/>
        <v>0</v>
      </c>
      <c r="BV22" s="14">
        <f t="shared" si="27"/>
        <v>5</v>
      </c>
      <c r="BX22">
        <v>0.1762994968542658</v>
      </c>
      <c r="BY22">
        <v>0.83010903974674599</v>
      </c>
      <c r="BZ22">
        <v>6.7691653999999999E-3</v>
      </c>
      <c r="CA22" t="s">
        <v>141</v>
      </c>
      <c r="CB22">
        <v>0.5</v>
      </c>
      <c r="CC22" t="s">
        <v>141</v>
      </c>
      <c r="CD22" t="s">
        <v>141</v>
      </c>
      <c r="CE22" s="14">
        <f t="shared" si="28"/>
        <v>0.5</v>
      </c>
      <c r="CF22" s="14">
        <f t="shared" si="45"/>
        <v>-0.5</v>
      </c>
      <c r="CG22" s="14" t="str">
        <f t="shared" si="29"/>
        <v>Under</v>
      </c>
      <c r="CH22">
        <v>0</v>
      </c>
      <c r="CI22">
        <v>0</v>
      </c>
      <c r="CJ22" s="14">
        <f t="shared" si="47"/>
        <v>2</v>
      </c>
      <c r="CK22" s="14">
        <f t="shared" si="30"/>
        <v>1</v>
      </c>
      <c r="CL22" s="14">
        <f t="shared" si="31"/>
        <v>1</v>
      </c>
      <c r="CM22" s="14">
        <f t="shared" si="32"/>
        <v>1</v>
      </c>
      <c r="CN22" s="14">
        <f t="shared" si="33"/>
        <v>5</v>
      </c>
      <c r="CP22">
        <v>1.7158979731722701</v>
      </c>
      <c r="CQ22">
        <v>1.9908123</v>
      </c>
      <c r="CR22">
        <v>1.2454476097139899</v>
      </c>
      <c r="CS22">
        <v>1.5</v>
      </c>
      <c r="CT22" t="s">
        <v>141</v>
      </c>
      <c r="CU22">
        <v>1.5</v>
      </c>
      <c r="CV22">
        <v>1.5</v>
      </c>
      <c r="CW22" s="14">
        <f t="shared" si="34"/>
        <v>1.5</v>
      </c>
      <c r="CX22" s="14">
        <f t="shared" si="46"/>
        <v>0.49081229999999998</v>
      </c>
      <c r="CY22" s="14" t="str">
        <f t="shared" si="35"/>
        <v>Over</v>
      </c>
      <c r="CZ22">
        <v>1.8</v>
      </c>
      <c r="DA22">
        <v>0.4</v>
      </c>
      <c r="DB22" s="14">
        <f t="shared" si="36"/>
        <v>2</v>
      </c>
      <c r="DC22" s="14">
        <f t="shared" si="37"/>
        <v>1</v>
      </c>
      <c r="DD22" s="14">
        <f t="shared" si="38"/>
        <v>1</v>
      </c>
      <c r="DE22" s="14">
        <f t="shared" si="39"/>
        <v>0</v>
      </c>
      <c r="DF22" s="14">
        <f t="shared" si="40"/>
        <v>4</v>
      </c>
    </row>
    <row r="23" spans="1:111" x14ac:dyDescent="0.3">
      <c r="A23" t="s">
        <v>164</v>
      </c>
      <c r="B23" t="s">
        <v>38</v>
      </c>
      <c r="C23" t="s">
        <v>161</v>
      </c>
      <c r="D23">
        <v>0.26987138723882031</v>
      </c>
      <c r="E23">
        <v>0.443520782396088</v>
      </c>
      <c r="F23">
        <v>8.1620514000000005E-2</v>
      </c>
      <c r="G23">
        <v>0.5</v>
      </c>
      <c r="H23">
        <v>0.5</v>
      </c>
      <c r="I23">
        <v>0.5</v>
      </c>
      <c r="J23" t="s">
        <v>141</v>
      </c>
      <c r="K23" s="14">
        <f t="shared" si="0"/>
        <v>0.5</v>
      </c>
      <c r="L23" s="14">
        <f t="shared" si="41"/>
        <v>0.4</v>
      </c>
      <c r="M23" s="14" t="str">
        <f t="shared" si="1"/>
        <v>Over</v>
      </c>
      <c r="N23">
        <v>0.9</v>
      </c>
      <c r="O23">
        <v>0.7</v>
      </c>
      <c r="P23" s="14">
        <f t="shared" si="2"/>
        <v>0</v>
      </c>
      <c r="Q23" s="14">
        <f t="shared" si="3"/>
        <v>4</v>
      </c>
      <c r="R23" s="14">
        <f t="shared" si="4"/>
        <v>1</v>
      </c>
      <c r="S23" s="14">
        <f t="shared" si="5"/>
        <v>1</v>
      </c>
      <c r="T23" s="14">
        <f t="shared" si="6"/>
        <v>6</v>
      </c>
      <c r="U23" s="14"/>
      <c r="V23">
        <v>0.53918076056120612</v>
      </c>
      <c r="W23">
        <v>1</v>
      </c>
      <c r="X23">
        <v>7.9229740000000008E-6</v>
      </c>
      <c r="Y23">
        <v>0.5</v>
      </c>
      <c r="Z23" t="s">
        <v>141</v>
      </c>
      <c r="AA23" t="s">
        <v>141</v>
      </c>
      <c r="AB23">
        <v>0</v>
      </c>
      <c r="AC23" s="14">
        <f t="shared" si="7"/>
        <v>0.5</v>
      </c>
      <c r="AD23" s="16">
        <f t="shared" si="42"/>
        <v>0.5</v>
      </c>
      <c r="AE23" s="14" t="str">
        <f t="shared" si="8"/>
        <v>Over</v>
      </c>
      <c r="AF23">
        <v>0.4</v>
      </c>
      <c r="AG23">
        <v>0.4</v>
      </c>
      <c r="AH23" s="14">
        <f t="shared" si="9"/>
        <v>2</v>
      </c>
      <c r="AI23" s="14">
        <f t="shared" si="10"/>
        <v>3</v>
      </c>
      <c r="AJ23" s="14">
        <f t="shared" si="11"/>
        <v>0</v>
      </c>
      <c r="AK23" s="14">
        <f t="shared" si="12"/>
        <v>0</v>
      </c>
      <c r="AL23" s="14">
        <f t="shared" si="13"/>
        <v>5</v>
      </c>
      <c r="AM23" s="14"/>
      <c r="AN23">
        <v>4.9347039525278719E-2</v>
      </c>
      <c r="AO23">
        <v>0.18343274403082899</v>
      </c>
      <c r="AP23">
        <v>-4.6725508541538203E-5</v>
      </c>
      <c r="AQ23" t="s">
        <v>141</v>
      </c>
      <c r="AR23">
        <v>0.5</v>
      </c>
      <c r="AS23" t="s">
        <v>141</v>
      </c>
      <c r="AT23" t="s">
        <v>141</v>
      </c>
      <c r="AU23" s="14">
        <f t="shared" si="14"/>
        <v>0.5</v>
      </c>
      <c r="AV23" s="14">
        <f t="shared" si="43"/>
        <v>-0.45065296047472125</v>
      </c>
      <c r="AW23" s="14" t="str">
        <f t="shared" si="15"/>
        <v>Under</v>
      </c>
      <c r="AX23">
        <v>0.1</v>
      </c>
      <c r="AY23">
        <v>0.1</v>
      </c>
      <c r="AZ23" s="14">
        <f t="shared" si="16"/>
        <v>3</v>
      </c>
      <c r="BA23" s="14">
        <f t="shared" si="17"/>
        <v>1</v>
      </c>
      <c r="BB23" s="14">
        <f t="shared" si="18"/>
        <v>0</v>
      </c>
      <c r="BC23" s="14">
        <f t="shared" si="19"/>
        <v>0</v>
      </c>
      <c r="BD23" s="14">
        <f t="shared" si="20"/>
        <v>4</v>
      </c>
      <c r="BE23" s="14"/>
      <c r="BF23">
        <v>0.21847078287017219</v>
      </c>
      <c r="BG23">
        <v>0.64861683343142995</v>
      </c>
      <c r="BH23">
        <v>-1.149941E-2</v>
      </c>
      <c r="BI23" t="s">
        <v>141</v>
      </c>
      <c r="BJ23">
        <v>0.5</v>
      </c>
      <c r="BK23" t="s">
        <v>141</v>
      </c>
      <c r="BL23" t="s">
        <v>141</v>
      </c>
      <c r="BM23" s="14">
        <f t="shared" si="21"/>
        <v>0.5</v>
      </c>
      <c r="BN23" s="14">
        <f t="shared" si="44"/>
        <v>-0.28152921712982781</v>
      </c>
      <c r="BO23" s="14" t="str">
        <f t="shared" si="22"/>
        <v>Under</v>
      </c>
      <c r="BP23">
        <v>0.3</v>
      </c>
      <c r="BQ23">
        <v>0.3</v>
      </c>
      <c r="BR23" s="14">
        <f t="shared" si="23"/>
        <v>2</v>
      </c>
      <c r="BS23" s="14">
        <f t="shared" si="24"/>
        <v>1</v>
      </c>
      <c r="BT23" s="14">
        <f t="shared" si="25"/>
        <v>1</v>
      </c>
      <c r="BU23" s="14">
        <f t="shared" si="26"/>
        <v>1</v>
      </c>
      <c r="BV23" s="14">
        <f t="shared" si="27"/>
        <v>5</v>
      </c>
      <c r="BW23" s="14"/>
      <c r="BX23">
        <v>0.1595927180744009</v>
      </c>
      <c r="BY23">
        <v>0.78252032520325199</v>
      </c>
      <c r="BZ23">
        <v>-1.8943062E-2</v>
      </c>
      <c r="CA23" t="s">
        <v>141</v>
      </c>
      <c r="CB23">
        <v>0.5</v>
      </c>
      <c r="CC23" t="s">
        <v>141</v>
      </c>
      <c r="CD23" t="s">
        <v>141</v>
      </c>
      <c r="CE23" s="14">
        <f t="shared" si="28"/>
        <v>0.5</v>
      </c>
      <c r="CF23" s="14">
        <f t="shared" si="45"/>
        <v>-0.5</v>
      </c>
      <c r="CG23" s="14" t="str">
        <f t="shared" si="29"/>
        <v>Under</v>
      </c>
      <c r="CH23">
        <v>0</v>
      </c>
      <c r="CI23">
        <v>0</v>
      </c>
      <c r="CJ23" s="14">
        <f t="shared" si="47"/>
        <v>2</v>
      </c>
      <c r="CK23" s="14">
        <f t="shared" si="30"/>
        <v>1</v>
      </c>
      <c r="CL23" s="14">
        <f t="shared" si="31"/>
        <v>1</v>
      </c>
      <c r="CM23" s="14">
        <f t="shared" si="32"/>
        <v>1</v>
      </c>
      <c r="CN23" s="14">
        <f t="shared" si="33"/>
        <v>5</v>
      </c>
      <c r="CO23" s="14"/>
      <c r="CP23">
        <v>0.80003416771747704</v>
      </c>
      <c r="CQ23">
        <v>1.2</v>
      </c>
      <c r="CR23">
        <v>3.6435620000000002E-2</v>
      </c>
      <c r="CS23">
        <v>0.5</v>
      </c>
      <c r="CT23" t="s">
        <v>141</v>
      </c>
      <c r="CU23">
        <v>0.5</v>
      </c>
      <c r="CV23" t="s">
        <v>141</v>
      </c>
      <c r="CW23" s="14">
        <f t="shared" si="34"/>
        <v>0.5</v>
      </c>
      <c r="CX23" s="14">
        <f t="shared" si="46"/>
        <v>0.7</v>
      </c>
      <c r="CY23" s="14" t="str">
        <f t="shared" si="35"/>
        <v>Over</v>
      </c>
      <c r="CZ23">
        <v>0.8</v>
      </c>
      <c r="DA23">
        <v>0.4</v>
      </c>
      <c r="DB23" s="14">
        <f t="shared" si="36"/>
        <v>2</v>
      </c>
      <c r="DC23" s="14">
        <f t="shared" si="37"/>
        <v>2</v>
      </c>
      <c r="DD23" s="14">
        <f t="shared" si="38"/>
        <v>1</v>
      </c>
      <c r="DE23" s="14">
        <f t="shared" si="39"/>
        <v>0</v>
      </c>
      <c r="DF23" s="14">
        <f t="shared" si="40"/>
        <v>5</v>
      </c>
      <c r="DG23" s="14"/>
    </row>
    <row r="24" spans="1:111" x14ac:dyDescent="0.3">
      <c r="A24" t="s">
        <v>165</v>
      </c>
      <c r="B24" t="s">
        <v>38</v>
      </c>
      <c r="C24" t="s">
        <v>161</v>
      </c>
      <c r="D24" s="15">
        <v>0.3277338556574827</v>
      </c>
      <c r="E24" s="15">
        <v>0.479837507783059</v>
      </c>
      <c r="F24" s="15">
        <v>0.168070978920597</v>
      </c>
      <c r="G24" s="15">
        <v>0.5</v>
      </c>
      <c r="H24" s="15">
        <v>0.5</v>
      </c>
      <c r="I24" s="15">
        <v>0.5</v>
      </c>
      <c r="J24" s="15">
        <v>0.5</v>
      </c>
      <c r="K24" s="16">
        <f t="shared" si="0"/>
        <v>0.5</v>
      </c>
      <c r="L24" s="14">
        <f t="shared" si="41"/>
        <v>-0.1722661443425173</v>
      </c>
      <c r="M24" s="16" t="str">
        <f t="shared" si="1"/>
        <v>Under</v>
      </c>
      <c r="N24" s="15">
        <v>0.5</v>
      </c>
      <c r="O24" s="15">
        <v>0.5</v>
      </c>
      <c r="P24" s="16">
        <f t="shared" si="2"/>
        <v>3</v>
      </c>
      <c r="Q24" s="16">
        <f t="shared" si="3"/>
        <v>3</v>
      </c>
      <c r="R24" s="16">
        <f t="shared" si="4"/>
        <v>1</v>
      </c>
      <c r="S24" s="16">
        <f t="shared" si="5"/>
        <v>1</v>
      </c>
      <c r="T24" s="16">
        <f t="shared" si="6"/>
        <v>8</v>
      </c>
      <c r="U24" s="14"/>
      <c r="V24">
        <v>0.53229055708767004</v>
      </c>
      <c r="W24">
        <v>1</v>
      </c>
      <c r="X24">
        <v>7.9229740000000008E-6</v>
      </c>
      <c r="Y24">
        <v>0.5</v>
      </c>
      <c r="Z24" t="s">
        <v>141</v>
      </c>
      <c r="AA24" t="s">
        <v>141</v>
      </c>
      <c r="AB24">
        <v>0</v>
      </c>
      <c r="AC24" s="14">
        <f t="shared" si="7"/>
        <v>0.5</v>
      </c>
      <c r="AD24" s="16">
        <f t="shared" si="42"/>
        <v>0.5</v>
      </c>
      <c r="AE24" s="14" t="str">
        <f t="shared" si="8"/>
        <v>Over</v>
      </c>
      <c r="AF24">
        <v>0.5</v>
      </c>
      <c r="AG24">
        <v>0.5</v>
      </c>
      <c r="AH24" s="14">
        <f t="shared" si="9"/>
        <v>2</v>
      </c>
      <c r="AI24" s="14">
        <f t="shared" si="10"/>
        <v>3</v>
      </c>
      <c r="AJ24" s="14">
        <f t="shared" si="11"/>
        <v>0</v>
      </c>
      <c r="AK24" s="14">
        <f t="shared" si="12"/>
        <v>0</v>
      </c>
      <c r="AL24" s="14">
        <f t="shared" si="13"/>
        <v>5</v>
      </c>
      <c r="AM24" s="14"/>
      <c r="AN24">
        <v>0.16423725201250169</v>
      </c>
      <c r="AO24">
        <v>0.51073024778458498</v>
      </c>
      <c r="AP24">
        <v>-2.4067649552449298E-5</v>
      </c>
      <c r="AQ24" t="s">
        <v>141</v>
      </c>
      <c r="AR24">
        <v>0.5</v>
      </c>
      <c r="AS24" t="s">
        <v>141</v>
      </c>
      <c r="AT24" t="s">
        <v>141</v>
      </c>
      <c r="AU24" s="14">
        <f t="shared" si="14"/>
        <v>0.5</v>
      </c>
      <c r="AV24" s="14">
        <f t="shared" si="43"/>
        <v>-0.33576274798749828</v>
      </c>
      <c r="AW24" s="14" t="str">
        <f t="shared" si="15"/>
        <v>Under</v>
      </c>
      <c r="AX24">
        <v>0.5</v>
      </c>
      <c r="AY24">
        <v>0.5</v>
      </c>
      <c r="AZ24" s="14">
        <f t="shared" si="16"/>
        <v>2</v>
      </c>
      <c r="BA24" s="14">
        <f t="shared" si="17"/>
        <v>1</v>
      </c>
      <c r="BB24" s="14">
        <f t="shared" si="18"/>
        <v>0</v>
      </c>
      <c r="BC24" s="14">
        <f t="shared" si="19"/>
        <v>0</v>
      </c>
      <c r="BD24" s="14">
        <f t="shared" si="20"/>
        <v>3</v>
      </c>
      <c r="BE24" s="14"/>
      <c r="BF24">
        <v>0.52911292792468467</v>
      </c>
      <c r="BG24">
        <v>0.862083873757025</v>
      </c>
      <c r="BH24">
        <v>0.26795218840835699</v>
      </c>
      <c r="BI24" t="s">
        <v>141</v>
      </c>
      <c r="BJ24">
        <v>0.5</v>
      </c>
      <c r="BK24" t="s">
        <v>141</v>
      </c>
      <c r="BL24" t="s">
        <v>141</v>
      </c>
      <c r="BM24" s="14">
        <f t="shared" si="21"/>
        <v>0.5</v>
      </c>
      <c r="BN24" s="14">
        <f t="shared" si="44"/>
        <v>0.5</v>
      </c>
      <c r="BO24" s="14" t="str">
        <f t="shared" si="22"/>
        <v>Over</v>
      </c>
      <c r="BP24">
        <v>1</v>
      </c>
      <c r="BQ24">
        <v>0.5</v>
      </c>
      <c r="BR24" s="14">
        <f t="shared" si="23"/>
        <v>2</v>
      </c>
      <c r="BS24" s="14">
        <f t="shared" si="24"/>
        <v>4</v>
      </c>
      <c r="BT24" s="14">
        <f t="shared" si="25"/>
        <v>1</v>
      </c>
      <c r="BU24" s="14">
        <f t="shared" si="26"/>
        <v>0</v>
      </c>
      <c r="BV24" s="14">
        <f t="shared" si="27"/>
        <v>7</v>
      </c>
      <c r="BW24" s="14"/>
      <c r="BX24">
        <v>0.14039771460020781</v>
      </c>
      <c r="BY24">
        <v>0.79899581589958102</v>
      </c>
      <c r="BZ24">
        <v>-1.3654471E-2</v>
      </c>
      <c r="CA24" t="s">
        <v>141</v>
      </c>
      <c r="CB24">
        <v>0.5</v>
      </c>
      <c r="CC24" t="s">
        <v>141</v>
      </c>
      <c r="CD24" t="s">
        <v>141</v>
      </c>
      <c r="CE24" s="14">
        <f t="shared" si="28"/>
        <v>0.5</v>
      </c>
      <c r="CF24" s="14">
        <f t="shared" si="45"/>
        <v>-0.5</v>
      </c>
      <c r="CG24" s="14" t="str">
        <f t="shared" si="29"/>
        <v>Under</v>
      </c>
      <c r="CH24">
        <v>0</v>
      </c>
      <c r="CI24">
        <v>0</v>
      </c>
      <c r="CJ24" s="14">
        <f t="shared" si="47"/>
        <v>2</v>
      </c>
      <c r="CK24" s="14">
        <f t="shared" si="30"/>
        <v>1</v>
      </c>
      <c r="CL24" s="14">
        <f t="shared" si="31"/>
        <v>1</v>
      </c>
      <c r="CM24" s="14">
        <f t="shared" si="32"/>
        <v>1</v>
      </c>
      <c r="CN24" s="14">
        <f t="shared" si="33"/>
        <v>5</v>
      </c>
      <c r="CO24" s="14"/>
      <c r="CP24">
        <v>1.4813713726954101</v>
      </c>
      <c r="CQ24">
        <v>2</v>
      </c>
      <c r="CR24">
        <v>5.6194386999999998E-2</v>
      </c>
      <c r="CS24">
        <v>0.5</v>
      </c>
      <c r="CT24" t="s">
        <v>141</v>
      </c>
      <c r="CU24">
        <v>0.5</v>
      </c>
      <c r="CV24">
        <v>1.5</v>
      </c>
      <c r="CW24" s="14">
        <f t="shared" si="34"/>
        <v>0.5</v>
      </c>
      <c r="CX24" s="14">
        <f t="shared" si="46"/>
        <v>1.5</v>
      </c>
      <c r="CY24" s="14" t="str">
        <f t="shared" si="35"/>
        <v>Over</v>
      </c>
      <c r="CZ24">
        <v>2</v>
      </c>
      <c r="DA24">
        <v>0.5</v>
      </c>
      <c r="DB24" s="14">
        <f t="shared" si="36"/>
        <v>2</v>
      </c>
      <c r="DC24" s="14">
        <f t="shared" si="37"/>
        <v>3</v>
      </c>
      <c r="DD24" s="14">
        <f t="shared" si="38"/>
        <v>1</v>
      </c>
      <c r="DE24" s="14">
        <f t="shared" si="39"/>
        <v>0</v>
      </c>
      <c r="DF24" s="14">
        <f t="shared" si="40"/>
        <v>6</v>
      </c>
      <c r="DG24" s="14"/>
    </row>
    <row r="25" spans="1:111" x14ac:dyDescent="0.3">
      <c r="A25" t="s">
        <v>166</v>
      </c>
      <c r="B25" t="s">
        <v>38</v>
      </c>
      <c r="C25" t="s">
        <v>161</v>
      </c>
      <c r="D25">
        <v>0.71496543592233208</v>
      </c>
      <c r="E25">
        <v>1.1931005469078599</v>
      </c>
      <c r="F25">
        <v>0.22135347</v>
      </c>
      <c r="G25">
        <v>0.5</v>
      </c>
      <c r="H25">
        <v>0.5</v>
      </c>
      <c r="I25">
        <v>0.5</v>
      </c>
      <c r="J25">
        <v>0.5</v>
      </c>
      <c r="K25" s="14">
        <f t="shared" si="0"/>
        <v>0.5</v>
      </c>
      <c r="L25" s="14">
        <f t="shared" si="41"/>
        <v>0.69310054690785994</v>
      </c>
      <c r="M25" s="14" t="str">
        <f t="shared" si="1"/>
        <v>Over</v>
      </c>
      <c r="N25">
        <v>0.8</v>
      </c>
      <c r="O25">
        <v>0.5</v>
      </c>
      <c r="P25" s="14">
        <f t="shared" si="2"/>
        <v>2</v>
      </c>
      <c r="Q25" s="14">
        <f t="shared" si="3"/>
        <v>5</v>
      </c>
      <c r="R25" s="14">
        <f t="shared" si="4"/>
        <v>1</v>
      </c>
      <c r="S25" s="14">
        <f t="shared" si="5"/>
        <v>0</v>
      </c>
      <c r="T25" s="14">
        <f t="shared" si="6"/>
        <v>8</v>
      </c>
      <c r="U25" s="14"/>
      <c r="V25" s="15">
        <v>0.94839147778484023</v>
      </c>
      <c r="W25" s="15">
        <v>1.0004710285504199</v>
      </c>
      <c r="X25" s="15">
        <v>0.82919626698034699</v>
      </c>
      <c r="Y25" s="15">
        <v>0.5</v>
      </c>
      <c r="Z25" s="15" t="s">
        <v>141</v>
      </c>
      <c r="AA25" s="15" t="s">
        <v>141</v>
      </c>
      <c r="AB25" s="15">
        <v>0.1</v>
      </c>
      <c r="AC25" s="16">
        <f t="shared" si="7"/>
        <v>0.5</v>
      </c>
      <c r="AD25" s="16">
        <f t="shared" si="42"/>
        <v>0.50047102855041992</v>
      </c>
      <c r="AE25" s="16" t="str">
        <f t="shared" si="8"/>
        <v>Over</v>
      </c>
      <c r="AF25" s="15">
        <v>0.9</v>
      </c>
      <c r="AG25" s="15">
        <v>0.7</v>
      </c>
      <c r="AH25" s="16">
        <f t="shared" si="9"/>
        <v>3</v>
      </c>
      <c r="AI25" s="16">
        <f t="shared" si="10"/>
        <v>4</v>
      </c>
      <c r="AJ25" s="16">
        <f t="shared" si="11"/>
        <v>1</v>
      </c>
      <c r="AK25" s="16">
        <f t="shared" si="12"/>
        <v>1</v>
      </c>
      <c r="AL25" s="16">
        <f t="shared" si="13"/>
        <v>9</v>
      </c>
      <c r="AM25" s="14"/>
      <c r="AN25">
        <v>8.498189898836557E-2</v>
      </c>
      <c r="AO25">
        <v>0.29159051448185702</v>
      </c>
      <c r="AP25">
        <v>-5.9404940511221301E-5</v>
      </c>
      <c r="AQ25" t="s">
        <v>141</v>
      </c>
      <c r="AR25">
        <v>0.5</v>
      </c>
      <c r="AS25" t="s">
        <v>141</v>
      </c>
      <c r="AT25" t="s">
        <v>141</v>
      </c>
      <c r="AU25" s="14">
        <f t="shared" si="14"/>
        <v>0.5</v>
      </c>
      <c r="AV25" s="14">
        <f t="shared" si="43"/>
        <v>-0.41501810101163444</v>
      </c>
      <c r="AW25" s="14" t="str">
        <f t="shared" si="15"/>
        <v>Under</v>
      </c>
      <c r="AX25">
        <v>0.2</v>
      </c>
      <c r="AY25">
        <v>0.2</v>
      </c>
      <c r="AZ25" s="14">
        <f t="shared" si="16"/>
        <v>3</v>
      </c>
      <c r="BA25" s="14">
        <f t="shared" si="17"/>
        <v>1</v>
      </c>
      <c r="BB25" s="14">
        <f t="shared" si="18"/>
        <v>0</v>
      </c>
      <c r="BC25" s="14">
        <f t="shared" si="19"/>
        <v>0</v>
      </c>
      <c r="BD25" s="14">
        <f t="shared" si="20"/>
        <v>4</v>
      </c>
      <c r="BE25" s="14"/>
      <c r="BF25">
        <v>0.46293366763897847</v>
      </c>
      <c r="BG25">
        <v>0.97218543046357597</v>
      </c>
      <c r="BH25">
        <v>0.16604018000000001</v>
      </c>
      <c r="BI25" t="s">
        <v>141</v>
      </c>
      <c r="BJ25">
        <v>0.5</v>
      </c>
      <c r="BK25" t="s">
        <v>141</v>
      </c>
      <c r="BL25" t="s">
        <v>141</v>
      </c>
      <c r="BM25" s="14">
        <f t="shared" si="21"/>
        <v>0.5</v>
      </c>
      <c r="BN25" s="14">
        <f t="shared" si="44"/>
        <v>0.47218543046357597</v>
      </c>
      <c r="BO25" s="14" t="str">
        <f t="shared" si="22"/>
        <v>Over</v>
      </c>
      <c r="BP25">
        <v>0.5</v>
      </c>
      <c r="BQ25">
        <v>0.2</v>
      </c>
      <c r="BR25" s="14">
        <f t="shared" si="23"/>
        <v>1</v>
      </c>
      <c r="BS25" s="14">
        <f t="shared" si="24"/>
        <v>4</v>
      </c>
      <c r="BT25" s="14">
        <f t="shared" si="25"/>
        <v>0</v>
      </c>
      <c r="BU25" s="14">
        <f t="shared" si="26"/>
        <v>0</v>
      </c>
      <c r="BV25" s="14">
        <f t="shared" si="27"/>
        <v>5</v>
      </c>
      <c r="BW25" s="14"/>
      <c r="BX25">
        <v>0.23113685126905059</v>
      </c>
      <c r="BY25">
        <v>0.83069568084404799</v>
      </c>
      <c r="BZ25">
        <v>1.0633544999999999E-2</v>
      </c>
      <c r="CA25" t="s">
        <v>141</v>
      </c>
      <c r="CB25">
        <v>0.5</v>
      </c>
      <c r="CC25" t="s">
        <v>141</v>
      </c>
      <c r="CD25" t="s">
        <v>141</v>
      </c>
      <c r="CE25" s="14">
        <f t="shared" si="28"/>
        <v>0.5</v>
      </c>
      <c r="CF25" s="14">
        <f t="shared" si="45"/>
        <v>-0.4</v>
      </c>
      <c r="CG25" s="14" t="str">
        <f t="shared" si="29"/>
        <v>Under</v>
      </c>
      <c r="CH25">
        <v>0.1</v>
      </c>
      <c r="CI25">
        <v>0.1</v>
      </c>
      <c r="CJ25" s="14">
        <f t="shared" si="47"/>
        <v>2</v>
      </c>
      <c r="CK25" s="14">
        <f t="shared" si="30"/>
        <v>1</v>
      </c>
      <c r="CL25" s="14">
        <f t="shared" si="31"/>
        <v>1</v>
      </c>
      <c r="CM25" s="14">
        <f t="shared" si="32"/>
        <v>1</v>
      </c>
      <c r="CN25" s="14">
        <f t="shared" si="33"/>
        <v>5</v>
      </c>
      <c r="CO25" s="14"/>
      <c r="CP25" s="15">
        <v>1.8865223797064179</v>
      </c>
      <c r="CQ25" s="15">
        <v>2</v>
      </c>
      <c r="CR25" s="15">
        <v>1.74533124654711</v>
      </c>
      <c r="CS25" s="15">
        <v>0.5</v>
      </c>
      <c r="CT25" s="15" t="s">
        <v>141</v>
      </c>
      <c r="CU25" s="15">
        <v>0.5</v>
      </c>
      <c r="CV25" s="15">
        <v>1.5</v>
      </c>
      <c r="CW25" s="16">
        <f t="shared" si="34"/>
        <v>0.5</v>
      </c>
      <c r="CX25" s="14">
        <f t="shared" si="46"/>
        <v>1.5</v>
      </c>
      <c r="CY25" s="16" t="str">
        <f t="shared" si="35"/>
        <v>Over</v>
      </c>
      <c r="CZ25" s="15">
        <v>1.8</v>
      </c>
      <c r="DA25" s="15">
        <v>0.7</v>
      </c>
      <c r="DB25" s="16">
        <f t="shared" si="36"/>
        <v>3</v>
      </c>
      <c r="DC25" s="16">
        <f t="shared" si="37"/>
        <v>3</v>
      </c>
      <c r="DD25" s="16">
        <f t="shared" si="38"/>
        <v>1</v>
      </c>
      <c r="DE25" s="16">
        <f t="shared" si="39"/>
        <v>1</v>
      </c>
      <c r="DF25" s="16">
        <f t="shared" si="40"/>
        <v>8</v>
      </c>
      <c r="DG25" s="14"/>
    </row>
    <row r="26" spans="1:111" x14ac:dyDescent="0.3">
      <c r="A26" t="s">
        <v>167</v>
      </c>
      <c r="B26" t="s">
        <v>38</v>
      </c>
      <c r="C26" t="s">
        <v>161</v>
      </c>
      <c r="D26" s="15">
        <v>0.19954971111672759</v>
      </c>
      <c r="E26" s="15">
        <v>0.36614173228346403</v>
      </c>
      <c r="F26" s="15">
        <v>5.2132367999999998E-2</v>
      </c>
      <c r="G26" s="15">
        <v>0.5</v>
      </c>
      <c r="H26" s="15">
        <v>0.5</v>
      </c>
      <c r="I26" s="15">
        <v>0.5</v>
      </c>
      <c r="J26" s="15" t="s">
        <v>141</v>
      </c>
      <c r="K26" s="16">
        <f t="shared" si="0"/>
        <v>0.5</v>
      </c>
      <c r="L26" s="14">
        <f t="shared" si="41"/>
        <v>-0.30045028888327241</v>
      </c>
      <c r="M26" s="16" t="str">
        <f t="shared" si="1"/>
        <v>Under</v>
      </c>
      <c r="N26" s="15">
        <v>0.4</v>
      </c>
      <c r="O26" s="15">
        <v>0.4</v>
      </c>
      <c r="P26" s="16">
        <f t="shared" si="2"/>
        <v>3</v>
      </c>
      <c r="Q26" s="16">
        <f t="shared" si="3"/>
        <v>4</v>
      </c>
      <c r="R26" s="16">
        <f t="shared" si="4"/>
        <v>1</v>
      </c>
      <c r="S26" s="16">
        <f t="shared" si="5"/>
        <v>1</v>
      </c>
      <c r="T26" s="16">
        <f t="shared" si="6"/>
        <v>9</v>
      </c>
      <c r="U26" s="14"/>
      <c r="V26">
        <v>0.58730424622930211</v>
      </c>
      <c r="W26">
        <v>1</v>
      </c>
      <c r="X26">
        <v>7.9229740000000008E-6</v>
      </c>
      <c r="Y26">
        <v>0.5</v>
      </c>
      <c r="Z26" t="s">
        <v>141</v>
      </c>
      <c r="AA26" t="s">
        <v>141</v>
      </c>
      <c r="AB26">
        <v>0</v>
      </c>
      <c r="AC26" s="14">
        <f t="shared" si="7"/>
        <v>0.5</v>
      </c>
      <c r="AD26" s="16">
        <f t="shared" si="42"/>
        <v>0.5</v>
      </c>
      <c r="AE26" s="14" t="str">
        <f t="shared" si="8"/>
        <v>Over</v>
      </c>
      <c r="AF26">
        <v>0.5</v>
      </c>
      <c r="AG26">
        <v>0.5</v>
      </c>
      <c r="AH26" s="14">
        <f t="shared" si="9"/>
        <v>2</v>
      </c>
      <c r="AI26" s="14">
        <f t="shared" si="10"/>
        <v>3</v>
      </c>
      <c r="AJ26" s="14">
        <f t="shared" si="11"/>
        <v>0</v>
      </c>
      <c r="AK26" s="14">
        <f t="shared" si="12"/>
        <v>0</v>
      </c>
      <c r="AL26" s="14">
        <f t="shared" si="13"/>
        <v>5</v>
      </c>
      <c r="AM26" s="14"/>
      <c r="AN26">
        <v>2.3073147906918331E-2</v>
      </c>
      <c r="AO26">
        <v>0.11930801986638399</v>
      </c>
      <c r="AP26">
        <v>-2.4067649552449298E-5</v>
      </c>
      <c r="AQ26" t="s">
        <v>141</v>
      </c>
      <c r="AR26">
        <v>0.5</v>
      </c>
      <c r="AS26" t="s">
        <v>141</v>
      </c>
      <c r="AT26" t="s">
        <v>141</v>
      </c>
      <c r="AU26" s="14">
        <f t="shared" si="14"/>
        <v>0.5</v>
      </c>
      <c r="AV26" s="14">
        <f t="shared" si="43"/>
        <v>-0.5</v>
      </c>
      <c r="AW26" s="14" t="str">
        <f t="shared" si="15"/>
        <v>Under</v>
      </c>
      <c r="AX26">
        <v>0</v>
      </c>
      <c r="AY26">
        <v>0</v>
      </c>
      <c r="AZ26" s="14">
        <f t="shared" si="16"/>
        <v>3</v>
      </c>
      <c r="BA26" s="14">
        <f t="shared" si="17"/>
        <v>1</v>
      </c>
      <c r="BB26" s="14">
        <f t="shared" si="18"/>
        <v>0</v>
      </c>
      <c r="BC26" s="14">
        <f t="shared" si="19"/>
        <v>0</v>
      </c>
      <c r="BD26" s="14">
        <f t="shared" si="20"/>
        <v>4</v>
      </c>
      <c r="BE26" s="14"/>
      <c r="BF26">
        <v>0.31419666049160039</v>
      </c>
      <c r="BG26">
        <v>1.0139999232168699</v>
      </c>
      <c r="BH26">
        <v>-6.1919666999999998E-2</v>
      </c>
      <c r="BI26" t="s">
        <v>141</v>
      </c>
      <c r="BJ26">
        <v>0.5</v>
      </c>
      <c r="BK26" t="s">
        <v>141</v>
      </c>
      <c r="BL26" t="s">
        <v>141</v>
      </c>
      <c r="BM26" s="14">
        <f t="shared" si="21"/>
        <v>0.5</v>
      </c>
      <c r="BN26" s="14">
        <f t="shared" si="44"/>
        <v>0.51399992321686994</v>
      </c>
      <c r="BO26" s="14" t="str">
        <f t="shared" si="22"/>
        <v>Over</v>
      </c>
      <c r="BP26">
        <v>0.2</v>
      </c>
      <c r="BQ26">
        <v>0.2</v>
      </c>
      <c r="BR26" s="14">
        <f t="shared" si="23"/>
        <v>1</v>
      </c>
      <c r="BS26" s="14">
        <f t="shared" si="24"/>
        <v>5</v>
      </c>
      <c r="BT26" s="14">
        <f t="shared" si="25"/>
        <v>0</v>
      </c>
      <c r="BU26" s="14">
        <f t="shared" si="26"/>
        <v>0</v>
      </c>
      <c r="BV26" s="14">
        <f t="shared" si="27"/>
        <v>6</v>
      </c>
      <c r="BW26" s="14"/>
      <c r="BX26">
        <v>0.15252432652736311</v>
      </c>
      <c r="BY26">
        <v>0.79899581589958102</v>
      </c>
      <c r="BZ26">
        <v>-3.1388237999999999E-2</v>
      </c>
      <c r="CA26" t="s">
        <v>141</v>
      </c>
      <c r="CB26">
        <v>0.5</v>
      </c>
      <c r="CC26" t="s">
        <v>141</v>
      </c>
      <c r="CD26" t="s">
        <v>141</v>
      </c>
      <c r="CE26" s="14">
        <f t="shared" si="28"/>
        <v>0.5</v>
      </c>
      <c r="CF26" s="14">
        <f t="shared" si="45"/>
        <v>-0.5</v>
      </c>
      <c r="CG26" s="14" t="str">
        <f t="shared" si="29"/>
        <v>Under</v>
      </c>
      <c r="CH26">
        <v>0</v>
      </c>
      <c r="CI26">
        <v>0</v>
      </c>
      <c r="CJ26" s="14">
        <f t="shared" si="47"/>
        <v>2</v>
      </c>
      <c r="CK26" s="14">
        <f t="shared" si="30"/>
        <v>1</v>
      </c>
      <c r="CL26" s="14">
        <f t="shared" si="31"/>
        <v>1</v>
      </c>
      <c r="CM26" s="14">
        <f t="shared" si="32"/>
        <v>1</v>
      </c>
      <c r="CN26" s="14">
        <f t="shared" si="33"/>
        <v>5</v>
      </c>
      <c r="CO26" s="14"/>
      <c r="CP26">
        <v>0.7706849301989297</v>
      </c>
      <c r="CQ26">
        <v>1.2</v>
      </c>
      <c r="CR26">
        <v>1.3620934E-5</v>
      </c>
      <c r="CS26">
        <v>1.5</v>
      </c>
      <c r="CT26" t="s">
        <v>141</v>
      </c>
      <c r="CU26">
        <v>1.5</v>
      </c>
      <c r="CV26" t="s">
        <v>141</v>
      </c>
      <c r="CW26" s="14">
        <f t="shared" si="34"/>
        <v>1.5</v>
      </c>
      <c r="CX26" s="14">
        <f t="shared" si="46"/>
        <v>-0.9</v>
      </c>
      <c r="CY26" s="14" t="str">
        <f t="shared" si="35"/>
        <v>Under</v>
      </c>
      <c r="CZ26">
        <v>0.6</v>
      </c>
      <c r="DA26">
        <v>0.1</v>
      </c>
      <c r="DB26" s="14">
        <f t="shared" si="36"/>
        <v>3</v>
      </c>
      <c r="DC26" s="14">
        <f t="shared" si="37"/>
        <v>1</v>
      </c>
      <c r="DD26" s="14">
        <f t="shared" si="38"/>
        <v>1</v>
      </c>
      <c r="DE26" s="14">
        <f t="shared" si="39"/>
        <v>1</v>
      </c>
      <c r="DF26" s="14">
        <f t="shared" si="40"/>
        <v>6</v>
      </c>
      <c r="DG26" s="14"/>
    </row>
    <row r="27" spans="1:111" x14ac:dyDescent="0.3">
      <c r="A27" t="s">
        <v>168</v>
      </c>
      <c r="B27" t="s">
        <v>38</v>
      </c>
      <c r="C27" t="s">
        <v>161</v>
      </c>
      <c r="D27">
        <v>0.49379146154662151</v>
      </c>
      <c r="E27">
        <v>0.65305211683047504</v>
      </c>
      <c r="F27">
        <v>0.27137396999030899</v>
      </c>
      <c r="G27">
        <v>0.5</v>
      </c>
      <c r="H27">
        <v>0.5</v>
      </c>
      <c r="I27">
        <v>0.5</v>
      </c>
      <c r="J27">
        <v>0.5</v>
      </c>
      <c r="K27" s="14">
        <f t="shared" si="0"/>
        <v>0.5</v>
      </c>
      <c r="L27" s="14">
        <f t="shared" si="41"/>
        <v>0.15305211683047504</v>
      </c>
      <c r="M27" s="14" t="str">
        <f t="shared" si="1"/>
        <v>Over</v>
      </c>
      <c r="N27">
        <v>0.6</v>
      </c>
      <c r="O27">
        <v>0.5</v>
      </c>
      <c r="P27" s="14">
        <f t="shared" si="2"/>
        <v>1</v>
      </c>
      <c r="Q27" s="14">
        <f t="shared" si="3"/>
        <v>3</v>
      </c>
      <c r="R27" s="14">
        <f t="shared" si="4"/>
        <v>1</v>
      </c>
      <c r="S27" s="14">
        <f t="shared" si="5"/>
        <v>0</v>
      </c>
      <c r="T27" s="14">
        <f t="shared" si="6"/>
        <v>5</v>
      </c>
      <c r="U27" s="14"/>
      <c r="V27" s="15">
        <v>1.0635679373800471</v>
      </c>
      <c r="W27" s="15">
        <v>1.1903978915809299</v>
      </c>
      <c r="X27" s="15">
        <v>0.99996795192668897</v>
      </c>
      <c r="Y27" s="15">
        <v>0.5</v>
      </c>
      <c r="Z27" s="15" t="s">
        <v>141</v>
      </c>
      <c r="AA27" s="15" t="s">
        <v>141</v>
      </c>
      <c r="AB27" s="15">
        <v>0.3</v>
      </c>
      <c r="AC27" s="16">
        <f t="shared" si="7"/>
        <v>0.5</v>
      </c>
      <c r="AD27" s="16">
        <f t="shared" si="42"/>
        <v>0.7</v>
      </c>
      <c r="AE27" s="16" t="str">
        <f t="shared" si="8"/>
        <v>Over</v>
      </c>
      <c r="AF27" s="15">
        <v>1.2</v>
      </c>
      <c r="AG27" s="15">
        <v>0.8</v>
      </c>
      <c r="AH27" s="16">
        <f t="shared" si="9"/>
        <v>3</v>
      </c>
      <c r="AI27" s="16">
        <f t="shared" si="10"/>
        <v>4</v>
      </c>
      <c r="AJ27" s="16">
        <f t="shared" si="11"/>
        <v>1</v>
      </c>
      <c r="AK27" s="16">
        <f t="shared" si="12"/>
        <v>1</v>
      </c>
      <c r="AL27" s="16">
        <f t="shared" si="13"/>
        <v>9</v>
      </c>
      <c r="AM27" s="14"/>
      <c r="AN27">
        <v>8.5719866816739848E-2</v>
      </c>
      <c r="AO27">
        <v>0.28929499002362502</v>
      </c>
      <c r="AP27">
        <v>-7.9474795950039702E-5</v>
      </c>
      <c r="AQ27" t="s">
        <v>141</v>
      </c>
      <c r="AR27">
        <v>0.5</v>
      </c>
      <c r="AS27" t="s">
        <v>141</v>
      </c>
      <c r="AT27" t="s">
        <v>141</v>
      </c>
      <c r="AU27" s="14">
        <f t="shared" si="14"/>
        <v>0.5</v>
      </c>
      <c r="AV27" s="14">
        <f t="shared" si="43"/>
        <v>-0.41428013318326018</v>
      </c>
      <c r="AW27" s="14" t="str">
        <f t="shared" si="15"/>
        <v>Under</v>
      </c>
      <c r="AX27">
        <v>0.2</v>
      </c>
      <c r="AY27">
        <v>0.2</v>
      </c>
      <c r="AZ27" s="14">
        <f t="shared" si="16"/>
        <v>3</v>
      </c>
      <c r="BA27" s="14">
        <f t="shared" si="17"/>
        <v>1</v>
      </c>
      <c r="BB27" s="14">
        <f t="shared" si="18"/>
        <v>0</v>
      </c>
      <c r="BC27" s="14">
        <f t="shared" si="19"/>
        <v>0</v>
      </c>
      <c r="BD27" s="14">
        <f t="shared" si="20"/>
        <v>4</v>
      </c>
      <c r="BE27" s="14"/>
      <c r="BF27">
        <v>0.47610458661817551</v>
      </c>
      <c r="BG27">
        <v>0.862083873757025</v>
      </c>
      <c r="BH27">
        <v>0.21130922912170999</v>
      </c>
      <c r="BI27" t="s">
        <v>141</v>
      </c>
      <c r="BJ27">
        <v>0.5</v>
      </c>
      <c r="BK27" t="s">
        <v>141</v>
      </c>
      <c r="BL27" t="s">
        <v>141</v>
      </c>
      <c r="BM27" s="14">
        <f t="shared" si="21"/>
        <v>0.5</v>
      </c>
      <c r="BN27" s="14">
        <f t="shared" si="44"/>
        <v>0.362083873757025</v>
      </c>
      <c r="BO27" s="14" t="str">
        <f t="shared" si="22"/>
        <v>Over</v>
      </c>
      <c r="BP27">
        <v>0.7</v>
      </c>
      <c r="BQ27">
        <v>0.5</v>
      </c>
      <c r="BR27" s="14">
        <f t="shared" si="23"/>
        <v>1</v>
      </c>
      <c r="BS27" s="14">
        <f t="shared" si="24"/>
        <v>4</v>
      </c>
      <c r="BT27" s="14">
        <f t="shared" si="25"/>
        <v>1</v>
      </c>
      <c r="BU27" s="14">
        <f t="shared" si="26"/>
        <v>0</v>
      </c>
      <c r="BV27" s="14">
        <f t="shared" si="27"/>
        <v>6</v>
      </c>
      <c r="BW27" s="14"/>
      <c r="BX27">
        <v>0.17878282044328589</v>
      </c>
      <c r="BY27">
        <v>0.79899581589958102</v>
      </c>
      <c r="BZ27">
        <v>-4.5045726000000001E-2</v>
      </c>
      <c r="CA27" t="s">
        <v>141</v>
      </c>
      <c r="CB27">
        <v>0.5</v>
      </c>
      <c r="CC27" t="s">
        <v>141</v>
      </c>
      <c r="CD27" t="s">
        <v>141</v>
      </c>
      <c r="CE27" s="14">
        <f t="shared" si="28"/>
        <v>0.5</v>
      </c>
      <c r="CF27" s="14">
        <f t="shared" si="45"/>
        <v>-0.4</v>
      </c>
      <c r="CG27" s="14" t="str">
        <f t="shared" si="29"/>
        <v>Under</v>
      </c>
      <c r="CH27">
        <v>0.1</v>
      </c>
      <c r="CI27">
        <v>0.1</v>
      </c>
      <c r="CJ27" s="14">
        <f t="shared" si="47"/>
        <v>2</v>
      </c>
      <c r="CK27" s="14">
        <f t="shared" si="30"/>
        <v>1</v>
      </c>
      <c r="CL27" s="14">
        <f t="shared" si="31"/>
        <v>1</v>
      </c>
      <c r="CM27" s="14">
        <f t="shared" si="32"/>
        <v>1</v>
      </c>
      <c r="CN27" s="14">
        <f t="shared" si="33"/>
        <v>5</v>
      </c>
      <c r="CO27" s="14"/>
      <c r="CP27">
        <v>1.9599675852003731</v>
      </c>
      <c r="CQ27">
        <v>2.00493443204474</v>
      </c>
      <c r="CR27">
        <v>1.83156173344235</v>
      </c>
      <c r="CS27">
        <v>1.5</v>
      </c>
      <c r="CT27" t="s">
        <v>141</v>
      </c>
      <c r="CU27">
        <v>1.5</v>
      </c>
      <c r="CV27">
        <v>1.5</v>
      </c>
      <c r="CW27" s="14">
        <f t="shared" si="34"/>
        <v>1.5</v>
      </c>
      <c r="CX27" s="14">
        <f t="shared" si="46"/>
        <v>0.50493443204473998</v>
      </c>
      <c r="CY27" s="14" t="str">
        <f t="shared" si="35"/>
        <v>Over</v>
      </c>
      <c r="CZ27">
        <v>2</v>
      </c>
      <c r="DA27">
        <v>0.5</v>
      </c>
      <c r="DB27" s="14">
        <f t="shared" si="36"/>
        <v>3</v>
      </c>
      <c r="DC27" s="14">
        <f t="shared" si="37"/>
        <v>2</v>
      </c>
      <c r="DD27" s="14">
        <f t="shared" si="38"/>
        <v>1</v>
      </c>
      <c r="DE27" s="14">
        <f t="shared" si="39"/>
        <v>0</v>
      </c>
      <c r="DF27" s="14">
        <f t="shared" si="40"/>
        <v>6</v>
      </c>
      <c r="DG27" s="14"/>
    </row>
    <row r="28" spans="1:111" x14ac:dyDescent="0.3">
      <c r="A28" t="s">
        <v>169</v>
      </c>
      <c r="B28" t="s">
        <v>38</v>
      </c>
      <c r="C28" t="s">
        <v>161</v>
      </c>
      <c r="D28">
        <v>0.65669899955637157</v>
      </c>
      <c r="E28">
        <v>0.85936489999999999</v>
      </c>
      <c r="F28">
        <v>0.320667563522467</v>
      </c>
      <c r="G28">
        <v>0.5</v>
      </c>
      <c r="H28">
        <v>0.5</v>
      </c>
      <c r="I28">
        <v>0.5</v>
      </c>
      <c r="J28">
        <v>0.5</v>
      </c>
      <c r="K28" s="14">
        <f t="shared" si="0"/>
        <v>0.5</v>
      </c>
      <c r="L28" s="14">
        <f t="shared" si="41"/>
        <v>0.35936489999999999</v>
      </c>
      <c r="M28" s="14" t="str">
        <f t="shared" si="1"/>
        <v>Over</v>
      </c>
      <c r="N28">
        <v>0.7</v>
      </c>
      <c r="O28">
        <v>0.3</v>
      </c>
      <c r="P28" s="14">
        <f t="shared" si="2"/>
        <v>2</v>
      </c>
      <c r="Q28" s="14">
        <f t="shared" si="3"/>
        <v>4</v>
      </c>
      <c r="R28" s="14">
        <f t="shared" si="4"/>
        <v>1</v>
      </c>
      <c r="S28" s="14">
        <f t="shared" si="5"/>
        <v>0</v>
      </c>
      <c r="T28" s="14">
        <f t="shared" si="6"/>
        <v>7</v>
      </c>
      <c r="U28" s="14"/>
      <c r="V28" s="15">
        <v>1.085661473873555</v>
      </c>
      <c r="W28" s="15">
        <v>1.2489418933338501</v>
      </c>
      <c r="X28" s="15">
        <v>1</v>
      </c>
      <c r="Y28" s="15">
        <v>0.5</v>
      </c>
      <c r="Z28" s="15" t="s">
        <v>141</v>
      </c>
      <c r="AA28" s="15" t="s">
        <v>141</v>
      </c>
      <c r="AB28" s="15">
        <v>0.5</v>
      </c>
      <c r="AC28" s="16">
        <f t="shared" si="7"/>
        <v>0.5</v>
      </c>
      <c r="AD28" s="16">
        <f t="shared" si="42"/>
        <v>0.8</v>
      </c>
      <c r="AE28" s="16" t="str">
        <f t="shared" si="8"/>
        <v>Over</v>
      </c>
      <c r="AF28" s="15">
        <v>1.3</v>
      </c>
      <c r="AG28" s="15">
        <v>0.7</v>
      </c>
      <c r="AH28" s="16">
        <f t="shared" si="9"/>
        <v>3</v>
      </c>
      <c r="AI28" s="16">
        <f t="shared" si="10"/>
        <v>5</v>
      </c>
      <c r="AJ28" s="16">
        <f t="shared" si="11"/>
        <v>1</v>
      </c>
      <c r="AK28" s="16">
        <f t="shared" si="12"/>
        <v>1</v>
      </c>
      <c r="AL28" s="16">
        <f t="shared" si="13"/>
        <v>10</v>
      </c>
      <c r="AM28" s="14"/>
      <c r="AN28">
        <v>0.2069577818310204</v>
      </c>
      <c r="AO28">
        <v>0.489673550966022</v>
      </c>
      <c r="AP28">
        <v>-2.4215993821527599E-3</v>
      </c>
      <c r="AQ28" t="s">
        <v>141</v>
      </c>
      <c r="AR28">
        <v>0.5</v>
      </c>
      <c r="AS28" t="s">
        <v>141</v>
      </c>
      <c r="AT28" t="s">
        <v>141</v>
      </c>
      <c r="AU28" s="14">
        <f t="shared" si="14"/>
        <v>0.5</v>
      </c>
      <c r="AV28" s="14">
        <f t="shared" si="43"/>
        <v>-0.29304221816897957</v>
      </c>
      <c r="AW28" s="14" t="str">
        <f t="shared" si="15"/>
        <v>Under</v>
      </c>
      <c r="AX28">
        <v>0.4</v>
      </c>
      <c r="AY28">
        <v>0.2</v>
      </c>
      <c r="AZ28" s="14">
        <f t="shared" si="16"/>
        <v>3</v>
      </c>
      <c r="BA28" s="14">
        <f t="shared" si="17"/>
        <v>1</v>
      </c>
      <c r="BB28" s="14">
        <f t="shared" si="18"/>
        <v>0</v>
      </c>
      <c r="BC28" s="14">
        <f t="shared" si="19"/>
        <v>0</v>
      </c>
      <c r="BD28" s="14">
        <f t="shared" si="20"/>
        <v>4</v>
      </c>
      <c r="BE28" s="14"/>
      <c r="BF28">
        <v>0.53984156651216919</v>
      </c>
      <c r="BG28">
        <v>0.862083873757025</v>
      </c>
      <c r="BH28">
        <v>0.15115143</v>
      </c>
      <c r="BI28" t="s">
        <v>141</v>
      </c>
      <c r="BJ28">
        <v>0.5</v>
      </c>
      <c r="BK28" t="s">
        <v>141</v>
      </c>
      <c r="BL28" t="s">
        <v>141</v>
      </c>
      <c r="BM28" s="14">
        <f t="shared" si="21"/>
        <v>0.5</v>
      </c>
      <c r="BN28" s="14">
        <f t="shared" si="44"/>
        <v>0.5</v>
      </c>
      <c r="BO28" s="14" t="str">
        <f t="shared" si="22"/>
        <v>Over</v>
      </c>
      <c r="BP28">
        <v>1</v>
      </c>
      <c r="BQ28">
        <v>0.3</v>
      </c>
      <c r="BR28" s="14">
        <f t="shared" si="23"/>
        <v>2</v>
      </c>
      <c r="BS28" s="14">
        <f t="shared" si="24"/>
        <v>4</v>
      </c>
      <c r="BT28" s="14">
        <f t="shared" si="25"/>
        <v>1</v>
      </c>
      <c r="BU28" s="14">
        <f t="shared" si="26"/>
        <v>0</v>
      </c>
      <c r="BV28" s="14">
        <f t="shared" si="27"/>
        <v>7</v>
      </c>
      <c r="BW28" s="14"/>
      <c r="BX28">
        <v>0.18687341691147319</v>
      </c>
      <c r="BY28">
        <v>0.83010903974674599</v>
      </c>
      <c r="BZ28">
        <v>-5.0667692E-2</v>
      </c>
      <c r="CA28" t="s">
        <v>141</v>
      </c>
      <c r="CB28">
        <v>0.5</v>
      </c>
      <c r="CC28" t="s">
        <v>141</v>
      </c>
      <c r="CD28" t="s">
        <v>141</v>
      </c>
      <c r="CE28" s="14">
        <f t="shared" si="28"/>
        <v>0.5</v>
      </c>
      <c r="CF28" s="14">
        <f t="shared" si="45"/>
        <v>-0.5</v>
      </c>
      <c r="CG28" s="14" t="str">
        <f t="shared" si="29"/>
        <v>Under</v>
      </c>
      <c r="CH28">
        <v>0</v>
      </c>
      <c r="CI28">
        <v>0</v>
      </c>
      <c r="CJ28" s="14">
        <f t="shared" si="47"/>
        <v>2</v>
      </c>
      <c r="CK28" s="14">
        <f t="shared" si="30"/>
        <v>1</v>
      </c>
      <c r="CL28" s="14">
        <f t="shared" si="31"/>
        <v>1</v>
      </c>
      <c r="CM28" s="14">
        <f t="shared" si="32"/>
        <v>1</v>
      </c>
      <c r="CN28" s="14">
        <f t="shared" si="33"/>
        <v>5</v>
      </c>
      <c r="CO28" s="14"/>
      <c r="CP28" s="15">
        <v>2.8182240522391</v>
      </c>
      <c r="CQ28" s="15">
        <v>2.9938471</v>
      </c>
      <c r="CR28" s="15">
        <v>2.5918108094797798</v>
      </c>
      <c r="CS28" s="15">
        <v>1.5</v>
      </c>
      <c r="CT28" s="15" t="s">
        <v>141</v>
      </c>
      <c r="CU28" s="15">
        <v>1.5</v>
      </c>
      <c r="CV28" s="15">
        <v>1.5</v>
      </c>
      <c r="CW28" s="16">
        <f t="shared" si="34"/>
        <v>1.5</v>
      </c>
      <c r="CX28" s="14">
        <f t="shared" si="46"/>
        <v>1.4938471</v>
      </c>
      <c r="CY28" s="16" t="str">
        <f t="shared" si="35"/>
        <v>Over</v>
      </c>
      <c r="CZ28" s="15">
        <v>2.8</v>
      </c>
      <c r="DA28" s="15">
        <v>0.6</v>
      </c>
      <c r="DB28" s="16">
        <f t="shared" si="36"/>
        <v>3</v>
      </c>
      <c r="DC28" s="16">
        <f t="shared" si="37"/>
        <v>3</v>
      </c>
      <c r="DD28" s="16">
        <f t="shared" si="38"/>
        <v>1</v>
      </c>
      <c r="DE28" s="16">
        <f t="shared" si="39"/>
        <v>1</v>
      </c>
      <c r="DF28" s="16">
        <f t="shared" si="40"/>
        <v>8</v>
      </c>
      <c r="DG28" s="14"/>
    </row>
    <row r="29" spans="1:111" x14ac:dyDescent="0.3">
      <c r="A29" t="s">
        <v>170</v>
      </c>
      <c r="B29" t="s">
        <v>48</v>
      </c>
      <c r="C29" t="s">
        <v>171</v>
      </c>
      <c r="D29" s="15">
        <v>0.26300954262656479</v>
      </c>
      <c r="E29" s="15">
        <v>0.41985223257308002</v>
      </c>
      <c r="F29" s="15">
        <v>4.6354629350052502E-2</v>
      </c>
      <c r="G29" s="15">
        <v>0.5</v>
      </c>
      <c r="H29" s="15" t="s">
        <v>141</v>
      </c>
      <c r="I29" s="15">
        <v>0.5</v>
      </c>
      <c r="J29" s="15" t="s">
        <v>141</v>
      </c>
      <c r="K29" s="16">
        <f t="shared" si="0"/>
        <v>0.5</v>
      </c>
      <c r="L29" s="14">
        <f t="shared" si="41"/>
        <v>-0.23699045737343521</v>
      </c>
      <c r="M29" s="16" t="str">
        <f t="shared" si="1"/>
        <v>Under</v>
      </c>
      <c r="N29" s="15">
        <v>0.5</v>
      </c>
      <c r="O29" s="15">
        <v>0.3</v>
      </c>
      <c r="P29" s="16">
        <f t="shared" si="2"/>
        <v>3</v>
      </c>
      <c r="Q29" s="16">
        <f t="shared" si="3"/>
        <v>3</v>
      </c>
      <c r="R29" s="16">
        <f t="shared" si="4"/>
        <v>1</v>
      </c>
      <c r="S29" s="16">
        <f t="shared" si="5"/>
        <v>1</v>
      </c>
      <c r="T29" s="16">
        <f t="shared" si="6"/>
        <v>8</v>
      </c>
      <c r="U29" s="14"/>
      <c r="V29">
        <v>0.86389811627352364</v>
      </c>
      <c r="W29">
        <v>1.0001835685012801</v>
      </c>
      <c r="X29">
        <v>0.61965873375805802</v>
      </c>
      <c r="Y29">
        <v>0.5</v>
      </c>
      <c r="Z29">
        <v>-210</v>
      </c>
      <c r="AA29">
        <v>280</v>
      </c>
      <c r="AB29">
        <v>0.2</v>
      </c>
      <c r="AC29" s="14">
        <f t="shared" si="7"/>
        <v>0.5</v>
      </c>
      <c r="AD29" s="16">
        <f t="shared" si="42"/>
        <v>0.5001835685012801</v>
      </c>
      <c r="AE29" s="14" t="str">
        <f t="shared" si="8"/>
        <v>Over</v>
      </c>
      <c r="AF29">
        <v>0.7</v>
      </c>
      <c r="AG29">
        <v>0.5</v>
      </c>
      <c r="AH29" s="14">
        <f t="shared" si="9"/>
        <v>3</v>
      </c>
      <c r="AI29" s="14">
        <f t="shared" si="10"/>
        <v>4</v>
      </c>
      <c r="AJ29" s="14">
        <f t="shared" si="11"/>
        <v>1</v>
      </c>
      <c r="AK29" s="14">
        <f t="shared" si="12"/>
        <v>0</v>
      </c>
      <c r="AL29" s="14">
        <f t="shared" si="13"/>
        <v>8</v>
      </c>
      <c r="AM29" s="14"/>
      <c r="AN29">
        <v>6.1099536540434901E-2</v>
      </c>
      <c r="AO29">
        <v>0.164411982463537</v>
      </c>
      <c r="AP29">
        <v>-2.4067649552449298E-5</v>
      </c>
      <c r="AQ29" t="s">
        <v>141</v>
      </c>
      <c r="AR29">
        <v>0.5</v>
      </c>
      <c r="AS29">
        <v>560</v>
      </c>
      <c r="AT29" t="s">
        <v>141</v>
      </c>
      <c r="AU29" s="14">
        <f t="shared" si="14"/>
        <v>0.5</v>
      </c>
      <c r="AV29" s="14">
        <f t="shared" si="43"/>
        <v>-0.43890046345956513</v>
      </c>
      <c r="AW29" s="14" t="str">
        <f t="shared" si="15"/>
        <v>Under</v>
      </c>
      <c r="AX29">
        <v>0.2</v>
      </c>
      <c r="AY29">
        <v>0.1</v>
      </c>
      <c r="AZ29" s="14">
        <f t="shared" si="16"/>
        <v>3</v>
      </c>
      <c r="BA29" s="14">
        <f t="shared" si="17"/>
        <v>1</v>
      </c>
      <c r="BB29" s="14">
        <f t="shared" si="18"/>
        <v>0</v>
      </c>
      <c r="BC29" s="14">
        <f t="shared" si="19"/>
        <v>0</v>
      </c>
      <c r="BD29" s="14">
        <f t="shared" si="20"/>
        <v>4</v>
      </c>
      <c r="BE29" s="14"/>
      <c r="BF29">
        <v>0.43095518564229002</v>
      </c>
      <c r="BG29">
        <v>0.862083873757025</v>
      </c>
      <c r="BH29">
        <v>0.26</v>
      </c>
      <c r="BI29" t="s">
        <v>141</v>
      </c>
      <c r="BJ29">
        <v>0.5</v>
      </c>
      <c r="BK29">
        <v>160</v>
      </c>
      <c r="BL29" t="s">
        <v>141</v>
      </c>
      <c r="BM29" s="14">
        <f t="shared" si="21"/>
        <v>0.5</v>
      </c>
      <c r="BN29" s="14">
        <f t="shared" si="44"/>
        <v>0.362083873757025</v>
      </c>
      <c r="BO29" s="14" t="str">
        <f t="shared" si="22"/>
        <v>Over</v>
      </c>
      <c r="BP29">
        <v>0.5</v>
      </c>
      <c r="BQ29">
        <v>0.1</v>
      </c>
      <c r="BR29" s="14">
        <f t="shared" si="23"/>
        <v>1</v>
      </c>
      <c r="BS29" s="14">
        <f t="shared" si="24"/>
        <v>4</v>
      </c>
      <c r="BT29" s="14">
        <f t="shared" si="25"/>
        <v>0</v>
      </c>
      <c r="BU29" s="14">
        <f t="shared" si="26"/>
        <v>0</v>
      </c>
      <c r="BV29" s="14">
        <f t="shared" si="27"/>
        <v>5</v>
      </c>
      <c r="BW29" s="14"/>
      <c r="BX29">
        <v>0.19113963476108239</v>
      </c>
      <c r="BY29">
        <v>0.83010903974674599</v>
      </c>
      <c r="BZ29">
        <v>0.04</v>
      </c>
      <c r="CA29" t="s">
        <v>141</v>
      </c>
      <c r="CB29">
        <v>0.5</v>
      </c>
      <c r="CC29">
        <v>280</v>
      </c>
      <c r="CD29" t="s">
        <v>141</v>
      </c>
      <c r="CE29" s="14">
        <f t="shared" si="28"/>
        <v>0.5</v>
      </c>
      <c r="CF29" s="14">
        <f t="shared" si="45"/>
        <v>0.33010903974674599</v>
      </c>
      <c r="CG29" s="14" t="str">
        <f t="shared" si="29"/>
        <v>Over</v>
      </c>
      <c r="CH29">
        <v>0.2</v>
      </c>
      <c r="CI29">
        <v>0.2</v>
      </c>
      <c r="CJ29" s="14">
        <f t="shared" si="47"/>
        <v>1</v>
      </c>
      <c r="CK29" s="14">
        <f t="shared" si="30"/>
        <v>5</v>
      </c>
      <c r="CL29" s="14">
        <f t="shared" si="31"/>
        <v>0</v>
      </c>
      <c r="CM29" s="14">
        <f t="shared" si="32"/>
        <v>0</v>
      </c>
      <c r="CN29" s="14">
        <f t="shared" si="33"/>
        <v>6</v>
      </c>
      <c r="CO29" s="14"/>
      <c r="CP29">
        <v>1.540016074077162</v>
      </c>
      <c r="CQ29">
        <v>2</v>
      </c>
      <c r="CR29">
        <v>1.1049751842441899</v>
      </c>
      <c r="CS29">
        <v>1.5</v>
      </c>
      <c r="CT29" t="s">
        <v>141</v>
      </c>
      <c r="CU29">
        <v>1.5</v>
      </c>
      <c r="CV29" t="s">
        <v>141</v>
      </c>
      <c r="CW29" s="14">
        <f t="shared" si="34"/>
        <v>1.5</v>
      </c>
      <c r="CX29" s="14">
        <f t="shared" si="46"/>
        <v>0.5</v>
      </c>
      <c r="CY29" s="14" t="str">
        <f t="shared" si="35"/>
        <v>Over</v>
      </c>
      <c r="CZ29">
        <v>1.4</v>
      </c>
      <c r="DA29">
        <v>0.2</v>
      </c>
      <c r="DB29" s="14">
        <f t="shared" si="36"/>
        <v>2</v>
      </c>
      <c r="DC29" s="14">
        <f t="shared" si="37"/>
        <v>1</v>
      </c>
      <c r="DD29" s="14">
        <f t="shared" si="38"/>
        <v>0</v>
      </c>
      <c r="DE29" s="14">
        <f t="shared" si="39"/>
        <v>0</v>
      </c>
      <c r="DF29" s="14">
        <f t="shared" si="40"/>
        <v>3</v>
      </c>
      <c r="DG29" s="14"/>
    </row>
    <row r="30" spans="1:111" x14ac:dyDescent="0.3">
      <c r="A30" t="s">
        <v>172</v>
      </c>
      <c r="B30" t="s">
        <v>48</v>
      </c>
      <c r="C30" t="s">
        <v>171</v>
      </c>
      <c r="D30">
        <v>0.36705128567438111</v>
      </c>
      <c r="E30">
        <v>0.62891698735568902</v>
      </c>
      <c r="F30">
        <v>0.24023190199156699</v>
      </c>
      <c r="G30">
        <v>0.5</v>
      </c>
      <c r="H30" t="s">
        <v>141</v>
      </c>
      <c r="I30">
        <v>0.5</v>
      </c>
      <c r="J30">
        <v>0.5</v>
      </c>
      <c r="K30" s="14">
        <f t="shared" si="0"/>
        <v>0.5</v>
      </c>
      <c r="L30" s="14">
        <f t="shared" si="41"/>
        <v>-0.13294871432561889</v>
      </c>
      <c r="M30" s="14" t="str">
        <f t="shared" si="1"/>
        <v>Under</v>
      </c>
      <c r="N30">
        <v>0.4</v>
      </c>
      <c r="O30">
        <v>0.4</v>
      </c>
      <c r="P30" s="14">
        <f t="shared" si="2"/>
        <v>2</v>
      </c>
      <c r="Q30" s="14">
        <f t="shared" si="3"/>
        <v>2</v>
      </c>
      <c r="R30" s="14">
        <f t="shared" si="4"/>
        <v>1</v>
      </c>
      <c r="S30" s="14">
        <f t="shared" si="5"/>
        <v>1</v>
      </c>
      <c r="T30" s="14">
        <f t="shared" si="6"/>
        <v>6</v>
      </c>
      <c r="U30" s="14"/>
      <c r="V30" s="15">
        <v>0.95601168838945982</v>
      </c>
      <c r="W30" s="15">
        <v>1.00009928278742</v>
      </c>
      <c r="X30" s="15">
        <v>0.88120102200271999</v>
      </c>
      <c r="Y30" s="15">
        <v>0.5</v>
      </c>
      <c r="Z30" s="15">
        <v>-220</v>
      </c>
      <c r="AA30" s="15">
        <v>270</v>
      </c>
      <c r="AB30" s="15">
        <v>0.1</v>
      </c>
      <c r="AC30" s="16">
        <f t="shared" si="7"/>
        <v>0.5</v>
      </c>
      <c r="AD30" s="16">
        <f t="shared" si="42"/>
        <v>0.50009928278742</v>
      </c>
      <c r="AE30" s="16" t="str">
        <f t="shared" si="8"/>
        <v>Over</v>
      </c>
      <c r="AF30" s="15">
        <v>0.9</v>
      </c>
      <c r="AG30" s="15">
        <v>0.7</v>
      </c>
      <c r="AH30" s="16">
        <f t="shared" si="9"/>
        <v>3</v>
      </c>
      <c r="AI30" s="16">
        <f t="shared" si="10"/>
        <v>4</v>
      </c>
      <c r="AJ30" s="16">
        <f t="shared" si="11"/>
        <v>1</v>
      </c>
      <c r="AK30" s="16">
        <f t="shared" si="12"/>
        <v>1</v>
      </c>
      <c r="AL30" s="16">
        <f t="shared" si="13"/>
        <v>9</v>
      </c>
      <c r="AM30" s="14"/>
      <c r="AN30">
        <v>-3.6805998595606602E-3</v>
      </c>
      <c r="AO30">
        <v>1.35951661631419E-2</v>
      </c>
      <c r="AP30">
        <v>-1.5596092406141999E-2</v>
      </c>
      <c r="AQ30" t="s">
        <v>141</v>
      </c>
      <c r="AR30">
        <v>0.5</v>
      </c>
      <c r="AS30">
        <v>800</v>
      </c>
      <c r="AT30" t="s">
        <v>141</v>
      </c>
      <c r="AU30" s="14">
        <f t="shared" si="14"/>
        <v>0.5</v>
      </c>
      <c r="AV30" s="14">
        <f t="shared" si="43"/>
        <v>-0.50368059985956071</v>
      </c>
      <c r="AW30" s="14" t="str">
        <f t="shared" si="15"/>
        <v>Under</v>
      </c>
      <c r="AX30">
        <v>0</v>
      </c>
      <c r="AY30">
        <v>0</v>
      </c>
      <c r="AZ30" s="14">
        <f t="shared" si="16"/>
        <v>3</v>
      </c>
      <c r="BA30" s="14">
        <f t="shared" si="17"/>
        <v>1</v>
      </c>
      <c r="BB30" s="14">
        <f t="shared" si="18"/>
        <v>0</v>
      </c>
      <c r="BC30" s="14">
        <f t="shared" si="19"/>
        <v>0</v>
      </c>
      <c r="BD30" s="14">
        <f t="shared" si="20"/>
        <v>4</v>
      </c>
      <c r="BE30" s="14"/>
      <c r="BF30">
        <v>0.312939104249018</v>
      </c>
      <c r="BG30">
        <v>0.862083873757025</v>
      </c>
      <c r="BH30">
        <v>0.14280926999999999</v>
      </c>
      <c r="BI30" t="s">
        <v>141</v>
      </c>
      <c r="BJ30">
        <v>0.5</v>
      </c>
      <c r="BK30">
        <v>175</v>
      </c>
      <c r="BL30" t="s">
        <v>141</v>
      </c>
      <c r="BM30" s="14">
        <f t="shared" si="21"/>
        <v>0.5</v>
      </c>
      <c r="BN30" s="14">
        <f t="shared" si="44"/>
        <v>-0.4</v>
      </c>
      <c r="BO30" s="14" t="str">
        <f t="shared" si="22"/>
        <v>Under</v>
      </c>
      <c r="BP30">
        <v>0.1</v>
      </c>
      <c r="BQ30">
        <v>0.1</v>
      </c>
      <c r="BR30" s="14">
        <f t="shared" si="23"/>
        <v>2</v>
      </c>
      <c r="BS30" s="14">
        <f t="shared" si="24"/>
        <v>1</v>
      </c>
      <c r="BT30" s="14">
        <f t="shared" si="25"/>
        <v>1</v>
      </c>
      <c r="BU30" s="14">
        <f t="shared" si="26"/>
        <v>1</v>
      </c>
      <c r="BV30" s="14">
        <f t="shared" si="27"/>
        <v>5</v>
      </c>
      <c r="BW30" s="14"/>
      <c r="BX30">
        <v>0.25680528065747671</v>
      </c>
      <c r="BY30">
        <v>0.85759860788863096</v>
      </c>
      <c r="BZ30">
        <v>8.4857901329443097E-2</v>
      </c>
      <c r="CA30" t="s">
        <v>141</v>
      </c>
      <c r="CB30">
        <v>0.5</v>
      </c>
      <c r="CC30">
        <v>182</v>
      </c>
      <c r="CD30" t="s">
        <v>141</v>
      </c>
      <c r="CE30" s="14">
        <f t="shared" si="28"/>
        <v>0.5</v>
      </c>
      <c r="CF30" s="14">
        <f t="shared" si="45"/>
        <v>0.35759860788863096</v>
      </c>
      <c r="CG30" s="14" t="str">
        <f t="shared" si="29"/>
        <v>Over</v>
      </c>
      <c r="CH30">
        <v>0.4</v>
      </c>
      <c r="CI30">
        <v>0.3</v>
      </c>
      <c r="CJ30" s="14"/>
      <c r="CK30" s="14">
        <f t="shared" si="30"/>
        <v>5</v>
      </c>
      <c r="CL30" s="14">
        <f t="shared" si="31"/>
        <v>0</v>
      </c>
      <c r="CM30" s="14">
        <f t="shared" si="32"/>
        <v>0</v>
      </c>
      <c r="CN30" s="14">
        <f t="shared" si="33"/>
        <v>5</v>
      </c>
      <c r="CO30" s="14"/>
      <c r="CP30">
        <v>1.288985956830268</v>
      </c>
      <c r="CQ30">
        <v>1.85521385369721</v>
      </c>
      <c r="CR30">
        <v>0.86467034925695696</v>
      </c>
      <c r="CS30">
        <v>0.5</v>
      </c>
      <c r="CT30" t="s">
        <v>141</v>
      </c>
      <c r="CU30">
        <v>0.5</v>
      </c>
      <c r="CV30">
        <v>1.5</v>
      </c>
      <c r="CW30" s="14">
        <f t="shared" si="34"/>
        <v>0.5</v>
      </c>
      <c r="CX30" s="14">
        <f t="shared" si="46"/>
        <v>1.35521385369721</v>
      </c>
      <c r="CY30" s="14" t="str">
        <f t="shared" si="35"/>
        <v>Over</v>
      </c>
      <c r="CZ30">
        <v>1</v>
      </c>
      <c r="DA30">
        <v>0.7</v>
      </c>
      <c r="DB30" s="14">
        <f t="shared" si="36"/>
        <v>3</v>
      </c>
      <c r="DC30" s="14">
        <f t="shared" si="37"/>
        <v>3</v>
      </c>
      <c r="DD30" s="14">
        <f t="shared" si="38"/>
        <v>1</v>
      </c>
      <c r="DE30" s="14">
        <f t="shared" si="39"/>
        <v>1</v>
      </c>
      <c r="DF30" s="14">
        <f t="shared" si="40"/>
        <v>8</v>
      </c>
      <c r="DG30" s="14"/>
    </row>
    <row r="31" spans="1:111" x14ac:dyDescent="0.3">
      <c r="A31" t="s">
        <v>173</v>
      </c>
      <c r="B31" t="s">
        <v>48</v>
      </c>
      <c r="C31" t="s">
        <v>171</v>
      </c>
      <c r="D31" s="15">
        <v>0.34340609371549591</v>
      </c>
      <c r="E31" s="15">
        <v>0.48</v>
      </c>
      <c r="F31" s="15">
        <v>8.8765709999999998E-2</v>
      </c>
      <c r="G31" s="15">
        <v>0.5</v>
      </c>
      <c r="H31" s="15" t="s">
        <v>141</v>
      </c>
      <c r="I31" s="15">
        <v>0.5</v>
      </c>
      <c r="J31" s="15">
        <v>0.5</v>
      </c>
      <c r="K31" s="16">
        <f t="shared" si="0"/>
        <v>0.5</v>
      </c>
      <c r="L31" s="14">
        <f t="shared" si="41"/>
        <v>-0.15659390628450409</v>
      </c>
      <c r="M31" s="16" t="str">
        <f t="shared" si="1"/>
        <v>Under</v>
      </c>
      <c r="N31" s="15">
        <v>0.5</v>
      </c>
      <c r="O31" s="15">
        <v>0.5</v>
      </c>
      <c r="P31" s="16">
        <f t="shared" si="2"/>
        <v>3</v>
      </c>
      <c r="Q31" s="16">
        <f t="shared" si="3"/>
        <v>3</v>
      </c>
      <c r="R31" s="16">
        <f t="shared" si="4"/>
        <v>1</v>
      </c>
      <c r="S31" s="16">
        <f t="shared" si="5"/>
        <v>1</v>
      </c>
      <c r="T31" s="16">
        <f t="shared" si="6"/>
        <v>8</v>
      </c>
      <c r="U31" s="14"/>
      <c r="V31">
        <v>0.88110324986713251</v>
      </c>
      <c r="W31">
        <v>1.00018458197635</v>
      </c>
      <c r="X31">
        <v>0.68220468300741</v>
      </c>
      <c r="Y31">
        <v>0.5</v>
      </c>
      <c r="Z31">
        <v>-210</v>
      </c>
      <c r="AA31">
        <v>270</v>
      </c>
      <c r="AB31">
        <v>0.2</v>
      </c>
      <c r="AC31" s="14">
        <f t="shared" si="7"/>
        <v>0.5</v>
      </c>
      <c r="AD31" s="16">
        <f t="shared" si="42"/>
        <v>0.50018458197634996</v>
      </c>
      <c r="AE31" s="14" t="str">
        <f t="shared" si="8"/>
        <v>Over</v>
      </c>
      <c r="AF31">
        <v>0.7</v>
      </c>
      <c r="AG31">
        <v>0.5</v>
      </c>
      <c r="AH31" s="14">
        <f t="shared" si="9"/>
        <v>3</v>
      </c>
      <c r="AI31" s="14">
        <f t="shared" si="10"/>
        <v>4</v>
      </c>
      <c r="AJ31" s="14">
        <f t="shared" si="11"/>
        <v>1</v>
      </c>
      <c r="AK31" s="14">
        <f t="shared" si="12"/>
        <v>0</v>
      </c>
      <c r="AL31" s="14">
        <f t="shared" si="13"/>
        <v>8</v>
      </c>
      <c r="AM31" s="14"/>
      <c r="AN31">
        <v>3.500880765054995E-2</v>
      </c>
      <c r="AO31">
        <v>9.2079385331695005E-2</v>
      </c>
      <c r="AP31">
        <v>-5.9404940511221301E-5</v>
      </c>
      <c r="AQ31" t="s">
        <v>141</v>
      </c>
      <c r="AR31">
        <v>0.5</v>
      </c>
      <c r="AS31">
        <v>520</v>
      </c>
      <c r="AT31" t="s">
        <v>141</v>
      </c>
      <c r="AU31" s="14">
        <f t="shared" si="14"/>
        <v>0.5</v>
      </c>
      <c r="AV31" s="14">
        <f t="shared" si="43"/>
        <v>-0.46499119234945008</v>
      </c>
      <c r="AW31" s="14" t="str">
        <f t="shared" si="15"/>
        <v>Under</v>
      </c>
      <c r="AX31">
        <v>0.1</v>
      </c>
      <c r="AY31">
        <v>0.1</v>
      </c>
      <c r="AZ31" s="14">
        <f t="shared" si="16"/>
        <v>3</v>
      </c>
      <c r="BA31" s="14">
        <f t="shared" si="17"/>
        <v>1</v>
      </c>
      <c r="BB31" s="14">
        <f t="shared" si="18"/>
        <v>0</v>
      </c>
      <c r="BC31" s="14">
        <f t="shared" si="19"/>
        <v>0</v>
      </c>
      <c r="BD31" s="14">
        <f t="shared" si="20"/>
        <v>4</v>
      </c>
      <c r="BE31" s="14"/>
      <c r="BF31">
        <v>0.36332442915848151</v>
      </c>
      <c r="BG31">
        <v>0.65933044017358899</v>
      </c>
      <c r="BH31">
        <v>0.12</v>
      </c>
      <c r="BI31" t="s">
        <v>141</v>
      </c>
      <c r="BJ31">
        <v>0.5</v>
      </c>
      <c r="BK31">
        <v>155</v>
      </c>
      <c r="BL31" t="s">
        <v>141</v>
      </c>
      <c r="BM31" s="14">
        <f t="shared" si="21"/>
        <v>0.5</v>
      </c>
      <c r="BN31" s="14">
        <f t="shared" si="44"/>
        <v>0.15933044017358899</v>
      </c>
      <c r="BO31" s="14" t="str">
        <f t="shared" si="22"/>
        <v>Over</v>
      </c>
      <c r="BP31">
        <v>0.5</v>
      </c>
      <c r="BQ31">
        <v>0.5</v>
      </c>
      <c r="BR31" s="14">
        <f t="shared" si="23"/>
        <v>1</v>
      </c>
      <c r="BS31" s="14">
        <f t="shared" si="24"/>
        <v>3</v>
      </c>
      <c r="BT31" s="14">
        <f t="shared" si="25"/>
        <v>0</v>
      </c>
      <c r="BU31" s="14">
        <f t="shared" si="26"/>
        <v>0</v>
      </c>
      <c r="BV31" s="14">
        <f t="shared" si="27"/>
        <v>4</v>
      </c>
      <c r="BW31" s="14"/>
      <c r="BX31">
        <v>0.17352151343297059</v>
      </c>
      <c r="BY31">
        <v>0.79899581589958102</v>
      </c>
      <c r="BZ31">
        <v>2.16450321021813E-2</v>
      </c>
      <c r="CA31" t="s">
        <v>141</v>
      </c>
      <c r="CB31">
        <v>0.5</v>
      </c>
      <c r="CC31" t="s">
        <v>141</v>
      </c>
      <c r="CD31" t="s">
        <v>141</v>
      </c>
      <c r="CE31" s="14">
        <f t="shared" si="28"/>
        <v>0.5</v>
      </c>
      <c r="CF31" s="14">
        <f t="shared" si="45"/>
        <v>-0.5</v>
      </c>
      <c r="CG31" s="14" t="str">
        <f t="shared" si="29"/>
        <v>Under</v>
      </c>
      <c r="CH31">
        <v>0</v>
      </c>
      <c r="CI31">
        <v>0</v>
      </c>
      <c r="CJ31" s="14"/>
      <c r="CK31" s="14">
        <f t="shared" si="30"/>
        <v>1</v>
      </c>
      <c r="CL31" s="14">
        <f t="shared" si="31"/>
        <v>1</v>
      </c>
      <c r="CM31" s="14">
        <f t="shared" si="32"/>
        <v>1</v>
      </c>
      <c r="CN31" s="14">
        <f t="shared" si="33"/>
        <v>3</v>
      </c>
      <c r="CO31" s="14"/>
      <c r="CP31">
        <v>1.125217900057659</v>
      </c>
      <c r="CQ31">
        <v>1.2337372</v>
      </c>
      <c r="CR31">
        <v>0.99070484498325695</v>
      </c>
      <c r="CS31">
        <v>1.5</v>
      </c>
      <c r="CT31" t="s">
        <v>141</v>
      </c>
      <c r="CU31">
        <v>1.5</v>
      </c>
      <c r="CV31">
        <v>1.5</v>
      </c>
      <c r="CW31" s="14">
        <f t="shared" si="34"/>
        <v>1.5</v>
      </c>
      <c r="CX31" s="14">
        <f t="shared" si="46"/>
        <v>-0.37478209994234102</v>
      </c>
      <c r="CY31" s="14" t="str">
        <f t="shared" si="35"/>
        <v>Under</v>
      </c>
      <c r="CZ31">
        <v>1.2</v>
      </c>
      <c r="DA31">
        <v>0.3</v>
      </c>
      <c r="DB31" s="14">
        <f t="shared" si="36"/>
        <v>3</v>
      </c>
      <c r="DC31" s="14">
        <f t="shared" si="37"/>
        <v>1</v>
      </c>
      <c r="DD31" s="14">
        <f t="shared" si="38"/>
        <v>1</v>
      </c>
      <c r="DE31" s="14">
        <f t="shared" si="39"/>
        <v>1</v>
      </c>
      <c r="DF31" s="14">
        <f t="shared" si="40"/>
        <v>6</v>
      </c>
      <c r="DG31" s="14"/>
    </row>
    <row r="32" spans="1:111" x14ac:dyDescent="0.3">
      <c r="A32" t="s">
        <v>174</v>
      </c>
      <c r="B32" t="s">
        <v>48</v>
      </c>
      <c r="C32" t="s">
        <v>171</v>
      </c>
      <c r="D32">
        <v>0.35255158890214428</v>
      </c>
      <c r="E32">
        <v>0.44828545676513298</v>
      </c>
      <c r="F32">
        <v>0.11940499</v>
      </c>
      <c r="G32">
        <v>0.5</v>
      </c>
      <c r="H32" t="s">
        <v>141</v>
      </c>
      <c r="I32">
        <v>0.5</v>
      </c>
      <c r="J32">
        <v>0.5</v>
      </c>
      <c r="K32" s="14">
        <f t="shared" si="0"/>
        <v>0.5</v>
      </c>
      <c r="L32" s="14">
        <f t="shared" si="41"/>
        <v>-0.14744841109785572</v>
      </c>
      <c r="M32" s="14" t="str">
        <f t="shared" si="1"/>
        <v>Under</v>
      </c>
      <c r="N32">
        <v>0.625</v>
      </c>
      <c r="O32">
        <v>0.375</v>
      </c>
      <c r="P32" s="14">
        <f t="shared" si="2"/>
        <v>3</v>
      </c>
      <c r="Q32" s="14">
        <f t="shared" si="3"/>
        <v>2</v>
      </c>
      <c r="R32" s="14">
        <f t="shared" si="4"/>
        <v>0</v>
      </c>
      <c r="S32" s="14">
        <f t="shared" si="5"/>
        <v>1</v>
      </c>
      <c r="T32" s="14">
        <f t="shared" si="6"/>
        <v>6</v>
      </c>
      <c r="U32" s="14"/>
      <c r="V32" s="15">
        <v>0.96792590242728682</v>
      </c>
      <c r="W32" s="15">
        <v>1.00000711147865</v>
      </c>
      <c r="X32" s="15">
        <v>0.91202741062463999</v>
      </c>
      <c r="Y32" s="15">
        <v>0.5</v>
      </c>
      <c r="Z32" s="15">
        <v>-390</v>
      </c>
      <c r="AA32" s="15">
        <v>135</v>
      </c>
      <c r="AB32" s="15">
        <v>0.125</v>
      </c>
      <c r="AC32" s="16">
        <f t="shared" si="7"/>
        <v>0.5</v>
      </c>
      <c r="AD32" s="16">
        <f t="shared" si="42"/>
        <v>0.50000711147864996</v>
      </c>
      <c r="AE32" s="16" t="str">
        <f t="shared" si="8"/>
        <v>Over</v>
      </c>
      <c r="AF32" s="15">
        <v>1</v>
      </c>
      <c r="AG32" s="15">
        <v>0.75</v>
      </c>
      <c r="AH32" s="16">
        <f t="shared" si="9"/>
        <v>3</v>
      </c>
      <c r="AI32" s="16">
        <f t="shared" si="10"/>
        <v>4</v>
      </c>
      <c r="AJ32" s="16">
        <f t="shared" si="11"/>
        <v>1</v>
      </c>
      <c r="AK32" s="16">
        <f t="shared" si="12"/>
        <v>1</v>
      </c>
      <c r="AL32" s="16">
        <f t="shared" si="13"/>
        <v>9</v>
      </c>
      <c r="AM32" s="14"/>
      <c r="AN32">
        <v>6.8882234080024862E-2</v>
      </c>
      <c r="AO32">
        <v>0.19246914129576101</v>
      </c>
      <c r="AP32">
        <v>-7.7810936E-4</v>
      </c>
      <c r="AQ32" t="s">
        <v>141</v>
      </c>
      <c r="AR32">
        <v>0.5</v>
      </c>
      <c r="AS32" t="s">
        <v>141</v>
      </c>
      <c r="AT32" t="s">
        <v>141</v>
      </c>
      <c r="AU32" s="14">
        <f t="shared" si="14"/>
        <v>0.5</v>
      </c>
      <c r="AV32" s="14">
        <f t="shared" si="43"/>
        <v>-0.43111776591997514</v>
      </c>
      <c r="AW32" s="14" t="str">
        <f t="shared" si="15"/>
        <v>Under</v>
      </c>
      <c r="AX32">
        <v>0.25</v>
      </c>
      <c r="AY32">
        <v>0.125</v>
      </c>
      <c r="AZ32" s="14">
        <f t="shared" si="16"/>
        <v>3</v>
      </c>
      <c r="BA32" s="14">
        <f t="shared" si="17"/>
        <v>1</v>
      </c>
      <c r="BB32" s="14">
        <f t="shared" si="18"/>
        <v>0</v>
      </c>
      <c r="BC32" s="14">
        <f t="shared" si="19"/>
        <v>0</v>
      </c>
      <c r="BD32" s="14">
        <f t="shared" si="20"/>
        <v>4</v>
      </c>
      <c r="BE32" s="14"/>
      <c r="BF32">
        <v>0.48232799389354958</v>
      </c>
      <c r="BG32">
        <v>0.862083873757025</v>
      </c>
      <c r="BH32">
        <v>0.34281096802419597</v>
      </c>
      <c r="BI32" t="s">
        <v>141</v>
      </c>
      <c r="BJ32">
        <v>0.5</v>
      </c>
      <c r="BK32">
        <v>100</v>
      </c>
      <c r="BL32" t="s">
        <v>141</v>
      </c>
      <c r="BM32" s="14">
        <f t="shared" si="21"/>
        <v>0.5</v>
      </c>
      <c r="BN32" s="14">
        <f t="shared" si="44"/>
        <v>0.362083873757025</v>
      </c>
      <c r="BO32" s="14" t="str">
        <f t="shared" si="22"/>
        <v>Over</v>
      </c>
      <c r="BP32">
        <v>0.75</v>
      </c>
      <c r="BQ32">
        <v>0.5</v>
      </c>
      <c r="BR32" s="14">
        <f t="shared" si="23"/>
        <v>1</v>
      </c>
      <c r="BS32" s="14">
        <f t="shared" si="24"/>
        <v>4</v>
      </c>
      <c r="BT32" s="14">
        <f t="shared" si="25"/>
        <v>1</v>
      </c>
      <c r="BU32" s="14">
        <f t="shared" si="26"/>
        <v>0</v>
      </c>
      <c r="BV32" s="14">
        <f t="shared" si="27"/>
        <v>6</v>
      </c>
      <c r="BW32" s="14"/>
      <c r="BX32">
        <v>0.14229376433631361</v>
      </c>
      <c r="BY32">
        <v>0.78252032520325199</v>
      </c>
      <c r="BZ32">
        <v>-3.8661182439685002E-4</v>
      </c>
      <c r="CA32" t="s">
        <v>141</v>
      </c>
      <c r="CB32">
        <v>0.5</v>
      </c>
      <c r="CC32">
        <v>390</v>
      </c>
      <c r="CD32" t="s">
        <v>141</v>
      </c>
      <c r="CE32" s="14">
        <f t="shared" si="28"/>
        <v>0.5</v>
      </c>
      <c r="CF32" s="14">
        <f t="shared" si="45"/>
        <v>-0.5</v>
      </c>
      <c r="CG32" s="14" t="str">
        <f t="shared" si="29"/>
        <v>Under</v>
      </c>
      <c r="CH32">
        <v>0</v>
      </c>
      <c r="CI32">
        <v>0</v>
      </c>
      <c r="CJ32" s="14"/>
      <c r="CK32" s="14">
        <f t="shared" si="30"/>
        <v>1</v>
      </c>
      <c r="CL32" s="14">
        <f t="shared" si="31"/>
        <v>1</v>
      </c>
      <c r="CM32" s="14">
        <f t="shared" si="32"/>
        <v>1</v>
      </c>
      <c r="CN32" s="14">
        <f t="shared" si="33"/>
        <v>3</v>
      </c>
      <c r="CO32" s="14"/>
      <c r="CP32">
        <v>1.9354007645043201</v>
      </c>
      <c r="CQ32">
        <v>2.0704375667022399</v>
      </c>
      <c r="CR32">
        <v>1.7222165579306401</v>
      </c>
      <c r="CS32">
        <v>1.5</v>
      </c>
      <c r="CT32" t="s">
        <v>141</v>
      </c>
      <c r="CU32">
        <v>1.5</v>
      </c>
      <c r="CV32">
        <v>1.5</v>
      </c>
      <c r="CW32" s="14">
        <f t="shared" si="34"/>
        <v>1.5</v>
      </c>
      <c r="CX32" s="14">
        <f t="shared" si="46"/>
        <v>0.625</v>
      </c>
      <c r="CY32" s="14" t="str">
        <f t="shared" si="35"/>
        <v>Over</v>
      </c>
      <c r="CZ32">
        <v>2.125</v>
      </c>
      <c r="DA32">
        <v>0.375</v>
      </c>
      <c r="DB32" s="14">
        <f t="shared" si="36"/>
        <v>3</v>
      </c>
      <c r="DC32" s="14">
        <f t="shared" si="37"/>
        <v>2</v>
      </c>
      <c r="DD32" s="14">
        <f t="shared" si="38"/>
        <v>1</v>
      </c>
      <c r="DE32" s="14">
        <f t="shared" si="39"/>
        <v>0</v>
      </c>
      <c r="DF32" s="14">
        <f t="shared" si="40"/>
        <v>6</v>
      </c>
      <c r="DG32" s="14"/>
    </row>
    <row r="33" spans="1:111" x14ac:dyDescent="0.3">
      <c r="A33" t="s">
        <v>175</v>
      </c>
      <c r="B33" t="s">
        <v>48</v>
      </c>
      <c r="C33" t="s">
        <v>171</v>
      </c>
      <c r="D33">
        <v>0.40932001395621892</v>
      </c>
      <c r="E33">
        <v>0.71</v>
      </c>
      <c r="F33">
        <v>0.183924362997722</v>
      </c>
      <c r="G33">
        <v>0.5</v>
      </c>
      <c r="H33" t="s">
        <v>141</v>
      </c>
      <c r="I33">
        <v>0.5</v>
      </c>
      <c r="J33">
        <v>0.5</v>
      </c>
      <c r="K33" s="14">
        <f t="shared" si="0"/>
        <v>0.5</v>
      </c>
      <c r="L33" s="14">
        <f t="shared" si="41"/>
        <v>0.20999999999999996</v>
      </c>
      <c r="M33" s="14" t="str">
        <f t="shared" si="1"/>
        <v>Over</v>
      </c>
      <c r="N33">
        <v>0.5</v>
      </c>
      <c r="O33">
        <v>0.3</v>
      </c>
      <c r="P33" s="14">
        <f t="shared" si="2"/>
        <v>1</v>
      </c>
      <c r="Q33" s="14">
        <f t="shared" si="3"/>
        <v>3</v>
      </c>
      <c r="R33" s="14">
        <f t="shared" si="4"/>
        <v>0</v>
      </c>
      <c r="S33" s="14">
        <f t="shared" si="5"/>
        <v>0</v>
      </c>
      <c r="T33" s="14">
        <f t="shared" si="6"/>
        <v>4</v>
      </c>
      <c r="U33" s="14"/>
      <c r="V33">
        <v>0.91798420730701535</v>
      </c>
      <c r="W33">
        <v>1</v>
      </c>
      <c r="X33">
        <v>0.77760149731814798</v>
      </c>
      <c r="Y33">
        <v>0.5</v>
      </c>
      <c r="Z33">
        <v>-330</v>
      </c>
      <c r="AA33">
        <v>160</v>
      </c>
      <c r="AB33">
        <v>0.3</v>
      </c>
      <c r="AC33" s="14">
        <f t="shared" si="7"/>
        <v>0.5</v>
      </c>
      <c r="AD33" s="16">
        <f t="shared" si="42"/>
        <v>0.5</v>
      </c>
      <c r="AE33" s="14" t="str">
        <f t="shared" si="8"/>
        <v>Over</v>
      </c>
      <c r="AF33">
        <v>0.8</v>
      </c>
      <c r="AG33">
        <v>0.5</v>
      </c>
      <c r="AH33" s="14">
        <f t="shared" si="9"/>
        <v>3</v>
      </c>
      <c r="AI33" s="14">
        <f t="shared" si="10"/>
        <v>3</v>
      </c>
      <c r="AJ33" s="14">
        <f t="shared" si="11"/>
        <v>1</v>
      </c>
      <c r="AK33" s="14">
        <f t="shared" si="12"/>
        <v>0</v>
      </c>
      <c r="AL33" s="14">
        <f t="shared" si="13"/>
        <v>7</v>
      </c>
      <c r="AM33" s="14"/>
      <c r="AN33">
        <v>2.9008439385661881E-2</v>
      </c>
      <c r="AO33">
        <v>7.7790575864359904E-2</v>
      </c>
      <c r="AP33">
        <v>-8.1114492467110003E-3</v>
      </c>
      <c r="AQ33" t="s">
        <v>141</v>
      </c>
      <c r="AR33">
        <v>0.5</v>
      </c>
      <c r="AS33">
        <v>500</v>
      </c>
      <c r="AT33" t="s">
        <v>141</v>
      </c>
      <c r="AU33" s="14">
        <f t="shared" si="14"/>
        <v>0.5</v>
      </c>
      <c r="AV33" s="14">
        <f t="shared" si="43"/>
        <v>-0.47099156061433811</v>
      </c>
      <c r="AW33" s="14" t="str">
        <f t="shared" si="15"/>
        <v>Under</v>
      </c>
      <c r="AX33">
        <v>0.1</v>
      </c>
      <c r="AY33">
        <v>0.1</v>
      </c>
      <c r="AZ33" s="14">
        <f t="shared" si="16"/>
        <v>3</v>
      </c>
      <c r="BA33" s="14">
        <f t="shared" si="17"/>
        <v>1</v>
      </c>
      <c r="BB33" s="14">
        <f t="shared" si="18"/>
        <v>0</v>
      </c>
      <c r="BC33" s="14">
        <f t="shared" si="19"/>
        <v>0</v>
      </c>
      <c r="BD33" s="14">
        <f t="shared" si="20"/>
        <v>4</v>
      </c>
      <c r="BE33" s="14"/>
      <c r="BF33">
        <v>0.22929221091178081</v>
      </c>
      <c r="BG33">
        <v>0.65933044017358899</v>
      </c>
      <c r="BH33">
        <v>-0.28088956236409701</v>
      </c>
      <c r="BI33" t="s">
        <v>141</v>
      </c>
      <c r="BJ33">
        <v>0.5</v>
      </c>
      <c r="BK33">
        <v>135</v>
      </c>
      <c r="BL33" t="s">
        <v>141</v>
      </c>
      <c r="BM33" s="14">
        <f t="shared" si="21"/>
        <v>0.5</v>
      </c>
      <c r="BN33" s="14">
        <f t="shared" si="44"/>
        <v>-0.27070778908821919</v>
      </c>
      <c r="BO33" s="14" t="str">
        <f t="shared" si="22"/>
        <v>Under</v>
      </c>
      <c r="BP33">
        <v>0.4</v>
      </c>
      <c r="BQ33">
        <v>0.4</v>
      </c>
      <c r="BR33" s="14">
        <f t="shared" si="23"/>
        <v>2</v>
      </c>
      <c r="BS33" s="14">
        <f t="shared" si="24"/>
        <v>1</v>
      </c>
      <c r="BT33" s="14">
        <f t="shared" si="25"/>
        <v>1</v>
      </c>
      <c r="BU33" s="14">
        <f t="shared" si="26"/>
        <v>1</v>
      </c>
      <c r="BV33" s="14">
        <f t="shared" si="27"/>
        <v>5</v>
      </c>
      <c r="BW33" s="14"/>
      <c r="BX33">
        <v>0.1616836640687899</v>
      </c>
      <c r="BY33">
        <v>0.78252032520325199</v>
      </c>
      <c r="BZ33">
        <v>0</v>
      </c>
      <c r="CA33" t="s">
        <v>141</v>
      </c>
      <c r="CB33">
        <v>0.5</v>
      </c>
      <c r="CC33">
        <v>265</v>
      </c>
      <c r="CD33" t="s">
        <v>141</v>
      </c>
      <c r="CE33" s="14">
        <f t="shared" si="28"/>
        <v>0.5</v>
      </c>
      <c r="CF33" s="14">
        <f t="shared" si="45"/>
        <v>-0.5</v>
      </c>
      <c r="CG33" s="14" t="str">
        <f t="shared" si="29"/>
        <v>Under</v>
      </c>
      <c r="CH33">
        <v>0</v>
      </c>
      <c r="CI33">
        <v>0</v>
      </c>
      <c r="CJ33" s="14"/>
      <c r="CK33" s="14">
        <f t="shared" si="30"/>
        <v>1</v>
      </c>
      <c r="CL33" s="14">
        <f t="shared" si="31"/>
        <v>1</v>
      </c>
      <c r="CM33" s="14">
        <f t="shared" si="32"/>
        <v>1</v>
      </c>
      <c r="CN33" s="14">
        <f t="shared" si="33"/>
        <v>3</v>
      </c>
      <c r="CO33" s="14"/>
      <c r="CP33">
        <v>1.216495399041188</v>
      </c>
      <c r="CQ33">
        <v>1.4233667469886599</v>
      </c>
      <c r="CR33">
        <v>1.00736502633006</v>
      </c>
      <c r="CS33">
        <v>1.5</v>
      </c>
      <c r="CT33" t="s">
        <v>141</v>
      </c>
      <c r="CU33">
        <v>1.5</v>
      </c>
      <c r="CV33">
        <v>1.5</v>
      </c>
      <c r="CW33" s="14">
        <f t="shared" si="34"/>
        <v>1.5</v>
      </c>
      <c r="CX33" s="14">
        <f t="shared" si="46"/>
        <v>-0.28350460095881203</v>
      </c>
      <c r="CY33" s="14" t="str">
        <f t="shared" si="35"/>
        <v>Under</v>
      </c>
      <c r="CZ33">
        <v>1.5</v>
      </c>
      <c r="DA33">
        <v>0.4</v>
      </c>
      <c r="DB33" s="14">
        <f t="shared" si="36"/>
        <v>3</v>
      </c>
      <c r="DC33" s="14">
        <f t="shared" si="37"/>
        <v>1</v>
      </c>
      <c r="DD33" s="14">
        <f t="shared" si="38"/>
        <v>1</v>
      </c>
      <c r="DE33" s="14">
        <f t="shared" si="39"/>
        <v>1</v>
      </c>
      <c r="DF33" s="14">
        <f t="shared" si="40"/>
        <v>6</v>
      </c>
      <c r="DG33" s="14"/>
    </row>
    <row r="34" spans="1:111" x14ac:dyDescent="0.3">
      <c r="A34" t="s">
        <v>176</v>
      </c>
      <c r="B34" t="s">
        <v>48</v>
      </c>
      <c r="C34" t="s">
        <v>171</v>
      </c>
      <c r="D34">
        <v>0.61593477235972216</v>
      </c>
      <c r="E34">
        <v>0.79713201180936299</v>
      </c>
      <c r="F34">
        <v>0.36</v>
      </c>
      <c r="G34">
        <v>0.5</v>
      </c>
      <c r="H34" t="s">
        <v>141</v>
      </c>
      <c r="I34">
        <v>0.5</v>
      </c>
      <c r="J34">
        <v>0.5</v>
      </c>
      <c r="K34" s="14">
        <f t="shared" si="0"/>
        <v>0.5</v>
      </c>
      <c r="L34" s="14">
        <f t="shared" si="41"/>
        <v>0.29713201180936299</v>
      </c>
      <c r="M34" s="14" t="str">
        <f t="shared" si="1"/>
        <v>Over</v>
      </c>
      <c r="N34">
        <v>0.7</v>
      </c>
      <c r="O34">
        <v>0.5</v>
      </c>
      <c r="P34" s="14">
        <f t="shared" si="2"/>
        <v>2</v>
      </c>
      <c r="Q34" s="14">
        <f t="shared" si="3"/>
        <v>4</v>
      </c>
      <c r="R34" s="14">
        <f t="shared" si="4"/>
        <v>1</v>
      </c>
      <c r="S34" s="14">
        <f t="shared" si="5"/>
        <v>0</v>
      </c>
      <c r="T34" s="14">
        <f t="shared" si="6"/>
        <v>7</v>
      </c>
      <c r="U34" s="14"/>
      <c r="V34" s="15">
        <v>1.05971474276254</v>
      </c>
      <c r="W34" s="15">
        <v>1.1555251428058799</v>
      </c>
      <c r="X34" s="15">
        <v>1</v>
      </c>
      <c r="Y34" s="15">
        <v>0.5</v>
      </c>
      <c r="Z34" s="15">
        <v>-310</v>
      </c>
      <c r="AA34" s="15">
        <v>175</v>
      </c>
      <c r="AB34" s="15">
        <v>0.3</v>
      </c>
      <c r="AC34" s="16">
        <f t="shared" si="7"/>
        <v>0.5</v>
      </c>
      <c r="AD34" s="16">
        <f t="shared" si="42"/>
        <v>0.7</v>
      </c>
      <c r="AE34" s="16" t="str">
        <f t="shared" si="8"/>
        <v>Over</v>
      </c>
      <c r="AF34" s="15">
        <v>1.2</v>
      </c>
      <c r="AG34" s="15">
        <v>0.7</v>
      </c>
      <c r="AH34" s="16">
        <f t="shared" si="9"/>
        <v>3</v>
      </c>
      <c r="AI34" s="16">
        <f t="shared" si="10"/>
        <v>4</v>
      </c>
      <c r="AJ34" s="16">
        <f t="shared" si="11"/>
        <v>1</v>
      </c>
      <c r="AK34" s="16">
        <f t="shared" si="12"/>
        <v>1</v>
      </c>
      <c r="AL34" s="16">
        <f t="shared" si="13"/>
        <v>9</v>
      </c>
      <c r="AM34" s="14"/>
      <c r="AN34">
        <v>0.1568943603962468</v>
      </c>
      <c r="AO34">
        <v>0.48631797713889802</v>
      </c>
      <c r="AP34">
        <v>-3.3571192433046502E-4</v>
      </c>
      <c r="AQ34" t="s">
        <v>141</v>
      </c>
      <c r="AR34">
        <v>0.5</v>
      </c>
      <c r="AS34">
        <v>240</v>
      </c>
      <c r="AT34" t="s">
        <v>141</v>
      </c>
      <c r="AU34" s="14">
        <f t="shared" si="14"/>
        <v>0.5</v>
      </c>
      <c r="AV34" s="14">
        <f t="shared" si="43"/>
        <v>-0.34310563960375318</v>
      </c>
      <c r="AW34" s="14" t="str">
        <f t="shared" si="15"/>
        <v>Under</v>
      </c>
      <c r="AX34">
        <v>0.3</v>
      </c>
      <c r="AY34">
        <v>0.2</v>
      </c>
      <c r="AZ34" s="14">
        <f t="shared" si="16"/>
        <v>3</v>
      </c>
      <c r="BA34" s="14">
        <f t="shared" si="17"/>
        <v>1</v>
      </c>
      <c r="BB34" s="14">
        <f t="shared" si="18"/>
        <v>0</v>
      </c>
      <c r="BC34" s="14">
        <f t="shared" si="19"/>
        <v>0</v>
      </c>
      <c r="BD34" s="14">
        <f t="shared" si="20"/>
        <v>4</v>
      </c>
      <c r="BE34" s="14"/>
      <c r="BF34">
        <v>0.71883282964964379</v>
      </c>
      <c r="BG34">
        <v>1.0138088250100099</v>
      </c>
      <c r="BH34">
        <v>0.32</v>
      </c>
      <c r="BI34" t="s">
        <v>141</v>
      </c>
      <c r="BJ34">
        <v>0.5</v>
      </c>
      <c r="BK34">
        <v>-125</v>
      </c>
      <c r="BL34" t="s">
        <v>141</v>
      </c>
      <c r="BM34" s="14">
        <f t="shared" si="21"/>
        <v>0.5</v>
      </c>
      <c r="BN34" s="14">
        <f t="shared" si="44"/>
        <v>0.51380882501000991</v>
      </c>
      <c r="BO34" s="14" t="str">
        <f t="shared" si="22"/>
        <v>Over</v>
      </c>
      <c r="BP34">
        <v>0.9</v>
      </c>
      <c r="BQ34">
        <v>0.5</v>
      </c>
      <c r="BR34" s="14">
        <f t="shared" si="23"/>
        <v>2</v>
      </c>
      <c r="BS34" s="14">
        <f t="shared" si="24"/>
        <v>5</v>
      </c>
      <c r="BT34" s="14">
        <f t="shared" si="25"/>
        <v>1</v>
      </c>
      <c r="BU34" s="14">
        <f t="shared" si="26"/>
        <v>0</v>
      </c>
      <c r="BV34" s="14">
        <f t="shared" si="27"/>
        <v>8</v>
      </c>
      <c r="BW34" s="14"/>
      <c r="BX34">
        <v>0.19080513389550541</v>
      </c>
      <c r="BY34">
        <v>0.83069568084404799</v>
      </c>
      <c r="BZ34">
        <v>1.0989367E-2</v>
      </c>
      <c r="CA34" t="s">
        <v>141</v>
      </c>
      <c r="CB34">
        <v>0.5</v>
      </c>
      <c r="CC34" t="s">
        <v>141</v>
      </c>
      <c r="CD34" t="s">
        <v>141</v>
      </c>
      <c r="CE34" s="14">
        <f t="shared" si="28"/>
        <v>0.5</v>
      </c>
      <c r="CF34" s="14">
        <f t="shared" si="45"/>
        <v>-0.5</v>
      </c>
      <c r="CG34" s="14" t="str">
        <f t="shared" si="29"/>
        <v>Under</v>
      </c>
      <c r="CH34">
        <v>0</v>
      </c>
      <c r="CI34">
        <v>0</v>
      </c>
      <c r="CJ34" s="14"/>
      <c r="CK34" s="14">
        <f t="shared" si="30"/>
        <v>1</v>
      </c>
      <c r="CL34" s="14">
        <f t="shared" si="31"/>
        <v>1</v>
      </c>
      <c r="CM34" s="14">
        <f t="shared" si="32"/>
        <v>1</v>
      </c>
      <c r="CN34" s="14">
        <f t="shared" si="33"/>
        <v>3</v>
      </c>
      <c r="CO34" s="14"/>
      <c r="CP34">
        <v>2.1285617978761722</v>
      </c>
      <c r="CQ34">
        <v>2.4212145086994199</v>
      </c>
      <c r="CR34">
        <v>2</v>
      </c>
      <c r="CS34">
        <v>1.5</v>
      </c>
      <c r="CT34" t="s">
        <v>141</v>
      </c>
      <c r="CU34">
        <v>1.5</v>
      </c>
      <c r="CV34">
        <v>1.5</v>
      </c>
      <c r="CW34" s="14">
        <f t="shared" si="34"/>
        <v>1.5</v>
      </c>
      <c r="CX34" s="14">
        <f t="shared" si="46"/>
        <v>1.1000000000000001</v>
      </c>
      <c r="CY34" s="14" t="str">
        <f t="shared" si="35"/>
        <v>Over</v>
      </c>
      <c r="CZ34">
        <v>2.6</v>
      </c>
      <c r="DA34">
        <v>0.4</v>
      </c>
      <c r="DB34" s="14">
        <f t="shared" si="36"/>
        <v>3</v>
      </c>
      <c r="DC34" s="14">
        <f t="shared" si="37"/>
        <v>3</v>
      </c>
      <c r="DD34" s="14">
        <f t="shared" si="38"/>
        <v>1</v>
      </c>
      <c r="DE34" s="14">
        <f t="shared" si="39"/>
        <v>0</v>
      </c>
      <c r="DF34" s="14">
        <f t="shared" si="40"/>
        <v>7</v>
      </c>
      <c r="DG34" s="14"/>
    </row>
    <row r="35" spans="1:111" x14ac:dyDescent="0.3">
      <c r="A35" t="s">
        <v>177</v>
      </c>
      <c r="B35" t="s">
        <v>48</v>
      </c>
      <c r="C35" t="s">
        <v>171</v>
      </c>
      <c r="D35" s="15">
        <v>0.29113541336048959</v>
      </c>
      <c r="E35" s="15">
        <v>0.443520782396088</v>
      </c>
      <c r="F35" s="15">
        <v>0.20568924999999999</v>
      </c>
      <c r="G35" s="15">
        <v>0.5</v>
      </c>
      <c r="H35" s="15" t="s">
        <v>141</v>
      </c>
      <c r="I35" s="15">
        <v>0.5</v>
      </c>
      <c r="J35" s="15" t="s">
        <v>141</v>
      </c>
      <c r="K35" s="16">
        <f t="shared" si="0"/>
        <v>0.5</v>
      </c>
      <c r="L35" s="14">
        <f t="shared" si="41"/>
        <v>-0.4</v>
      </c>
      <c r="M35" s="16" t="str">
        <f t="shared" si="1"/>
        <v>Under</v>
      </c>
      <c r="N35" s="15">
        <v>0.1</v>
      </c>
      <c r="O35" s="15">
        <v>0.1</v>
      </c>
      <c r="P35" s="16">
        <f t="shared" si="2"/>
        <v>3</v>
      </c>
      <c r="Q35" s="16">
        <f t="shared" si="3"/>
        <v>4</v>
      </c>
      <c r="R35" s="16">
        <f t="shared" si="4"/>
        <v>1</v>
      </c>
      <c r="S35" s="16">
        <f t="shared" si="5"/>
        <v>1</v>
      </c>
      <c r="T35" s="16">
        <f t="shared" si="6"/>
        <v>9</v>
      </c>
      <c r="U35" s="14"/>
      <c r="V35">
        <v>0.54903892016958511</v>
      </c>
      <c r="W35">
        <v>1</v>
      </c>
      <c r="X35">
        <v>7.9229740000000008E-6</v>
      </c>
      <c r="Y35">
        <v>0.5</v>
      </c>
      <c r="Z35">
        <v>-300</v>
      </c>
      <c r="AA35">
        <v>175</v>
      </c>
      <c r="AB35">
        <v>0.1</v>
      </c>
      <c r="AC35" s="14">
        <f t="shared" si="7"/>
        <v>0.5</v>
      </c>
      <c r="AD35" s="16">
        <f t="shared" si="42"/>
        <v>0.5</v>
      </c>
      <c r="AE35" s="14" t="str">
        <f t="shared" si="8"/>
        <v>Over</v>
      </c>
      <c r="AF35">
        <v>0.4</v>
      </c>
      <c r="AG35">
        <v>0.3</v>
      </c>
      <c r="AH35" s="14">
        <f t="shared" si="9"/>
        <v>2</v>
      </c>
      <c r="AI35" s="14">
        <f t="shared" si="10"/>
        <v>3</v>
      </c>
      <c r="AJ35" s="14">
        <f t="shared" si="11"/>
        <v>0</v>
      </c>
      <c r="AK35" s="14">
        <f t="shared" si="12"/>
        <v>0</v>
      </c>
      <c r="AL35" s="14">
        <f t="shared" si="13"/>
        <v>5</v>
      </c>
      <c r="AM35" s="14"/>
      <c r="AN35">
        <v>4.4323188011232299E-2</v>
      </c>
      <c r="AO35">
        <v>0.111067006703084</v>
      </c>
      <c r="AP35">
        <v>-2.4067649552449298E-5</v>
      </c>
      <c r="AQ35" t="s">
        <v>141</v>
      </c>
      <c r="AR35">
        <v>0.5</v>
      </c>
      <c r="AS35">
        <v>800</v>
      </c>
      <c r="AT35" t="s">
        <v>141</v>
      </c>
      <c r="AU35" s="14">
        <f t="shared" si="14"/>
        <v>0.5</v>
      </c>
      <c r="AV35" s="14">
        <f t="shared" si="43"/>
        <v>-0.45567681198876769</v>
      </c>
      <c r="AW35" s="14" t="str">
        <f t="shared" si="15"/>
        <v>Under</v>
      </c>
      <c r="AX35">
        <v>0.1</v>
      </c>
      <c r="AY35">
        <v>0.1</v>
      </c>
      <c r="AZ35" s="14">
        <f t="shared" si="16"/>
        <v>3</v>
      </c>
      <c r="BA35" s="14">
        <f t="shared" si="17"/>
        <v>1</v>
      </c>
      <c r="BB35" s="14">
        <f t="shared" si="18"/>
        <v>0</v>
      </c>
      <c r="BC35" s="14">
        <f t="shared" si="19"/>
        <v>0</v>
      </c>
      <c r="BD35" s="14">
        <f t="shared" si="20"/>
        <v>4</v>
      </c>
      <c r="BE35" s="14"/>
      <c r="BF35">
        <v>0.42134007122976808</v>
      </c>
      <c r="BG35">
        <v>1.08092286335209</v>
      </c>
      <c r="BH35">
        <v>-5.9535492000000002E-2</v>
      </c>
      <c r="BI35" t="s">
        <v>141</v>
      </c>
      <c r="BJ35">
        <v>0.5</v>
      </c>
      <c r="BK35">
        <v>165</v>
      </c>
      <c r="BL35" t="s">
        <v>141</v>
      </c>
      <c r="BM35" s="14">
        <f t="shared" si="21"/>
        <v>0.5</v>
      </c>
      <c r="BN35" s="14">
        <f t="shared" si="44"/>
        <v>0.58092286335208998</v>
      </c>
      <c r="BO35" s="14" t="str">
        <f t="shared" si="22"/>
        <v>Over</v>
      </c>
      <c r="BP35">
        <v>0.3</v>
      </c>
      <c r="BQ35">
        <v>0.3</v>
      </c>
      <c r="BR35" s="14">
        <f t="shared" si="23"/>
        <v>1</v>
      </c>
      <c r="BS35" s="14">
        <f t="shared" si="24"/>
        <v>5</v>
      </c>
      <c r="BT35" s="14">
        <f t="shared" si="25"/>
        <v>0</v>
      </c>
      <c r="BU35" s="14">
        <f t="shared" si="26"/>
        <v>0</v>
      </c>
      <c r="BV35" s="14">
        <f t="shared" si="27"/>
        <v>6</v>
      </c>
      <c r="BW35" s="14"/>
      <c r="BX35">
        <v>0.17284815461930539</v>
      </c>
      <c r="BY35">
        <v>0.83010903974674599</v>
      </c>
      <c r="BZ35">
        <v>0.01</v>
      </c>
      <c r="CA35" t="s">
        <v>141</v>
      </c>
      <c r="CB35">
        <v>0.5</v>
      </c>
      <c r="CC35">
        <v>750</v>
      </c>
      <c r="CD35" t="s">
        <v>141</v>
      </c>
      <c r="CE35" s="14">
        <f t="shared" si="28"/>
        <v>0.5</v>
      </c>
      <c r="CF35" s="14">
        <f t="shared" si="45"/>
        <v>-0.5</v>
      </c>
      <c r="CG35" s="14" t="str">
        <f t="shared" si="29"/>
        <v>Under</v>
      </c>
      <c r="CH35">
        <v>0</v>
      </c>
      <c r="CI35">
        <v>0</v>
      </c>
      <c r="CJ35" s="14"/>
      <c r="CK35" s="14">
        <f t="shared" si="30"/>
        <v>1</v>
      </c>
      <c r="CL35" s="14">
        <f t="shared" si="31"/>
        <v>1</v>
      </c>
      <c r="CM35" s="14">
        <f t="shared" si="32"/>
        <v>1</v>
      </c>
      <c r="CN35" s="14">
        <f t="shared" si="33"/>
        <v>3</v>
      </c>
      <c r="CO35" s="14"/>
      <c r="CP35">
        <v>0.79600848514626266</v>
      </c>
      <c r="CQ35">
        <v>1.2</v>
      </c>
      <c r="CR35">
        <v>3.6435620000000002E-2</v>
      </c>
      <c r="CS35">
        <v>0.5</v>
      </c>
      <c r="CT35" t="s">
        <v>141</v>
      </c>
      <c r="CU35">
        <v>0.5</v>
      </c>
      <c r="CV35" t="s">
        <v>141</v>
      </c>
      <c r="CW35" s="14">
        <f t="shared" si="34"/>
        <v>0.5</v>
      </c>
      <c r="CX35" s="14">
        <f t="shared" si="46"/>
        <v>0.7</v>
      </c>
      <c r="CY35" s="14" t="str">
        <f t="shared" si="35"/>
        <v>Over</v>
      </c>
      <c r="CZ35">
        <v>0.7</v>
      </c>
      <c r="DA35">
        <v>0.3</v>
      </c>
      <c r="DB35" s="14">
        <f t="shared" si="36"/>
        <v>2</v>
      </c>
      <c r="DC35" s="14">
        <f t="shared" si="37"/>
        <v>2</v>
      </c>
      <c r="DD35" s="14">
        <f t="shared" si="38"/>
        <v>1</v>
      </c>
      <c r="DE35" s="14">
        <f t="shared" si="39"/>
        <v>0</v>
      </c>
      <c r="DF35" s="14">
        <f t="shared" si="40"/>
        <v>5</v>
      </c>
      <c r="DG35" s="14"/>
    </row>
    <row r="36" spans="1:111" x14ac:dyDescent="0.3">
      <c r="A36" t="s">
        <v>178</v>
      </c>
      <c r="B36" t="s">
        <v>48</v>
      </c>
      <c r="C36" t="s">
        <v>171</v>
      </c>
      <c r="D36" s="15">
        <v>0.32716975250002372</v>
      </c>
      <c r="E36" s="15">
        <v>0.48045449233374599</v>
      </c>
      <c r="F36" s="15">
        <v>0.13868235000000001</v>
      </c>
      <c r="G36" s="15">
        <v>0.5</v>
      </c>
      <c r="H36" s="15" t="s">
        <v>141</v>
      </c>
      <c r="I36" s="15">
        <v>0.5</v>
      </c>
      <c r="J36" s="15" t="s">
        <v>141</v>
      </c>
      <c r="K36" s="16">
        <f t="shared" si="0"/>
        <v>0.5</v>
      </c>
      <c r="L36" s="14">
        <f t="shared" si="41"/>
        <v>-0.2</v>
      </c>
      <c r="M36" s="16" t="str">
        <f t="shared" si="1"/>
        <v>Under</v>
      </c>
      <c r="N36" s="15">
        <v>0.3</v>
      </c>
      <c r="O36" s="15">
        <v>0.2</v>
      </c>
      <c r="P36" s="16">
        <f t="shared" si="2"/>
        <v>3</v>
      </c>
      <c r="Q36" s="16">
        <f t="shared" si="3"/>
        <v>3</v>
      </c>
      <c r="R36" s="16">
        <f t="shared" si="4"/>
        <v>1</v>
      </c>
      <c r="S36" s="16">
        <f t="shared" si="5"/>
        <v>1</v>
      </c>
      <c r="T36" s="16">
        <f t="shared" si="6"/>
        <v>8</v>
      </c>
      <c r="U36" s="14"/>
      <c r="V36" s="15">
        <v>1.031108833478267</v>
      </c>
      <c r="W36" s="15">
        <v>1.08475552280819</v>
      </c>
      <c r="X36" s="15">
        <v>0.99807404320313997</v>
      </c>
      <c r="Y36" s="15">
        <v>0.5</v>
      </c>
      <c r="Z36" s="15">
        <v>-240</v>
      </c>
      <c r="AA36" s="15">
        <v>220</v>
      </c>
      <c r="AB36" s="15">
        <v>0.3</v>
      </c>
      <c r="AC36" s="16">
        <f t="shared" si="7"/>
        <v>0.5</v>
      </c>
      <c r="AD36" s="16">
        <f t="shared" si="42"/>
        <v>0.60000000000000009</v>
      </c>
      <c r="AE36" s="16" t="str">
        <f t="shared" si="8"/>
        <v>Over</v>
      </c>
      <c r="AF36" s="15">
        <v>1.1000000000000001</v>
      </c>
      <c r="AG36" s="15">
        <v>0.8</v>
      </c>
      <c r="AH36" s="16">
        <f t="shared" si="9"/>
        <v>3</v>
      </c>
      <c r="AI36" s="16">
        <f t="shared" si="10"/>
        <v>4</v>
      </c>
      <c r="AJ36" s="16">
        <f t="shared" si="11"/>
        <v>1</v>
      </c>
      <c r="AK36" s="16">
        <f t="shared" si="12"/>
        <v>1</v>
      </c>
      <c r="AL36" s="16">
        <f t="shared" si="13"/>
        <v>9</v>
      </c>
      <c r="AM36" s="14"/>
      <c r="AN36">
        <v>3.2196163493846422E-2</v>
      </c>
      <c r="AO36">
        <v>8.2989544319472197E-2</v>
      </c>
      <c r="AP36">
        <v>-7.9474795950039702E-5</v>
      </c>
      <c r="AQ36" t="s">
        <v>141</v>
      </c>
      <c r="AR36">
        <v>0.5</v>
      </c>
      <c r="AS36">
        <v>750</v>
      </c>
      <c r="AT36" t="s">
        <v>141</v>
      </c>
      <c r="AU36" s="14">
        <f t="shared" si="14"/>
        <v>0.5</v>
      </c>
      <c r="AV36" s="14">
        <f t="shared" si="43"/>
        <v>-0.46780383650615359</v>
      </c>
      <c r="AW36" s="14" t="str">
        <f t="shared" si="15"/>
        <v>Under</v>
      </c>
      <c r="AX36">
        <v>0.1</v>
      </c>
      <c r="AY36">
        <v>0.1</v>
      </c>
      <c r="AZ36" s="14">
        <f t="shared" si="16"/>
        <v>3</v>
      </c>
      <c r="BA36" s="14">
        <f t="shared" si="17"/>
        <v>1</v>
      </c>
      <c r="BB36" s="14">
        <f t="shared" si="18"/>
        <v>0</v>
      </c>
      <c r="BC36" s="14">
        <f t="shared" si="19"/>
        <v>0</v>
      </c>
      <c r="BD36" s="14">
        <f t="shared" si="20"/>
        <v>4</v>
      </c>
      <c r="BE36" s="14"/>
      <c r="BF36">
        <v>0.42357807593677482</v>
      </c>
      <c r="BG36">
        <v>0.80392156862745101</v>
      </c>
      <c r="BH36">
        <v>0.33746338669610998</v>
      </c>
      <c r="BI36" t="s">
        <v>141</v>
      </c>
      <c r="BJ36">
        <v>0.5</v>
      </c>
      <c r="BK36">
        <v>145</v>
      </c>
      <c r="BL36" t="s">
        <v>141</v>
      </c>
      <c r="BM36" s="14">
        <f t="shared" si="21"/>
        <v>0.5</v>
      </c>
      <c r="BN36" s="14">
        <f t="shared" si="44"/>
        <v>0.30392156862745101</v>
      </c>
      <c r="BO36" s="14" t="str">
        <f t="shared" si="22"/>
        <v>Over</v>
      </c>
      <c r="BP36">
        <v>0.3</v>
      </c>
      <c r="BQ36">
        <v>0.2</v>
      </c>
      <c r="BR36" s="14">
        <f t="shared" si="23"/>
        <v>1</v>
      </c>
      <c r="BS36" s="14">
        <f t="shared" si="24"/>
        <v>4</v>
      </c>
      <c r="BT36" s="14">
        <f t="shared" si="25"/>
        <v>0</v>
      </c>
      <c r="BU36" s="14">
        <f t="shared" si="26"/>
        <v>0</v>
      </c>
      <c r="BV36" s="14">
        <f t="shared" si="27"/>
        <v>5</v>
      </c>
      <c r="BW36" s="14"/>
      <c r="BX36">
        <v>0.17401186372224109</v>
      </c>
      <c r="BY36">
        <v>0.83069568084404799</v>
      </c>
      <c r="BZ36">
        <v>-1.1642954E-2</v>
      </c>
      <c r="CA36" t="s">
        <v>141</v>
      </c>
      <c r="CB36">
        <v>0.5</v>
      </c>
      <c r="CC36">
        <v>800</v>
      </c>
      <c r="CD36" t="s">
        <v>141</v>
      </c>
      <c r="CE36" s="14">
        <f t="shared" si="28"/>
        <v>0.5</v>
      </c>
      <c r="CF36" s="14">
        <f t="shared" si="45"/>
        <v>-0.5</v>
      </c>
      <c r="CG36" s="14" t="str">
        <f t="shared" si="29"/>
        <v>Under</v>
      </c>
      <c r="CH36">
        <v>0</v>
      </c>
      <c r="CI36">
        <v>0</v>
      </c>
      <c r="CJ36" s="14"/>
      <c r="CK36" s="14">
        <f t="shared" si="30"/>
        <v>1</v>
      </c>
      <c r="CL36" s="14">
        <f t="shared" si="31"/>
        <v>1</v>
      </c>
      <c r="CM36" s="14">
        <f t="shared" si="32"/>
        <v>1</v>
      </c>
      <c r="CN36" s="14">
        <f t="shared" si="33"/>
        <v>3</v>
      </c>
      <c r="CO36" s="14"/>
      <c r="CP36">
        <v>1.820581919793643</v>
      </c>
      <c r="CQ36">
        <v>2</v>
      </c>
      <c r="CR36">
        <v>1.60581431100362</v>
      </c>
      <c r="CS36">
        <v>1.5</v>
      </c>
      <c r="CT36" t="s">
        <v>141</v>
      </c>
      <c r="CU36">
        <v>1.5</v>
      </c>
      <c r="CV36">
        <v>1.5</v>
      </c>
      <c r="CW36" s="14">
        <f t="shared" si="34"/>
        <v>1.5</v>
      </c>
      <c r="CX36" s="14">
        <f t="shared" si="46"/>
        <v>0.5</v>
      </c>
      <c r="CY36" s="14" t="str">
        <f t="shared" si="35"/>
        <v>Over</v>
      </c>
      <c r="CZ36">
        <v>1.7</v>
      </c>
      <c r="DA36">
        <v>0.4</v>
      </c>
      <c r="DB36" s="14">
        <f t="shared" si="36"/>
        <v>3</v>
      </c>
      <c r="DC36" s="14">
        <f t="shared" si="37"/>
        <v>1</v>
      </c>
      <c r="DD36" s="14">
        <f t="shared" si="38"/>
        <v>1</v>
      </c>
      <c r="DE36" s="14">
        <f t="shared" si="39"/>
        <v>0</v>
      </c>
      <c r="DF36" s="14">
        <f t="shared" si="40"/>
        <v>5</v>
      </c>
      <c r="DG36" s="14"/>
    </row>
    <row r="37" spans="1:111" x14ac:dyDescent="0.3">
      <c r="A37" t="s">
        <v>179</v>
      </c>
      <c r="B37" t="s">
        <v>48</v>
      </c>
      <c r="C37" t="s">
        <v>171</v>
      </c>
      <c r="D37">
        <v>0.35203807375173679</v>
      </c>
      <c r="E37">
        <v>0.443520782396088</v>
      </c>
      <c r="F37">
        <v>0.25504467309176698</v>
      </c>
      <c r="G37">
        <v>0.5</v>
      </c>
      <c r="H37" t="s">
        <v>141</v>
      </c>
      <c r="I37">
        <v>0.5</v>
      </c>
      <c r="J37">
        <v>0.5</v>
      </c>
      <c r="K37" s="14">
        <f t="shared" si="0"/>
        <v>0.5</v>
      </c>
      <c r="L37" s="14">
        <f t="shared" si="41"/>
        <v>-0.14796192624826321</v>
      </c>
      <c r="M37" s="14" t="str">
        <f t="shared" si="1"/>
        <v>Under</v>
      </c>
      <c r="N37">
        <v>0.6</v>
      </c>
      <c r="O37">
        <v>0.4</v>
      </c>
      <c r="P37" s="14">
        <f t="shared" si="2"/>
        <v>3</v>
      </c>
      <c r="Q37" s="14">
        <f t="shared" si="3"/>
        <v>2</v>
      </c>
      <c r="R37" s="14">
        <f t="shared" si="4"/>
        <v>0</v>
      </c>
      <c r="S37" s="14">
        <f t="shared" si="5"/>
        <v>1</v>
      </c>
      <c r="T37" s="14">
        <f t="shared" si="6"/>
        <v>6</v>
      </c>
      <c r="U37" s="14"/>
      <c r="V37">
        <v>0.89043644864892346</v>
      </c>
      <c r="W37">
        <v>1</v>
      </c>
      <c r="X37">
        <v>0.67958523282529604</v>
      </c>
      <c r="Y37">
        <v>0.5</v>
      </c>
      <c r="Z37">
        <v>-220</v>
      </c>
      <c r="AA37">
        <v>240</v>
      </c>
      <c r="AB37">
        <v>0.2</v>
      </c>
      <c r="AC37" s="14">
        <f t="shared" si="7"/>
        <v>0.5</v>
      </c>
      <c r="AD37" s="16">
        <f t="shared" si="42"/>
        <v>0.5</v>
      </c>
      <c r="AE37" s="14" t="str">
        <f t="shared" si="8"/>
        <v>Over</v>
      </c>
      <c r="AF37">
        <v>0.7</v>
      </c>
      <c r="AG37">
        <v>0.5</v>
      </c>
      <c r="AH37" s="14">
        <f t="shared" si="9"/>
        <v>3</v>
      </c>
      <c r="AI37" s="14">
        <f t="shared" si="10"/>
        <v>3</v>
      </c>
      <c r="AJ37" s="14">
        <f t="shared" si="11"/>
        <v>1</v>
      </c>
      <c r="AK37" s="14">
        <f t="shared" si="12"/>
        <v>0</v>
      </c>
      <c r="AL37" s="14">
        <f t="shared" si="13"/>
        <v>7</v>
      </c>
      <c r="AM37" s="14"/>
      <c r="AN37">
        <v>4.9067014560005492E-2</v>
      </c>
      <c r="AO37">
        <v>0.122744278749953</v>
      </c>
      <c r="AP37">
        <v>-2.1479646002178798E-5</v>
      </c>
      <c r="AQ37" t="s">
        <v>141</v>
      </c>
      <c r="AR37">
        <v>0.5</v>
      </c>
      <c r="AS37">
        <v>290</v>
      </c>
      <c r="AT37" t="s">
        <v>141</v>
      </c>
      <c r="AU37" s="14">
        <f t="shared" si="14"/>
        <v>0.5</v>
      </c>
      <c r="AV37" s="14">
        <f t="shared" si="43"/>
        <v>-0.45093298543999449</v>
      </c>
      <c r="AW37" s="14" t="str">
        <f t="shared" si="15"/>
        <v>Under</v>
      </c>
      <c r="AX37">
        <v>0.1</v>
      </c>
      <c r="AY37">
        <v>0.1</v>
      </c>
      <c r="AZ37" s="14">
        <f t="shared" si="16"/>
        <v>3</v>
      </c>
      <c r="BA37" s="14">
        <f t="shared" si="17"/>
        <v>1</v>
      </c>
      <c r="BB37" s="14">
        <f t="shared" si="18"/>
        <v>0</v>
      </c>
      <c r="BC37" s="14">
        <f t="shared" si="19"/>
        <v>0</v>
      </c>
      <c r="BD37" s="14">
        <f t="shared" si="20"/>
        <v>4</v>
      </c>
      <c r="BE37" s="14"/>
      <c r="BF37">
        <v>0.28583841451799191</v>
      </c>
      <c r="BG37">
        <v>0.64861683343142995</v>
      </c>
      <c r="BH37">
        <v>0.1</v>
      </c>
      <c r="BI37" t="s">
        <v>141</v>
      </c>
      <c r="BJ37">
        <v>0.5</v>
      </c>
      <c r="BK37">
        <v>110</v>
      </c>
      <c r="BL37" t="s">
        <v>141</v>
      </c>
      <c r="BM37" s="14">
        <f t="shared" si="21"/>
        <v>0.5</v>
      </c>
      <c r="BN37" s="14">
        <f t="shared" si="44"/>
        <v>-0.3</v>
      </c>
      <c r="BO37" s="14" t="str">
        <f t="shared" si="22"/>
        <v>Under</v>
      </c>
      <c r="BP37">
        <v>0.2</v>
      </c>
      <c r="BQ37">
        <v>0.2</v>
      </c>
      <c r="BR37" s="14">
        <f t="shared" si="23"/>
        <v>2</v>
      </c>
      <c r="BS37" s="14">
        <f t="shared" si="24"/>
        <v>1</v>
      </c>
      <c r="BT37" s="14">
        <f t="shared" si="25"/>
        <v>1</v>
      </c>
      <c r="BU37" s="14">
        <f t="shared" si="26"/>
        <v>1</v>
      </c>
      <c r="BV37" s="14">
        <f t="shared" si="27"/>
        <v>5</v>
      </c>
      <c r="BW37" s="14"/>
      <c r="BX37">
        <v>0.1931132859500706</v>
      </c>
      <c r="BY37">
        <v>0.79899581589958102</v>
      </c>
      <c r="BZ37">
        <v>4.687765E-2</v>
      </c>
      <c r="CA37" t="s">
        <v>141</v>
      </c>
      <c r="CB37">
        <v>0.5</v>
      </c>
      <c r="CC37">
        <v>880</v>
      </c>
      <c r="CD37" t="s">
        <v>141</v>
      </c>
      <c r="CE37" s="14">
        <f t="shared" si="28"/>
        <v>0.5</v>
      </c>
      <c r="CF37" s="14">
        <f t="shared" si="45"/>
        <v>-0.5</v>
      </c>
      <c r="CG37" s="14" t="str">
        <f t="shared" si="29"/>
        <v>Under</v>
      </c>
      <c r="CH37">
        <v>0</v>
      </c>
      <c r="CI37">
        <v>0</v>
      </c>
      <c r="CJ37" s="14"/>
      <c r="CK37" s="14">
        <f t="shared" si="30"/>
        <v>1</v>
      </c>
      <c r="CL37" s="14">
        <f t="shared" si="31"/>
        <v>1</v>
      </c>
      <c r="CM37" s="14">
        <f t="shared" si="32"/>
        <v>1</v>
      </c>
      <c r="CN37" s="14">
        <f t="shared" si="33"/>
        <v>3</v>
      </c>
      <c r="CO37" s="14"/>
      <c r="CP37">
        <v>1.071230178956732</v>
      </c>
      <c r="CQ37">
        <v>1.2352304000000001</v>
      </c>
      <c r="CR37">
        <v>0.99202691088558104</v>
      </c>
      <c r="CS37">
        <v>1.5</v>
      </c>
      <c r="CT37" t="s">
        <v>141</v>
      </c>
      <c r="CU37">
        <v>1.5</v>
      </c>
      <c r="CV37">
        <v>1.5</v>
      </c>
      <c r="CW37" s="14">
        <f t="shared" si="34"/>
        <v>1.5</v>
      </c>
      <c r="CX37" s="14">
        <f t="shared" si="46"/>
        <v>-0.5</v>
      </c>
      <c r="CY37" s="14" t="str">
        <f t="shared" si="35"/>
        <v>Under</v>
      </c>
      <c r="CZ37">
        <v>1</v>
      </c>
      <c r="DA37">
        <v>0.2</v>
      </c>
      <c r="DB37" s="14">
        <f t="shared" si="36"/>
        <v>3</v>
      </c>
      <c r="DC37" s="14">
        <f t="shared" si="37"/>
        <v>1</v>
      </c>
      <c r="DD37" s="14">
        <f t="shared" si="38"/>
        <v>1</v>
      </c>
      <c r="DE37" s="14">
        <f t="shared" si="39"/>
        <v>1</v>
      </c>
      <c r="DF37" s="14">
        <f t="shared" si="40"/>
        <v>6</v>
      </c>
      <c r="DG37" s="14"/>
    </row>
    <row r="38" spans="1:111" x14ac:dyDescent="0.3">
      <c r="A38" t="s">
        <v>180</v>
      </c>
      <c r="B38" t="s">
        <v>49</v>
      </c>
      <c r="C38" t="s">
        <v>181</v>
      </c>
      <c r="D38">
        <v>0.51334032228195303</v>
      </c>
      <c r="E38">
        <v>0.72132657761400198</v>
      </c>
      <c r="F38">
        <v>0.32823160000000001</v>
      </c>
      <c r="G38">
        <v>0.5</v>
      </c>
      <c r="H38" t="s">
        <v>141</v>
      </c>
      <c r="I38">
        <v>0.5</v>
      </c>
      <c r="J38">
        <v>0.5</v>
      </c>
      <c r="K38" s="14">
        <f t="shared" si="0"/>
        <v>0.5</v>
      </c>
      <c r="L38" s="14">
        <f t="shared" si="41"/>
        <v>0.22132657761400198</v>
      </c>
      <c r="M38" s="14" t="str">
        <f t="shared" si="1"/>
        <v>Over</v>
      </c>
      <c r="N38">
        <v>0.6</v>
      </c>
      <c r="O38">
        <v>0.5</v>
      </c>
      <c r="P38" s="14">
        <f t="shared" si="2"/>
        <v>2</v>
      </c>
      <c r="Q38" s="14">
        <f t="shared" si="3"/>
        <v>3</v>
      </c>
      <c r="R38" s="14">
        <f t="shared" si="4"/>
        <v>1</v>
      </c>
      <c r="S38" s="14">
        <f t="shared" si="5"/>
        <v>0</v>
      </c>
      <c r="T38" s="14">
        <f t="shared" si="6"/>
        <v>6</v>
      </c>
      <c r="U38" s="14"/>
      <c r="V38">
        <v>0.60709548188004125</v>
      </c>
      <c r="W38">
        <v>1</v>
      </c>
      <c r="X38">
        <v>7.9229740000000008E-6</v>
      </c>
      <c r="Y38">
        <v>0.5</v>
      </c>
      <c r="Z38">
        <v>-200</v>
      </c>
      <c r="AA38">
        <v>280</v>
      </c>
      <c r="AB38">
        <v>0.2</v>
      </c>
      <c r="AC38" s="14">
        <f t="shared" si="7"/>
        <v>0.5</v>
      </c>
      <c r="AD38" s="16">
        <f t="shared" si="42"/>
        <v>0.5</v>
      </c>
      <c r="AE38" s="14" t="str">
        <f t="shared" si="8"/>
        <v>Over</v>
      </c>
      <c r="AF38">
        <v>0.6</v>
      </c>
      <c r="AG38">
        <v>0.4</v>
      </c>
      <c r="AH38" s="14">
        <f t="shared" si="9"/>
        <v>2</v>
      </c>
      <c r="AI38" s="14">
        <f t="shared" si="10"/>
        <v>3</v>
      </c>
      <c r="AJ38" s="14">
        <f t="shared" si="11"/>
        <v>1</v>
      </c>
      <c r="AK38" s="14">
        <f t="shared" si="12"/>
        <v>0</v>
      </c>
      <c r="AL38" s="14">
        <f t="shared" si="13"/>
        <v>6</v>
      </c>
      <c r="AM38" s="14"/>
      <c r="AN38">
        <v>5.8275918531097023E-2</v>
      </c>
      <c r="AO38">
        <v>0.15977314714492699</v>
      </c>
      <c r="AP38">
        <v>-4.6725508541538203E-5</v>
      </c>
      <c r="AQ38" t="s">
        <v>141</v>
      </c>
      <c r="AR38">
        <v>0.5</v>
      </c>
      <c r="AS38">
        <v>285</v>
      </c>
      <c r="AT38" t="s">
        <v>141</v>
      </c>
      <c r="AU38" s="14">
        <f t="shared" si="14"/>
        <v>0.5</v>
      </c>
      <c r="AV38" s="14">
        <f t="shared" si="43"/>
        <v>-0.44172408146890296</v>
      </c>
      <c r="AW38" s="14" t="str">
        <f t="shared" si="15"/>
        <v>Under</v>
      </c>
      <c r="AX38">
        <v>0.2</v>
      </c>
      <c r="AY38">
        <v>0.2</v>
      </c>
      <c r="AZ38" s="14">
        <f t="shared" si="16"/>
        <v>3</v>
      </c>
      <c r="BA38" s="14">
        <f t="shared" si="17"/>
        <v>1</v>
      </c>
      <c r="BB38" s="14">
        <f t="shared" si="18"/>
        <v>0</v>
      </c>
      <c r="BC38" s="14">
        <f t="shared" si="19"/>
        <v>0</v>
      </c>
      <c r="BD38" s="14">
        <f t="shared" si="20"/>
        <v>4</v>
      </c>
      <c r="BE38" s="14"/>
      <c r="BF38">
        <v>0.29835898902614427</v>
      </c>
      <c r="BG38">
        <v>0.65933044017358899</v>
      </c>
      <c r="BH38">
        <v>0.1009727</v>
      </c>
      <c r="BI38" t="s">
        <v>141</v>
      </c>
      <c r="BJ38">
        <v>0.5</v>
      </c>
      <c r="BK38">
        <v>115</v>
      </c>
      <c r="BL38" t="s">
        <v>141</v>
      </c>
      <c r="BM38" s="14">
        <f t="shared" si="21"/>
        <v>0.5</v>
      </c>
      <c r="BN38" s="14">
        <f t="shared" si="44"/>
        <v>-0.20164101097385573</v>
      </c>
      <c r="BO38" s="14" t="str">
        <f t="shared" si="22"/>
        <v>Under</v>
      </c>
      <c r="BP38">
        <v>0.4</v>
      </c>
      <c r="BQ38">
        <v>0.3</v>
      </c>
      <c r="BR38" s="14">
        <f t="shared" si="23"/>
        <v>2</v>
      </c>
      <c r="BS38" s="14">
        <f t="shared" si="24"/>
        <v>1</v>
      </c>
      <c r="BT38" s="14">
        <f t="shared" si="25"/>
        <v>1</v>
      </c>
      <c r="BU38" s="14">
        <f t="shared" si="26"/>
        <v>1</v>
      </c>
      <c r="BV38" s="14">
        <f t="shared" si="27"/>
        <v>5</v>
      </c>
      <c r="BW38" s="14"/>
      <c r="BX38">
        <v>0.22833103062457849</v>
      </c>
      <c r="BY38">
        <v>0.83069568084404799</v>
      </c>
      <c r="BZ38">
        <v>3.4109354000000001E-2</v>
      </c>
      <c r="CA38" t="s">
        <v>141</v>
      </c>
      <c r="CB38">
        <v>0.5</v>
      </c>
      <c r="CC38">
        <v>430</v>
      </c>
      <c r="CD38" t="s">
        <v>141</v>
      </c>
      <c r="CE38" s="14">
        <f t="shared" si="28"/>
        <v>0.5</v>
      </c>
      <c r="CF38" s="14">
        <f t="shared" si="45"/>
        <v>0.33069568084404799</v>
      </c>
      <c r="CG38" s="14" t="str">
        <f t="shared" si="29"/>
        <v>Over</v>
      </c>
      <c r="CH38">
        <v>0.2</v>
      </c>
      <c r="CI38">
        <v>0.2</v>
      </c>
      <c r="CJ38" s="14"/>
      <c r="CK38" s="14">
        <f t="shared" si="30"/>
        <v>5</v>
      </c>
      <c r="CL38" s="14">
        <f t="shared" si="31"/>
        <v>0</v>
      </c>
      <c r="CM38" s="14">
        <f t="shared" si="32"/>
        <v>0</v>
      </c>
      <c r="CN38" s="14">
        <f t="shared" si="33"/>
        <v>5</v>
      </c>
      <c r="CO38" s="14"/>
      <c r="CP38">
        <v>0.89074605105335491</v>
      </c>
      <c r="CQ38">
        <v>1.2</v>
      </c>
      <c r="CR38">
        <v>3.6495822999999997E-2</v>
      </c>
      <c r="CS38">
        <v>1.5</v>
      </c>
      <c r="CT38" t="s">
        <v>141</v>
      </c>
      <c r="CU38">
        <v>1.5</v>
      </c>
      <c r="CV38">
        <v>1.5</v>
      </c>
      <c r="CW38" s="14">
        <f t="shared" si="34"/>
        <v>1.5</v>
      </c>
      <c r="CX38" s="14">
        <f t="shared" si="46"/>
        <v>-0.60925394894664509</v>
      </c>
      <c r="CY38" s="14" t="str">
        <f t="shared" si="35"/>
        <v>Under</v>
      </c>
      <c r="CZ38">
        <v>1.2</v>
      </c>
      <c r="DA38">
        <v>0.2</v>
      </c>
      <c r="DB38" s="14">
        <f t="shared" si="36"/>
        <v>3</v>
      </c>
      <c r="DC38" s="14">
        <f t="shared" si="37"/>
        <v>1</v>
      </c>
      <c r="DD38" s="14">
        <f t="shared" si="38"/>
        <v>1</v>
      </c>
      <c r="DE38" s="14">
        <f t="shared" si="39"/>
        <v>1</v>
      </c>
      <c r="DF38" s="14">
        <f t="shared" si="40"/>
        <v>6</v>
      </c>
      <c r="DG38" s="14"/>
    </row>
    <row r="39" spans="1:111" x14ac:dyDescent="0.3">
      <c r="A39" t="s">
        <v>182</v>
      </c>
      <c r="B39" t="s">
        <v>49</v>
      </c>
      <c r="C39" t="s">
        <v>181</v>
      </c>
      <c r="D39">
        <v>0.404522470463548</v>
      </c>
      <c r="E39">
        <v>0.54145963602505398</v>
      </c>
      <c r="F39">
        <v>2.1808639312872701E-2</v>
      </c>
      <c r="G39">
        <v>0.5</v>
      </c>
      <c r="H39" t="s">
        <v>141</v>
      </c>
      <c r="I39">
        <v>0.5</v>
      </c>
      <c r="J39">
        <v>0.5</v>
      </c>
      <c r="K39" s="14">
        <f t="shared" si="0"/>
        <v>0.5</v>
      </c>
      <c r="L39" s="14">
        <f t="shared" si="41"/>
        <v>9.9999999999999978E-2</v>
      </c>
      <c r="M39" s="14" t="str">
        <f t="shared" si="1"/>
        <v>Over</v>
      </c>
      <c r="N39">
        <v>0.6</v>
      </c>
      <c r="O39">
        <v>0.4</v>
      </c>
      <c r="P39" s="14">
        <f t="shared" si="2"/>
        <v>1</v>
      </c>
      <c r="Q39" s="14">
        <f t="shared" si="3"/>
        <v>2</v>
      </c>
      <c r="R39" s="14">
        <f t="shared" si="4"/>
        <v>1</v>
      </c>
      <c r="S39" s="14">
        <f t="shared" si="5"/>
        <v>0</v>
      </c>
      <c r="T39" s="14">
        <f t="shared" si="6"/>
        <v>4</v>
      </c>
      <c r="U39" s="14"/>
      <c r="V39" s="15">
        <v>1.079477762328152</v>
      </c>
      <c r="W39" s="15">
        <v>1.2135730225318799</v>
      </c>
      <c r="X39" s="15">
        <v>0.99996795192668897</v>
      </c>
      <c r="Y39" s="15">
        <v>0.5</v>
      </c>
      <c r="Z39" s="15">
        <v>-260</v>
      </c>
      <c r="AA39" s="15">
        <v>200</v>
      </c>
      <c r="AB39" s="15">
        <v>0.5</v>
      </c>
      <c r="AC39" s="16">
        <f t="shared" si="7"/>
        <v>0.5</v>
      </c>
      <c r="AD39" s="16">
        <f t="shared" si="42"/>
        <v>0.71357302253187993</v>
      </c>
      <c r="AE39" s="16" t="str">
        <f t="shared" si="8"/>
        <v>Over</v>
      </c>
      <c r="AF39" s="15">
        <v>1.2</v>
      </c>
      <c r="AG39" s="15">
        <v>0.6</v>
      </c>
      <c r="AH39" s="16">
        <f t="shared" si="9"/>
        <v>3</v>
      </c>
      <c r="AI39" s="16">
        <f t="shared" si="10"/>
        <v>4</v>
      </c>
      <c r="AJ39" s="16">
        <f t="shared" si="11"/>
        <v>1</v>
      </c>
      <c r="AK39" s="16">
        <f t="shared" si="12"/>
        <v>1</v>
      </c>
      <c r="AL39" s="16">
        <f t="shared" si="13"/>
        <v>9</v>
      </c>
      <c r="AM39" s="14"/>
      <c r="AN39">
        <v>4.2039590705540711E-2</v>
      </c>
      <c r="AO39">
        <v>0.11357302253187899</v>
      </c>
      <c r="AP39">
        <v>-6.9631715187061196E-5</v>
      </c>
      <c r="AQ39" t="s">
        <v>141</v>
      </c>
      <c r="AR39">
        <v>0.5</v>
      </c>
      <c r="AS39">
        <v>320</v>
      </c>
      <c r="AT39" t="s">
        <v>141</v>
      </c>
      <c r="AU39" s="14">
        <f t="shared" si="14"/>
        <v>0.5</v>
      </c>
      <c r="AV39" s="14">
        <f t="shared" si="43"/>
        <v>-0.4579604092944593</v>
      </c>
      <c r="AW39" s="14" t="str">
        <f t="shared" si="15"/>
        <v>Under</v>
      </c>
      <c r="AX39">
        <v>0.1</v>
      </c>
      <c r="AY39">
        <v>0.1</v>
      </c>
      <c r="AZ39" s="14">
        <f t="shared" si="16"/>
        <v>3</v>
      </c>
      <c r="BA39" s="14">
        <f t="shared" si="17"/>
        <v>1</v>
      </c>
      <c r="BB39" s="14">
        <f t="shared" si="18"/>
        <v>0</v>
      </c>
      <c r="BC39" s="14">
        <f t="shared" si="19"/>
        <v>0</v>
      </c>
      <c r="BD39" s="14">
        <f t="shared" si="20"/>
        <v>4</v>
      </c>
      <c r="BE39" s="14"/>
      <c r="BF39">
        <v>0.60132598471642573</v>
      </c>
      <c r="BG39">
        <v>1.15620957499599</v>
      </c>
      <c r="BH39">
        <v>0.27</v>
      </c>
      <c r="BI39" t="s">
        <v>141</v>
      </c>
      <c r="BJ39">
        <v>0.5</v>
      </c>
      <c r="BK39">
        <v>115</v>
      </c>
      <c r="BL39" t="s">
        <v>141</v>
      </c>
      <c r="BM39" s="14">
        <f t="shared" si="21"/>
        <v>0.5</v>
      </c>
      <c r="BN39" s="14">
        <f t="shared" si="44"/>
        <v>0.65620957499598997</v>
      </c>
      <c r="BO39" s="14" t="str">
        <f t="shared" si="22"/>
        <v>Over</v>
      </c>
      <c r="BP39">
        <v>0.6</v>
      </c>
      <c r="BQ39">
        <v>0.5</v>
      </c>
      <c r="BR39" s="14">
        <f t="shared" si="23"/>
        <v>2</v>
      </c>
      <c r="BS39" s="14">
        <f t="shared" si="24"/>
        <v>5</v>
      </c>
      <c r="BT39" s="14">
        <f t="shared" si="25"/>
        <v>1</v>
      </c>
      <c r="BU39" s="14">
        <f t="shared" si="26"/>
        <v>0</v>
      </c>
      <c r="BV39" s="14">
        <f t="shared" si="27"/>
        <v>8</v>
      </c>
      <c r="BW39" s="14"/>
      <c r="BX39">
        <v>0.1839391243991714</v>
      </c>
      <c r="BY39">
        <v>0.78620843561704901</v>
      </c>
      <c r="BZ39">
        <v>-2.0820232999999998E-3</v>
      </c>
      <c r="CA39" t="s">
        <v>141</v>
      </c>
      <c r="CB39">
        <v>0.5</v>
      </c>
      <c r="CC39">
        <v>490</v>
      </c>
      <c r="CD39" t="s">
        <v>141</v>
      </c>
      <c r="CE39" s="14">
        <f t="shared" si="28"/>
        <v>0.5</v>
      </c>
      <c r="CF39" s="14">
        <f t="shared" si="45"/>
        <v>-0.31606087560082863</v>
      </c>
      <c r="CG39" s="14" t="str">
        <f t="shared" si="29"/>
        <v>Under</v>
      </c>
      <c r="CH39">
        <v>0.2</v>
      </c>
      <c r="CI39">
        <v>0.2</v>
      </c>
      <c r="CJ39" s="14"/>
      <c r="CK39" s="14">
        <f t="shared" si="30"/>
        <v>1</v>
      </c>
      <c r="CL39" s="14">
        <f t="shared" si="31"/>
        <v>1</v>
      </c>
      <c r="CM39" s="14">
        <f t="shared" si="32"/>
        <v>1</v>
      </c>
      <c r="CN39" s="14">
        <f t="shared" si="33"/>
        <v>3</v>
      </c>
      <c r="CO39" s="14"/>
      <c r="CP39">
        <v>1.908584009582267</v>
      </c>
      <c r="CQ39">
        <v>2</v>
      </c>
      <c r="CR39">
        <v>1.8048056004991599</v>
      </c>
      <c r="CS39">
        <v>1.5</v>
      </c>
      <c r="CT39" t="s">
        <v>141</v>
      </c>
      <c r="CU39">
        <v>1.5</v>
      </c>
      <c r="CV39">
        <v>1.5</v>
      </c>
      <c r="CW39" s="14">
        <f t="shared" si="34"/>
        <v>1.5</v>
      </c>
      <c r="CX39" s="14">
        <f t="shared" si="46"/>
        <v>0.5</v>
      </c>
      <c r="CY39" s="14" t="str">
        <f t="shared" si="35"/>
        <v>Over</v>
      </c>
      <c r="CZ39">
        <v>1.8</v>
      </c>
      <c r="DA39">
        <v>0.5</v>
      </c>
      <c r="DB39" s="14">
        <f t="shared" si="36"/>
        <v>3</v>
      </c>
      <c r="DC39" s="14">
        <f t="shared" si="37"/>
        <v>1</v>
      </c>
      <c r="DD39" s="14">
        <f t="shared" si="38"/>
        <v>1</v>
      </c>
      <c r="DE39" s="14">
        <f t="shared" si="39"/>
        <v>0</v>
      </c>
      <c r="DF39" s="14">
        <f t="shared" si="40"/>
        <v>5</v>
      </c>
      <c r="DG39" s="14"/>
    </row>
    <row r="40" spans="1:111" x14ac:dyDescent="0.3">
      <c r="A40" t="s">
        <v>183</v>
      </c>
      <c r="B40" t="s">
        <v>49</v>
      </c>
      <c r="C40" t="s">
        <v>181</v>
      </c>
      <c r="D40">
        <v>0.36059331745236611</v>
      </c>
      <c r="E40">
        <v>0.448954020649665</v>
      </c>
      <c r="F40">
        <v>0.25987189630395102</v>
      </c>
      <c r="G40">
        <v>0.5</v>
      </c>
      <c r="H40" t="s">
        <v>141</v>
      </c>
      <c r="I40">
        <v>0.5</v>
      </c>
      <c r="J40">
        <v>0.5</v>
      </c>
      <c r="K40" s="14">
        <f t="shared" si="0"/>
        <v>0.5</v>
      </c>
      <c r="L40" s="14">
        <f t="shared" si="41"/>
        <v>-0.13940668254763389</v>
      </c>
      <c r="M40" s="14" t="str">
        <f t="shared" si="1"/>
        <v>Under</v>
      </c>
      <c r="N40">
        <v>0.4</v>
      </c>
      <c r="O40">
        <v>0.2</v>
      </c>
      <c r="P40" s="14">
        <f t="shared" si="2"/>
        <v>3</v>
      </c>
      <c r="Q40" s="14">
        <f t="shared" si="3"/>
        <v>2</v>
      </c>
      <c r="R40" s="14">
        <f t="shared" si="4"/>
        <v>1</v>
      </c>
      <c r="S40" s="14">
        <f t="shared" si="5"/>
        <v>1</v>
      </c>
      <c r="T40" s="14">
        <f t="shared" si="6"/>
        <v>7</v>
      </c>
      <c r="U40" s="14"/>
      <c r="V40">
        <v>0.75160928634585977</v>
      </c>
      <c r="W40">
        <v>1</v>
      </c>
      <c r="X40">
        <v>0.51132954226577898</v>
      </c>
      <c r="Y40">
        <v>0.5</v>
      </c>
      <c r="Z40">
        <v>-185</v>
      </c>
      <c r="AA40">
        <v>310</v>
      </c>
      <c r="AB40">
        <v>0.1</v>
      </c>
      <c r="AC40" s="14">
        <f t="shared" si="7"/>
        <v>0.5</v>
      </c>
      <c r="AD40" s="16">
        <f t="shared" si="42"/>
        <v>0.5</v>
      </c>
      <c r="AE40" s="14" t="str">
        <f t="shared" si="8"/>
        <v>Over</v>
      </c>
      <c r="AF40">
        <v>0.6</v>
      </c>
      <c r="AG40">
        <v>0.5</v>
      </c>
      <c r="AH40" s="14">
        <f t="shared" si="9"/>
        <v>3</v>
      </c>
      <c r="AI40" s="14">
        <f t="shared" si="10"/>
        <v>3</v>
      </c>
      <c r="AJ40" s="14">
        <f t="shared" si="11"/>
        <v>1</v>
      </c>
      <c r="AK40" s="14">
        <f t="shared" si="12"/>
        <v>0</v>
      </c>
      <c r="AL40" s="14">
        <f t="shared" si="13"/>
        <v>7</v>
      </c>
      <c r="AM40" s="14"/>
      <c r="AN40">
        <v>4.4247362963758197E-2</v>
      </c>
      <c r="AO40">
        <v>0.11321241340304899</v>
      </c>
      <c r="AP40">
        <v>-8.2062799500310195E-5</v>
      </c>
      <c r="AQ40" t="s">
        <v>141</v>
      </c>
      <c r="AR40">
        <v>0.5</v>
      </c>
      <c r="AS40">
        <v>440</v>
      </c>
      <c r="AT40" t="s">
        <v>141</v>
      </c>
      <c r="AU40" s="14">
        <f t="shared" si="14"/>
        <v>0.5</v>
      </c>
      <c r="AV40" s="14">
        <f t="shared" si="43"/>
        <v>-0.4557526370362418</v>
      </c>
      <c r="AW40" s="14" t="str">
        <f t="shared" si="15"/>
        <v>Under</v>
      </c>
      <c r="AX40">
        <v>0.1</v>
      </c>
      <c r="AY40">
        <v>0.1</v>
      </c>
      <c r="AZ40" s="14">
        <f t="shared" si="16"/>
        <v>3</v>
      </c>
      <c r="BA40" s="14">
        <f t="shared" si="17"/>
        <v>1</v>
      </c>
      <c r="BB40" s="14">
        <f t="shared" si="18"/>
        <v>0</v>
      </c>
      <c r="BC40" s="14">
        <f t="shared" si="19"/>
        <v>0</v>
      </c>
      <c r="BD40" s="14">
        <f t="shared" si="20"/>
        <v>4</v>
      </c>
      <c r="BE40" s="14"/>
      <c r="BF40">
        <v>0.31876722741718078</v>
      </c>
      <c r="BG40">
        <v>0.65933044017358899</v>
      </c>
      <c r="BH40">
        <v>0.15437044</v>
      </c>
      <c r="BI40" t="s">
        <v>141</v>
      </c>
      <c r="BJ40">
        <v>0.5</v>
      </c>
      <c r="BK40">
        <v>155</v>
      </c>
      <c r="BL40" t="s">
        <v>141</v>
      </c>
      <c r="BM40" s="14">
        <f t="shared" si="21"/>
        <v>0.5</v>
      </c>
      <c r="BN40" s="14">
        <f t="shared" si="44"/>
        <v>-0.18123277258281922</v>
      </c>
      <c r="BO40" s="14" t="str">
        <f t="shared" si="22"/>
        <v>Under</v>
      </c>
      <c r="BP40">
        <v>0.4</v>
      </c>
      <c r="BQ40">
        <v>0.3</v>
      </c>
      <c r="BR40" s="14">
        <f t="shared" si="23"/>
        <v>2</v>
      </c>
      <c r="BS40" s="14">
        <f t="shared" si="24"/>
        <v>1</v>
      </c>
      <c r="BT40" s="14">
        <f t="shared" si="25"/>
        <v>1</v>
      </c>
      <c r="BU40" s="14">
        <f t="shared" si="26"/>
        <v>1</v>
      </c>
      <c r="BV40" s="14">
        <f t="shared" si="27"/>
        <v>5</v>
      </c>
      <c r="BW40" s="14"/>
      <c r="BX40">
        <v>0.16828764957996131</v>
      </c>
      <c r="BY40">
        <v>0.77874915938130396</v>
      </c>
      <c r="BZ40">
        <v>0.02</v>
      </c>
      <c r="CA40" t="s">
        <v>141</v>
      </c>
      <c r="CB40">
        <v>0.5</v>
      </c>
      <c r="CC40">
        <v>640</v>
      </c>
      <c r="CD40" t="s">
        <v>141</v>
      </c>
      <c r="CE40" s="14">
        <f t="shared" si="28"/>
        <v>0.5</v>
      </c>
      <c r="CF40" s="14">
        <f t="shared" si="45"/>
        <v>-0.5</v>
      </c>
      <c r="CG40" s="14" t="str">
        <f t="shared" si="29"/>
        <v>Under</v>
      </c>
      <c r="CH40">
        <v>0</v>
      </c>
      <c r="CI40">
        <v>0</v>
      </c>
      <c r="CJ40" s="14">
        <f t="shared" ref="CJ40:CJ48" si="48">IF(
    AND(CG40="Over", COUNTIF(BX40:BZ40, "&gt;"&amp;CE40) = 3),
    3,
    IF(
        AND(CG40="Under", COUNTIF(BX40:BZ40, "&lt;"&amp;CE40) = 3),
        3,
        IF(
            AND(CG40="Over", COUNTIF(BX40:BZ40, "&gt;"&amp;CE40) = 2),
            2,
            IF(
                AND(CG40="Under", COUNTIF(BX40:BZ40, "&lt;"&amp;CE40) = 2),
                2,
                IF(
                    AND(CG40="Over", OR(BX40&gt;CE40, BY40&gt;CE40, BZ40&gt;CE40)),
                    1,
                    IF(
                        AND(CG40="Under", OR(BX40&lt;CE40, BY40&lt;CE40, BZ40&lt;CE40)),
                        1,
                        0
                    )
                )
            )
        )
    )
)</f>
        <v>2</v>
      </c>
      <c r="CK40" s="14">
        <f t="shared" si="30"/>
        <v>1</v>
      </c>
      <c r="CL40" s="14">
        <f t="shared" si="31"/>
        <v>1</v>
      </c>
      <c r="CM40" s="14">
        <f t="shared" si="32"/>
        <v>1</v>
      </c>
      <c r="CN40" s="14">
        <f t="shared" si="33"/>
        <v>5</v>
      </c>
      <c r="CO40" s="14"/>
      <c r="CP40">
        <v>1.1219728006930401</v>
      </c>
      <c r="CQ40">
        <v>1.2352304000000001</v>
      </c>
      <c r="CR40">
        <v>1.00736502633006</v>
      </c>
      <c r="CS40">
        <v>0.5</v>
      </c>
      <c r="CT40" t="s">
        <v>141</v>
      </c>
      <c r="CU40">
        <v>0.5</v>
      </c>
      <c r="CV40">
        <v>1.5</v>
      </c>
      <c r="CW40" s="14">
        <f t="shared" si="34"/>
        <v>0.5</v>
      </c>
      <c r="CX40" s="14">
        <f t="shared" si="46"/>
        <v>0.73523040000000006</v>
      </c>
      <c r="CY40" s="14" t="str">
        <f t="shared" si="35"/>
        <v>Over</v>
      </c>
      <c r="CZ40">
        <v>1.1000000000000001</v>
      </c>
      <c r="DA40">
        <v>0.5</v>
      </c>
      <c r="DB40" s="14">
        <f t="shared" si="36"/>
        <v>3</v>
      </c>
      <c r="DC40" s="14">
        <f t="shared" si="37"/>
        <v>2</v>
      </c>
      <c r="DD40" s="14">
        <f t="shared" si="38"/>
        <v>1</v>
      </c>
      <c r="DE40" s="14">
        <f t="shared" si="39"/>
        <v>0</v>
      </c>
      <c r="DF40" s="14">
        <f t="shared" si="40"/>
        <v>6</v>
      </c>
      <c r="DG40" s="14"/>
    </row>
    <row r="41" spans="1:111" x14ac:dyDescent="0.3">
      <c r="A41" t="s">
        <v>184</v>
      </c>
      <c r="B41" t="s">
        <v>49</v>
      </c>
      <c r="C41" t="s">
        <v>181</v>
      </c>
      <c r="D41">
        <v>0.64180366031707425</v>
      </c>
      <c r="E41">
        <v>0.76181701401570101</v>
      </c>
      <c r="F41">
        <v>0.49617216718956397</v>
      </c>
      <c r="G41">
        <v>0.5</v>
      </c>
      <c r="H41" t="s">
        <v>141</v>
      </c>
      <c r="I41">
        <v>0.5</v>
      </c>
      <c r="J41">
        <v>0.5</v>
      </c>
      <c r="K41" s="14">
        <f t="shared" si="0"/>
        <v>0.5</v>
      </c>
      <c r="L41" s="14">
        <f t="shared" si="41"/>
        <v>0.30000000000000004</v>
      </c>
      <c r="M41" s="14" t="str">
        <f t="shared" si="1"/>
        <v>Over</v>
      </c>
      <c r="N41">
        <v>0.8</v>
      </c>
      <c r="O41">
        <v>0.5</v>
      </c>
      <c r="P41" s="14">
        <f t="shared" si="2"/>
        <v>2</v>
      </c>
      <c r="Q41" s="14">
        <f t="shared" si="3"/>
        <v>4</v>
      </c>
      <c r="R41" s="14">
        <f t="shared" si="4"/>
        <v>1</v>
      </c>
      <c r="S41" s="14">
        <f t="shared" si="5"/>
        <v>0</v>
      </c>
      <c r="T41" s="14">
        <f t="shared" si="6"/>
        <v>7</v>
      </c>
      <c r="U41" s="14"/>
      <c r="V41" s="15">
        <v>1.019461334411226</v>
      </c>
      <c r="W41" s="15">
        <v>1.0677922491074801</v>
      </c>
      <c r="X41" s="15">
        <v>0.99804737551165901</v>
      </c>
      <c r="Y41" s="15">
        <v>0.5</v>
      </c>
      <c r="Z41" s="15">
        <v>-170</v>
      </c>
      <c r="AA41" s="15">
        <v>350</v>
      </c>
      <c r="AB41" s="15">
        <v>0.3</v>
      </c>
      <c r="AC41" s="16">
        <f t="shared" si="7"/>
        <v>0.5</v>
      </c>
      <c r="AD41" s="16">
        <f t="shared" si="42"/>
        <v>0.60000000000000009</v>
      </c>
      <c r="AE41" s="16" t="str">
        <f t="shared" si="8"/>
        <v>Over</v>
      </c>
      <c r="AF41" s="15">
        <v>1.1000000000000001</v>
      </c>
      <c r="AG41" s="15">
        <v>0.7</v>
      </c>
      <c r="AH41" s="16">
        <f t="shared" si="9"/>
        <v>3</v>
      </c>
      <c r="AI41" s="16">
        <f t="shared" si="10"/>
        <v>4</v>
      </c>
      <c r="AJ41" s="16">
        <f t="shared" si="11"/>
        <v>1</v>
      </c>
      <c r="AK41" s="16">
        <f t="shared" si="12"/>
        <v>1</v>
      </c>
      <c r="AL41" s="16">
        <f t="shared" si="13"/>
        <v>9</v>
      </c>
      <c r="AM41" s="14"/>
      <c r="AN41">
        <v>0.20061243138038909</v>
      </c>
      <c r="AO41">
        <v>0.489673550966022</v>
      </c>
      <c r="AP41">
        <v>0</v>
      </c>
      <c r="AQ41" t="s">
        <v>141</v>
      </c>
      <c r="AR41">
        <v>0.5</v>
      </c>
      <c r="AS41">
        <v>420</v>
      </c>
      <c r="AT41" t="s">
        <v>141</v>
      </c>
      <c r="AU41" s="14">
        <f t="shared" si="14"/>
        <v>0.5</v>
      </c>
      <c r="AV41" s="14">
        <f t="shared" si="43"/>
        <v>-0.29938756861961091</v>
      </c>
      <c r="AW41" s="14" t="str">
        <f t="shared" si="15"/>
        <v>Under</v>
      </c>
      <c r="AX41">
        <v>0.4</v>
      </c>
      <c r="AY41">
        <v>0.3</v>
      </c>
      <c r="AZ41" s="14">
        <f t="shared" si="16"/>
        <v>3</v>
      </c>
      <c r="BA41" s="14">
        <f t="shared" si="17"/>
        <v>1</v>
      </c>
      <c r="BB41" s="14">
        <f t="shared" si="18"/>
        <v>0</v>
      </c>
      <c r="BC41" s="14">
        <f t="shared" si="19"/>
        <v>0</v>
      </c>
      <c r="BD41" s="14">
        <f t="shared" si="20"/>
        <v>4</v>
      </c>
      <c r="BE41" s="14"/>
      <c r="BF41" s="15">
        <v>0.82187228477654983</v>
      </c>
      <c r="BG41" s="15">
        <v>1.33780213885656</v>
      </c>
      <c r="BH41" s="15">
        <v>0.23083076</v>
      </c>
      <c r="BI41" s="15" t="s">
        <v>141</v>
      </c>
      <c r="BJ41" s="15">
        <v>0.5</v>
      </c>
      <c r="BK41" s="15">
        <v>160</v>
      </c>
      <c r="BL41" s="15" t="s">
        <v>141</v>
      </c>
      <c r="BM41" s="16">
        <f t="shared" si="21"/>
        <v>0.5</v>
      </c>
      <c r="BN41" s="14">
        <f t="shared" si="44"/>
        <v>0.83780213885655996</v>
      </c>
      <c r="BO41" s="16" t="str">
        <f t="shared" si="22"/>
        <v>Over</v>
      </c>
      <c r="BP41" s="15">
        <v>1.3</v>
      </c>
      <c r="BQ41" s="15">
        <v>0.6</v>
      </c>
      <c r="BR41" s="16">
        <f t="shared" si="23"/>
        <v>2</v>
      </c>
      <c r="BS41" s="16">
        <f t="shared" si="24"/>
        <v>5</v>
      </c>
      <c r="BT41" s="16">
        <f t="shared" si="25"/>
        <v>1</v>
      </c>
      <c r="BU41" s="16">
        <f t="shared" si="26"/>
        <v>1</v>
      </c>
      <c r="BV41" s="16">
        <f t="shared" si="27"/>
        <v>9</v>
      </c>
      <c r="BW41" s="14"/>
      <c r="BX41">
        <v>0.16804802329009311</v>
      </c>
      <c r="BY41">
        <v>0.76686283386147502</v>
      </c>
      <c r="BZ41">
        <v>2.0298528344298201E-2</v>
      </c>
      <c r="CA41" t="s">
        <v>141</v>
      </c>
      <c r="CB41">
        <v>0.5</v>
      </c>
      <c r="CC41">
        <v>680</v>
      </c>
      <c r="CD41" t="s">
        <v>141</v>
      </c>
      <c r="CE41" s="14">
        <f t="shared" si="28"/>
        <v>0.5</v>
      </c>
      <c r="CF41" s="14">
        <f t="shared" si="45"/>
        <v>-0.4</v>
      </c>
      <c r="CG41" s="14" t="str">
        <f t="shared" si="29"/>
        <v>Under</v>
      </c>
      <c r="CH41">
        <v>0.1</v>
      </c>
      <c r="CI41">
        <v>0.1</v>
      </c>
      <c r="CJ41" s="14">
        <f t="shared" si="48"/>
        <v>2</v>
      </c>
      <c r="CK41" s="14">
        <f t="shared" si="30"/>
        <v>1</v>
      </c>
      <c r="CL41" s="14">
        <f t="shared" si="31"/>
        <v>1</v>
      </c>
      <c r="CM41" s="14">
        <f t="shared" si="32"/>
        <v>1</v>
      </c>
      <c r="CN41" s="14">
        <f t="shared" si="33"/>
        <v>5</v>
      </c>
      <c r="CO41" s="14"/>
      <c r="CP41" s="15">
        <v>2.754601839722691</v>
      </c>
      <c r="CQ41" s="15">
        <v>3.66566866267465</v>
      </c>
      <c r="CR41" s="15">
        <v>2.0001707</v>
      </c>
      <c r="CS41" s="15">
        <v>0.5</v>
      </c>
      <c r="CT41" s="15" t="s">
        <v>141</v>
      </c>
      <c r="CU41" s="15">
        <v>0.5</v>
      </c>
      <c r="CV41" s="15">
        <v>1.5</v>
      </c>
      <c r="CW41" s="16">
        <f t="shared" si="34"/>
        <v>0.5</v>
      </c>
      <c r="CX41" s="14">
        <f t="shared" si="46"/>
        <v>3.16566866267465</v>
      </c>
      <c r="CY41" s="16" t="str">
        <f t="shared" si="35"/>
        <v>Over</v>
      </c>
      <c r="CZ41" s="15">
        <v>2.6</v>
      </c>
      <c r="DA41" s="15">
        <v>0.7</v>
      </c>
      <c r="DB41" s="16">
        <f t="shared" si="36"/>
        <v>3</v>
      </c>
      <c r="DC41" s="16">
        <f t="shared" si="37"/>
        <v>5</v>
      </c>
      <c r="DD41" s="16">
        <f t="shared" si="38"/>
        <v>1</v>
      </c>
      <c r="DE41" s="16">
        <f t="shared" si="39"/>
        <v>1</v>
      </c>
      <c r="DF41" s="16">
        <f t="shared" si="40"/>
        <v>10</v>
      </c>
      <c r="DG41" s="14"/>
    </row>
    <row r="42" spans="1:111" x14ac:dyDescent="0.3">
      <c r="A42" t="s">
        <v>185</v>
      </c>
      <c r="B42" t="s">
        <v>49</v>
      </c>
      <c r="C42" t="s">
        <v>181</v>
      </c>
      <c r="D42">
        <v>0.40654895280491932</v>
      </c>
      <c r="E42">
        <v>0.87783396000000002</v>
      </c>
      <c r="F42">
        <v>0.25337887141711801</v>
      </c>
      <c r="G42">
        <v>0.5</v>
      </c>
      <c r="H42" t="s">
        <v>141</v>
      </c>
      <c r="I42">
        <v>0.5</v>
      </c>
      <c r="J42" t="s">
        <v>141</v>
      </c>
      <c r="K42" s="14">
        <f t="shared" si="0"/>
        <v>0.5</v>
      </c>
      <c r="L42" s="14">
        <f t="shared" si="41"/>
        <v>0.37783396000000002</v>
      </c>
      <c r="M42" s="14" t="str">
        <f t="shared" si="1"/>
        <v>Over</v>
      </c>
      <c r="N42">
        <v>0.2</v>
      </c>
      <c r="O42">
        <v>0.2</v>
      </c>
      <c r="P42" s="14">
        <f t="shared" si="2"/>
        <v>1</v>
      </c>
      <c r="Q42" s="14">
        <f t="shared" si="3"/>
        <v>4</v>
      </c>
      <c r="R42" s="14">
        <f t="shared" si="4"/>
        <v>0</v>
      </c>
      <c r="S42" s="14">
        <f t="shared" si="5"/>
        <v>0</v>
      </c>
      <c r="T42" s="14">
        <f t="shared" si="6"/>
        <v>5</v>
      </c>
      <c r="U42" s="14"/>
      <c r="V42">
        <v>0.77952119130232567</v>
      </c>
      <c r="W42">
        <v>1</v>
      </c>
      <c r="X42">
        <v>0.42722139771392098</v>
      </c>
      <c r="Y42">
        <v>0.5</v>
      </c>
      <c r="Z42">
        <v>-145</v>
      </c>
      <c r="AA42">
        <v>430</v>
      </c>
      <c r="AB42">
        <v>0.1</v>
      </c>
      <c r="AC42" s="14">
        <f t="shared" si="7"/>
        <v>0.5</v>
      </c>
      <c r="AD42" s="16">
        <f t="shared" si="42"/>
        <v>0.5</v>
      </c>
      <c r="AE42" s="14" t="str">
        <f t="shared" si="8"/>
        <v>Over</v>
      </c>
      <c r="AF42">
        <v>0.5</v>
      </c>
      <c r="AG42">
        <v>0.4</v>
      </c>
      <c r="AH42" s="14">
        <f t="shared" si="9"/>
        <v>2</v>
      </c>
      <c r="AI42" s="14">
        <f t="shared" si="10"/>
        <v>3</v>
      </c>
      <c r="AJ42" s="14">
        <f t="shared" si="11"/>
        <v>0</v>
      </c>
      <c r="AK42" s="14">
        <f t="shared" si="12"/>
        <v>0</v>
      </c>
      <c r="AL42" s="14">
        <f t="shared" si="13"/>
        <v>5</v>
      </c>
      <c r="AM42" s="14"/>
      <c r="AN42">
        <v>2.3311102791726521E-2</v>
      </c>
      <c r="AO42">
        <v>6.0453932048850897E-2</v>
      </c>
      <c r="AP42">
        <v>-2.4067649552449298E-5</v>
      </c>
      <c r="AQ42" t="s">
        <v>141</v>
      </c>
      <c r="AR42">
        <v>0.5</v>
      </c>
      <c r="AS42">
        <v>470</v>
      </c>
      <c r="AT42" t="s">
        <v>141</v>
      </c>
      <c r="AU42" s="14">
        <f t="shared" si="14"/>
        <v>0.5</v>
      </c>
      <c r="AV42" s="14">
        <f t="shared" si="43"/>
        <v>-0.47668889720827345</v>
      </c>
      <c r="AW42" s="14" t="str">
        <f t="shared" si="15"/>
        <v>Under</v>
      </c>
      <c r="AX42">
        <v>0.1</v>
      </c>
      <c r="AY42">
        <v>0.1</v>
      </c>
      <c r="AZ42" s="14">
        <f t="shared" si="16"/>
        <v>3</v>
      </c>
      <c r="BA42" s="14">
        <f t="shared" si="17"/>
        <v>1</v>
      </c>
      <c r="BB42" s="14">
        <f t="shared" si="18"/>
        <v>0</v>
      </c>
      <c r="BC42" s="14">
        <f t="shared" si="19"/>
        <v>0</v>
      </c>
      <c r="BD42" s="14">
        <f t="shared" si="20"/>
        <v>4</v>
      </c>
      <c r="BE42" s="14"/>
      <c r="BF42">
        <v>0.22282683384791599</v>
      </c>
      <c r="BG42">
        <v>0.65933044017358899</v>
      </c>
      <c r="BH42">
        <v>0.1</v>
      </c>
      <c r="BI42" t="s">
        <v>141</v>
      </c>
      <c r="BJ42">
        <v>0.5</v>
      </c>
      <c r="BK42">
        <v>180</v>
      </c>
      <c r="BL42" t="s">
        <v>141</v>
      </c>
      <c r="BM42" s="14">
        <f t="shared" si="21"/>
        <v>0.5</v>
      </c>
      <c r="BN42" s="14">
        <f t="shared" si="44"/>
        <v>-0.27717316615208398</v>
      </c>
      <c r="BO42" s="14" t="str">
        <f t="shared" si="22"/>
        <v>Under</v>
      </c>
      <c r="BP42">
        <v>0.3</v>
      </c>
      <c r="BQ42">
        <v>0.2</v>
      </c>
      <c r="BR42" s="14">
        <f t="shared" si="23"/>
        <v>2</v>
      </c>
      <c r="BS42" s="14">
        <f t="shared" si="24"/>
        <v>1</v>
      </c>
      <c r="BT42" s="14">
        <f t="shared" si="25"/>
        <v>1</v>
      </c>
      <c r="BU42" s="14">
        <f t="shared" si="26"/>
        <v>1</v>
      </c>
      <c r="BV42" s="14">
        <f t="shared" si="27"/>
        <v>5</v>
      </c>
      <c r="BW42" s="14"/>
      <c r="BX42">
        <v>0.17712369863985489</v>
      </c>
      <c r="BY42">
        <v>0.83069568084404799</v>
      </c>
      <c r="BZ42">
        <v>-1.1198445E-2</v>
      </c>
      <c r="CA42" t="s">
        <v>141</v>
      </c>
      <c r="CB42">
        <v>0.5</v>
      </c>
      <c r="CC42" t="s">
        <v>141</v>
      </c>
      <c r="CD42" t="s">
        <v>141</v>
      </c>
      <c r="CE42" s="14">
        <f t="shared" si="28"/>
        <v>0.5</v>
      </c>
      <c r="CF42" s="14">
        <f t="shared" si="45"/>
        <v>-0.5</v>
      </c>
      <c r="CG42" s="14" t="str">
        <f t="shared" si="29"/>
        <v>Under</v>
      </c>
      <c r="CH42">
        <v>0</v>
      </c>
      <c r="CI42">
        <v>0</v>
      </c>
      <c r="CJ42" s="14">
        <f t="shared" si="48"/>
        <v>2</v>
      </c>
      <c r="CK42" s="14">
        <f t="shared" si="30"/>
        <v>1</v>
      </c>
      <c r="CL42" s="14">
        <f t="shared" si="31"/>
        <v>1</v>
      </c>
      <c r="CM42" s="14">
        <f t="shared" si="32"/>
        <v>1</v>
      </c>
      <c r="CN42" s="14">
        <f t="shared" si="33"/>
        <v>5</v>
      </c>
      <c r="CO42" s="14"/>
      <c r="CP42">
        <v>0.9031473508751392</v>
      </c>
      <c r="CQ42">
        <v>1.2332810000000001</v>
      </c>
      <c r="CR42">
        <v>0.50806907006350999</v>
      </c>
      <c r="CS42">
        <v>0.5</v>
      </c>
      <c r="CT42" t="s">
        <v>141</v>
      </c>
      <c r="CU42">
        <v>0.5</v>
      </c>
      <c r="CV42" t="s">
        <v>141</v>
      </c>
      <c r="CW42" s="14">
        <f t="shared" si="34"/>
        <v>0.5</v>
      </c>
      <c r="CX42" s="14">
        <f t="shared" si="46"/>
        <v>0.73328100000000007</v>
      </c>
      <c r="CY42" s="14" t="str">
        <f t="shared" si="35"/>
        <v>Over</v>
      </c>
      <c r="CZ42">
        <v>0.8</v>
      </c>
      <c r="DA42">
        <v>0.4</v>
      </c>
      <c r="DB42" s="14">
        <f t="shared" si="36"/>
        <v>3</v>
      </c>
      <c r="DC42" s="14">
        <f t="shared" si="37"/>
        <v>2</v>
      </c>
      <c r="DD42" s="14">
        <f t="shared" si="38"/>
        <v>1</v>
      </c>
      <c r="DE42" s="14">
        <f t="shared" si="39"/>
        <v>0</v>
      </c>
      <c r="DF42" s="14">
        <f t="shared" si="40"/>
        <v>6</v>
      </c>
      <c r="DG42" s="14"/>
    </row>
    <row r="43" spans="1:111" x14ac:dyDescent="0.3">
      <c r="A43" t="s">
        <v>186</v>
      </c>
      <c r="B43" t="s">
        <v>49</v>
      </c>
      <c r="C43" t="s">
        <v>181</v>
      </c>
      <c r="D43" s="15">
        <v>0.2315520493965095</v>
      </c>
      <c r="E43" s="15">
        <v>0.36614173228346403</v>
      </c>
      <c r="F43" s="15">
        <v>0.17</v>
      </c>
      <c r="G43" s="15">
        <v>0.5</v>
      </c>
      <c r="H43" s="15" t="s">
        <v>141</v>
      </c>
      <c r="I43" s="15">
        <v>0.5</v>
      </c>
      <c r="J43" s="15" t="s">
        <v>141</v>
      </c>
      <c r="K43" s="16">
        <f t="shared" si="0"/>
        <v>0.5</v>
      </c>
      <c r="L43" s="14">
        <f t="shared" si="41"/>
        <v>-0.4</v>
      </c>
      <c r="M43" s="16" t="str">
        <f t="shared" si="1"/>
        <v>Under</v>
      </c>
      <c r="N43" s="15">
        <v>0.1</v>
      </c>
      <c r="O43" s="15">
        <v>0.1</v>
      </c>
      <c r="P43" s="16">
        <f t="shared" si="2"/>
        <v>3</v>
      </c>
      <c r="Q43" s="16">
        <f t="shared" si="3"/>
        <v>4</v>
      </c>
      <c r="R43" s="16">
        <f t="shared" si="4"/>
        <v>1</v>
      </c>
      <c r="S43" s="16">
        <f t="shared" si="5"/>
        <v>1</v>
      </c>
      <c r="T43" s="16">
        <f t="shared" si="6"/>
        <v>9</v>
      </c>
      <c r="U43" s="14"/>
      <c r="V43">
        <v>0.84417660760926005</v>
      </c>
      <c r="W43">
        <v>1</v>
      </c>
      <c r="X43">
        <v>0.56670942090853704</v>
      </c>
      <c r="Y43">
        <v>0.5</v>
      </c>
      <c r="Z43">
        <v>-130</v>
      </c>
      <c r="AA43">
        <v>480</v>
      </c>
      <c r="AB43">
        <v>0.1</v>
      </c>
      <c r="AC43" s="14">
        <f t="shared" si="7"/>
        <v>0.5</v>
      </c>
      <c r="AD43" s="16">
        <f t="shared" si="42"/>
        <v>0.5</v>
      </c>
      <c r="AE43" s="14" t="str">
        <f t="shared" si="8"/>
        <v>Over</v>
      </c>
      <c r="AF43">
        <v>0.6</v>
      </c>
      <c r="AG43">
        <v>0.5</v>
      </c>
      <c r="AH43" s="14">
        <f t="shared" si="9"/>
        <v>3</v>
      </c>
      <c r="AI43" s="14">
        <f t="shared" si="10"/>
        <v>3</v>
      </c>
      <c r="AJ43" s="14">
        <f t="shared" si="11"/>
        <v>1</v>
      </c>
      <c r="AK43" s="14">
        <f t="shared" si="12"/>
        <v>0</v>
      </c>
      <c r="AL43" s="14">
        <f t="shared" si="13"/>
        <v>7</v>
      </c>
      <c r="AM43" s="14"/>
      <c r="AN43">
        <v>2.278484883069119E-3</v>
      </c>
      <c r="AO43">
        <v>1.50462962962962E-2</v>
      </c>
      <c r="AP43">
        <v>-1.36925218571108E-3</v>
      </c>
      <c r="AQ43" t="s">
        <v>141</v>
      </c>
      <c r="AR43">
        <v>0.5</v>
      </c>
      <c r="AS43">
        <v>680</v>
      </c>
      <c r="AT43" t="s">
        <v>141</v>
      </c>
      <c r="AU43" s="14">
        <f t="shared" si="14"/>
        <v>0.5</v>
      </c>
      <c r="AV43" s="14">
        <f t="shared" si="43"/>
        <v>-0.5</v>
      </c>
      <c r="AW43" s="14" t="str">
        <f t="shared" si="15"/>
        <v>Under</v>
      </c>
      <c r="AX43">
        <v>0</v>
      </c>
      <c r="AY43">
        <v>0</v>
      </c>
      <c r="AZ43" s="14">
        <f t="shared" si="16"/>
        <v>3</v>
      </c>
      <c r="BA43" s="14">
        <f t="shared" si="17"/>
        <v>1</v>
      </c>
      <c r="BB43" s="14">
        <f t="shared" si="18"/>
        <v>0</v>
      </c>
      <c r="BC43" s="14">
        <f t="shared" si="19"/>
        <v>0</v>
      </c>
      <c r="BD43" s="14">
        <f t="shared" si="20"/>
        <v>4</v>
      </c>
      <c r="BE43" s="14"/>
      <c r="BF43">
        <v>0.2196169270044625</v>
      </c>
      <c r="BG43">
        <v>0.65244279529993798</v>
      </c>
      <c r="BH43">
        <v>0.11168688</v>
      </c>
      <c r="BI43" t="s">
        <v>141</v>
      </c>
      <c r="BJ43">
        <v>0.5</v>
      </c>
      <c r="BK43">
        <v>220</v>
      </c>
      <c r="BL43" t="s">
        <v>141</v>
      </c>
      <c r="BM43" s="14">
        <f t="shared" si="21"/>
        <v>0.5</v>
      </c>
      <c r="BN43" s="14">
        <f t="shared" si="44"/>
        <v>-0.4</v>
      </c>
      <c r="BO43" s="14" t="str">
        <f t="shared" si="22"/>
        <v>Under</v>
      </c>
      <c r="BP43">
        <v>0.1</v>
      </c>
      <c r="BQ43">
        <v>0.1</v>
      </c>
      <c r="BR43" s="14">
        <f t="shared" si="23"/>
        <v>2</v>
      </c>
      <c r="BS43" s="14">
        <f t="shared" si="24"/>
        <v>1</v>
      </c>
      <c r="BT43" s="14">
        <f t="shared" si="25"/>
        <v>1</v>
      </c>
      <c r="BU43" s="14">
        <f t="shared" si="26"/>
        <v>1</v>
      </c>
      <c r="BV43" s="14">
        <f t="shared" si="27"/>
        <v>5</v>
      </c>
      <c r="BW43" s="14"/>
      <c r="BX43">
        <v>0.20112214496454461</v>
      </c>
      <c r="BY43">
        <v>0.83010903974674599</v>
      </c>
      <c r="BZ43">
        <v>5.2343328000000001E-2</v>
      </c>
      <c r="CA43" t="s">
        <v>141</v>
      </c>
      <c r="CB43">
        <v>0.5</v>
      </c>
      <c r="CC43" t="s">
        <v>141</v>
      </c>
      <c r="CD43" t="s">
        <v>141</v>
      </c>
      <c r="CE43" s="14">
        <f t="shared" si="28"/>
        <v>0.5</v>
      </c>
      <c r="CF43" s="14">
        <f t="shared" si="45"/>
        <v>-0.5</v>
      </c>
      <c r="CG43" s="14" t="str">
        <f t="shared" si="29"/>
        <v>Under</v>
      </c>
      <c r="CH43">
        <v>0</v>
      </c>
      <c r="CI43">
        <v>0</v>
      </c>
      <c r="CJ43" s="14">
        <f t="shared" si="48"/>
        <v>2</v>
      </c>
      <c r="CK43" s="14">
        <f t="shared" si="30"/>
        <v>1</v>
      </c>
      <c r="CL43" s="14">
        <f t="shared" si="31"/>
        <v>1</v>
      </c>
      <c r="CM43" s="14">
        <f t="shared" si="32"/>
        <v>1</v>
      </c>
      <c r="CN43" s="14">
        <f t="shared" si="33"/>
        <v>5</v>
      </c>
      <c r="CO43" s="14"/>
      <c r="CP43">
        <v>0.89449710769697244</v>
      </c>
      <c r="CQ43">
        <v>1.1987482</v>
      </c>
      <c r="CR43">
        <v>0.57064165817979895</v>
      </c>
      <c r="CS43">
        <v>0.5</v>
      </c>
      <c r="CT43" t="s">
        <v>141</v>
      </c>
      <c r="CU43">
        <v>0.5</v>
      </c>
      <c r="CV43" t="s">
        <v>141</v>
      </c>
      <c r="CW43" s="14">
        <f t="shared" si="34"/>
        <v>0.5</v>
      </c>
      <c r="CX43" s="14">
        <f t="shared" si="46"/>
        <v>0.69874820000000004</v>
      </c>
      <c r="CY43" s="14" t="str">
        <f t="shared" si="35"/>
        <v>Over</v>
      </c>
      <c r="CZ43">
        <v>0.6</v>
      </c>
      <c r="DA43">
        <v>0.5</v>
      </c>
      <c r="DB43" s="14">
        <f t="shared" si="36"/>
        <v>3</v>
      </c>
      <c r="DC43" s="14">
        <f t="shared" si="37"/>
        <v>2</v>
      </c>
      <c r="DD43" s="14">
        <f t="shared" si="38"/>
        <v>1</v>
      </c>
      <c r="DE43" s="14">
        <f t="shared" si="39"/>
        <v>0</v>
      </c>
      <c r="DF43" s="14">
        <f t="shared" si="40"/>
        <v>6</v>
      </c>
      <c r="DG43" s="14"/>
    </row>
    <row r="44" spans="1:111" x14ac:dyDescent="0.3">
      <c r="A44" t="s">
        <v>187</v>
      </c>
      <c r="B44" t="s">
        <v>49</v>
      </c>
      <c r="C44" t="s">
        <v>181</v>
      </c>
      <c r="D44">
        <v>0.42250474469737381</v>
      </c>
      <c r="E44">
        <v>0.55683922791612295</v>
      </c>
      <c r="F44">
        <v>0.26785685158037498</v>
      </c>
      <c r="G44">
        <v>0.5</v>
      </c>
      <c r="H44" t="s">
        <v>141</v>
      </c>
      <c r="I44">
        <v>0.5</v>
      </c>
      <c r="J44">
        <v>0.5</v>
      </c>
      <c r="K44" s="14">
        <f t="shared" si="0"/>
        <v>0.5</v>
      </c>
      <c r="L44" s="14">
        <f t="shared" si="41"/>
        <v>0.19999999999999996</v>
      </c>
      <c r="M44" s="14" t="str">
        <f t="shared" si="1"/>
        <v>Over</v>
      </c>
      <c r="N44">
        <v>0.7</v>
      </c>
      <c r="O44">
        <v>0.4</v>
      </c>
      <c r="P44" s="14">
        <f t="shared" si="2"/>
        <v>1</v>
      </c>
      <c r="Q44" s="14">
        <f t="shared" si="3"/>
        <v>3</v>
      </c>
      <c r="R44" s="14">
        <f t="shared" si="4"/>
        <v>1</v>
      </c>
      <c r="S44" s="14">
        <f t="shared" si="5"/>
        <v>0</v>
      </c>
      <c r="T44" s="14">
        <f t="shared" si="6"/>
        <v>5</v>
      </c>
      <c r="U44" s="14"/>
      <c r="V44" s="15">
        <v>1.039061505564663</v>
      </c>
      <c r="W44" s="15">
        <v>1.1102653731085299</v>
      </c>
      <c r="X44" s="15">
        <v>0.994618268214714</v>
      </c>
      <c r="Y44" s="15">
        <v>0.5</v>
      </c>
      <c r="Z44" s="15">
        <v>-200</v>
      </c>
      <c r="AA44" s="15">
        <v>280</v>
      </c>
      <c r="AB44" s="15">
        <v>0.4</v>
      </c>
      <c r="AC44" s="16">
        <f t="shared" si="7"/>
        <v>0.5</v>
      </c>
      <c r="AD44" s="16">
        <f t="shared" si="42"/>
        <v>0.61026537310852991</v>
      </c>
      <c r="AE44" s="16" t="str">
        <f t="shared" si="8"/>
        <v>Over</v>
      </c>
      <c r="AF44" s="15">
        <v>1.1000000000000001</v>
      </c>
      <c r="AG44" s="15">
        <v>0.7</v>
      </c>
      <c r="AH44" s="16">
        <f t="shared" si="9"/>
        <v>3</v>
      </c>
      <c r="AI44" s="16">
        <f t="shared" si="10"/>
        <v>4</v>
      </c>
      <c r="AJ44" s="16">
        <f t="shared" si="11"/>
        <v>1</v>
      </c>
      <c r="AK44" s="16">
        <f t="shared" si="12"/>
        <v>1</v>
      </c>
      <c r="AL44" s="16">
        <f t="shared" si="13"/>
        <v>9</v>
      </c>
      <c r="AM44" s="14"/>
      <c r="AN44">
        <v>4.0996115265517899E-2</v>
      </c>
      <c r="AO44">
        <v>0.110265373108531</v>
      </c>
      <c r="AP44">
        <v>-2.1479646002178798E-5</v>
      </c>
      <c r="AQ44" t="s">
        <v>141</v>
      </c>
      <c r="AR44">
        <v>0.5</v>
      </c>
      <c r="AS44">
        <v>560</v>
      </c>
      <c r="AT44" t="s">
        <v>141</v>
      </c>
      <c r="AU44" s="14">
        <f t="shared" si="14"/>
        <v>0.5</v>
      </c>
      <c r="AV44" s="14">
        <f t="shared" si="43"/>
        <v>-0.45900388473448211</v>
      </c>
      <c r="AW44" s="14" t="str">
        <f t="shared" si="15"/>
        <v>Under</v>
      </c>
      <c r="AX44">
        <v>0.1</v>
      </c>
      <c r="AY44">
        <v>0.1</v>
      </c>
      <c r="AZ44" s="14">
        <f t="shared" si="16"/>
        <v>3</v>
      </c>
      <c r="BA44" s="14">
        <f t="shared" si="17"/>
        <v>1</v>
      </c>
      <c r="BB44" s="14">
        <f t="shared" si="18"/>
        <v>0</v>
      </c>
      <c r="BC44" s="14">
        <f t="shared" si="19"/>
        <v>0</v>
      </c>
      <c r="BD44" s="14">
        <f t="shared" si="20"/>
        <v>4</v>
      </c>
      <c r="BE44" s="14"/>
      <c r="BF44">
        <v>0.38254957859151778</v>
      </c>
      <c r="BG44">
        <v>0.862083873757025</v>
      </c>
      <c r="BH44">
        <v>0.18</v>
      </c>
      <c r="BI44" t="s">
        <v>141</v>
      </c>
      <c r="BJ44">
        <v>0.5</v>
      </c>
      <c r="BK44">
        <v>200</v>
      </c>
      <c r="BL44" t="s">
        <v>141</v>
      </c>
      <c r="BM44" s="14">
        <f t="shared" si="21"/>
        <v>0.5</v>
      </c>
      <c r="BN44" s="14">
        <f t="shared" si="44"/>
        <v>0.362083873757025</v>
      </c>
      <c r="BO44" s="14" t="str">
        <f t="shared" si="22"/>
        <v>Over</v>
      </c>
      <c r="BP44">
        <v>0.3</v>
      </c>
      <c r="BQ44">
        <v>0.3</v>
      </c>
      <c r="BR44" s="14">
        <f t="shared" si="23"/>
        <v>1</v>
      </c>
      <c r="BS44" s="14">
        <f t="shared" si="24"/>
        <v>4</v>
      </c>
      <c r="BT44" s="14">
        <f t="shared" si="25"/>
        <v>0</v>
      </c>
      <c r="BU44" s="14">
        <f t="shared" si="26"/>
        <v>0</v>
      </c>
      <c r="BV44" s="14">
        <f t="shared" si="27"/>
        <v>5</v>
      </c>
      <c r="BW44" s="14"/>
      <c r="BX44">
        <v>0.19294990372917331</v>
      </c>
      <c r="BY44">
        <v>0.78620843561704901</v>
      </c>
      <c r="BZ44">
        <v>3.7187310000000001E-2</v>
      </c>
      <c r="CA44" t="s">
        <v>141</v>
      </c>
      <c r="CB44">
        <v>0.5</v>
      </c>
      <c r="CC44">
        <v>550</v>
      </c>
      <c r="CD44" t="s">
        <v>141</v>
      </c>
      <c r="CE44" s="14">
        <f t="shared" si="28"/>
        <v>0.5</v>
      </c>
      <c r="CF44" s="14">
        <f t="shared" si="45"/>
        <v>-0.4</v>
      </c>
      <c r="CG44" s="14" t="str">
        <f t="shared" si="29"/>
        <v>Under</v>
      </c>
      <c r="CH44">
        <v>0.1</v>
      </c>
      <c r="CI44">
        <v>0.1</v>
      </c>
      <c r="CJ44" s="14">
        <f t="shared" si="48"/>
        <v>2</v>
      </c>
      <c r="CK44" s="14">
        <f t="shared" si="30"/>
        <v>1</v>
      </c>
      <c r="CL44" s="14">
        <f t="shared" si="31"/>
        <v>1</v>
      </c>
      <c r="CM44" s="14">
        <f t="shared" si="32"/>
        <v>1</v>
      </c>
      <c r="CN44" s="14">
        <f t="shared" si="33"/>
        <v>5</v>
      </c>
      <c r="CO44" s="14"/>
      <c r="CP44">
        <v>1.6893668567007949</v>
      </c>
      <c r="CQ44">
        <v>2</v>
      </c>
      <c r="CR44">
        <v>1.2337372</v>
      </c>
      <c r="CS44">
        <v>1.5</v>
      </c>
      <c r="CT44" t="s">
        <v>141</v>
      </c>
      <c r="CU44">
        <v>1.5</v>
      </c>
      <c r="CV44">
        <v>1.5</v>
      </c>
      <c r="CW44" s="14">
        <f t="shared" si="34"/>
        <v>1.5</v>
      </c>
      <c r="CX44" s="14">
        <f t="shared" si="46"/>
        <v>0.5</v>
      </c>
      <c r="CY44" s="14" t="str">
        <f t="shared" si="35"/>
        <v>Over</v>
      </c>
      <c r="CZ44">
        <v>1.5</v>
      </c>
      <c r="DA44">
        <v>0.5</v>
      </c>
      <c r="DB44" s="14">
        <f t="shared" si="36"/>
        <v>2</v>
      </c>
      <c r="DC44" s="14">
        <f t="shared" si="37"/>
        <v>1</v>
      </c>
      <c r="DD44" s="14">
        <f t="shared" si="38"/>
        <v>0</v>
      </c>
      <c r="DE44" s="14">
        <f t="shared" si="39"/>
        <v>0</v>
      </c>
      <c r="DF44" s="14">
        <f t="shared" si="40"/>
        <v>3</v>
      </c>
      <c r="DG44" s="14"/>
    </row>
    <row r="45" spans="1:111" x14ac:dyDescent="0.3">
      <c r="A45" t="s">
        <v>188</v>
      </c>
      <c r="B45" t="s">
        <v>49</v>
      </c>
      <c r="C45" t="s">
        <v>181</v>
      </c>
      <c r="D45">
        <v>0.51611068472754273</v>
      </c>
      <c r="E45">
        <v>0.67579789889326103</v>
      </c>
      <c r="F45">
        <v>0.32173285000000001</v>
      </c>
      <c r="G45">
        <v>0.5</v>
      </c>
      <c r="H45" t="s">
        <v>141</v>
      </c>
      <c r="I45">
        <v>0.5</v>
      </c>
      <c r="J45">
        <v>0.5</v>
      </c>
      <c r="K45" s="14">
        <f t="shared" si="0"/>
        <v>0.5</v>
      </c>
      <c r="L45" s="14">
        <f t="shared" si="41"/>
        <v>0.17579789889326103</v>
      </c>
      <c r="M45" s="14" t="str">
        <f t="shared" si="1"/>
        <v>Over</v>
      </c>
      <c r="N45">
        <v>0.4</v>
      </c>
      <c r="O45">
        <v>0.4</v>
      </c>
      <c r="P45" s="14">
        <f t="shared" si="2"/>
        <v>2</v>
      </c>
      <c r="Q45" s="14">
        <f t="shared" si="3"/>
        <v>3</v>
      </c>
      <c r="R45" s="14">
        <f t="shared" si="4"/>
        <v>0</v>
      </c>
      <c r="S45" s="14">
        <f t="shared" si="5"/>
        <v>0</v>
      </c>
      <c r="T45" s="14">
        <f t="shared" si="6"/>
        <v>5</v>
      </c>
      <c r="U45" s="14"/>
      <c r="V45" s="15">
        <v>1.0565536044176811</v>
      </c>
      <c r="W45" s="15">
        <v>1.14863776661923</v>
      </c>
      <c r="X45" s="15">
        <v>0.99998849999999995</v>
      </c>
      <c r="Y45" s="15">
        <v>0.5</v>
      </c>
      <c r="Z45" s="15">
        <v>-260</v>
      </c>
      <c r="AA45" s="15">
        <v>200</v>
      </c>
      <c r="AB45" s="15">
        <v>0.2</v>
      </c>
      <c r="AC45" s="16">
        <f t="shared" si="7"/>
        <v>0.5</v>
      </c>
      <c r="AD45" s="16">
        <f t="shared" si="42"/>
        <v>0.64863776661923001</v>
      </c>
      <c r="AE45" s="16" t="str">
        <f t="shared" si="8"/>
        <v>Over</v>
      </c>
      <c r="AF45" s="15">
        <v>1.1000000000000001</v>
      </c>
      <c r="AG45" s="15">
        <v>0.9</v>
      </c>
      <c r="AH45" s="16">
        <f t="shared" si="9"/>
        <v>3</v>
      </c>
      <c r="AI45" s="16">
        <f t="shared" si="10"/>
        <v>4</v>
      </c>
      <c r="AJ45" s="16">
        <f t="shared" si="11"/>
        <v>1</v>
      </c>
      <c r="AK45" s="16">
        <f t="shared" si="12"/>
        <v>1</v>
      </c>
      <c r="AL45" s="16">
        <f t="shared" si="13"/>
        <v>9</v>
      </c>
      <c r="AM45" s="14"/>
      <c r="AN45">
        <v>9.408101330943669E-2</v>
      </c>
      <c r="AO45">
        <v>0.24863776661923201</v>
      </c>
      <c r="AP45">
        <v>-1.97235656221118E-4</v>
      </c>
      <c r="AQ45" t="s">
        <v>141</v>
      </c>
      <c r="AR45">
        <v>0.5</v>
      </c>
      <c r="AS45">
        <v>390</v>
      </c>
      <c r="AT45" t="s">
        <v>141</v>
      </c>
      <c r="AU45" s="14">
        <f t="shared" si="14"/>
        <v>0.5</v>
      </c>
      <c r="AV45" s="14">
        <f t="shared" si="43"/>
        <v>-0.40591898669056331</v>
      </c>
      <c r="AW45" s="14" t="str">
        <f t="shared" si="15"/>
        <v>Under</v>
      </c>
      <c r="AX45">
        <v>0.2</v>
      </c>
      <c r="AY45">
        <v>0.2</v>
      </c>
      <c r="AZ45" s="14">
        <f t="shared" si="16"/>
        <v>3</v>
      </c>
      <c r="BA45" s="14">
        <f t="shared" si="17"/>
        <v>1</v>
      </c>
      <c r="BB45" s="14">
        <f t="shared" si="18"/>
        <v>0</v>
      </c>
      <c r="BC45" s="14">
        <f t="shared" si="19"/>
        <v>0</v>
      </c>
      <c r="BD45" s="14">
        <f t="shared" si="20"/>
        <v>4</v>
      </c>
      <c r="BE45" s="14"/>
      <c r="BF45">
        <v>0.49794531936522041</v>
      </c>
      <c r="BG45">
        <v>0.862083873757025</v>
      </c>
      <c r="BH45">
        <v>0.17</v>
      </c>
      <c r="BI45" t="s">
        <v>141</v>
      </c>
      <c r="BJ45">
        <v>0.5</v>
      </c>
      <c r="BK45">
        <v>145</v>
      </c>
      <c r="BL45" t="s">
        <v>141</v>
      </c>
      <c r="BM45" s="14">
        <f t="shared" si="21"/>
        <v>0.5</v>
      </c>
      <c r="BN45" s="14">
        <f t="shared" si="44"/>
        <v>0.362083873757025</v>
      </c>
      <c r="BO45" s="14" t="str">
        <f t="shared" si="22"/>
        <v>Over</v>
      </c>
      <c r="BP45">
        <v>0.7</v>
      </c>
      <c r="BQ45">
        <v>0.3</v>
      </c>
      <c r="BR45" s="14">
        <f t="shared" si="23"/>
        <v>1</v>
      </c>
      <c r="BS45" s="14">
        <f t="shared" si="24"/>
        <v>4</v>
      </c>
      <c r="BT45" s="14">
        <f t="shared" si="25"/>
        <v>1</v>
      </c>
      <c r="BU45" s="14">
        <f t="shared" si="26"/>
        <v>0</v>
      </c>
      <c r="BV45" s="14">
        <f t="shared" si="27"/>
        <v>6</v>
      </c>
      <c r="BW45" s="14"/>
      <c r="BX45">
        <v>0.18473338002149231</v>
      </c>
      <c r="BY45">
        <v>0.78620843561704901</v>
      </c>
      <c r="BZ45">
        <v>3.7659289999999998E-2</v>
      </c>
      <c r="CA45" t="s">
        <v>141</v>
      </c>
      <c r="CB45">
        <v>0.5</v>
      </c>
      <c r="CC45">
        <v>470</v>
      </c>
      <c r="CD45" t="s">
        <v>141</v>
      </c>
      <c r="CE45" s="14">
        <f t="shared" si="28"/>
        <v>0.5</v>
      </c>
      <c r="CF45" s="14">
        <f t="shared" si="45"/>
        <v>-0.4</v>
      </c>
      <c r="CG45" s="14" t="str">
        <f t="shared" si="29"/>
        <v>Under</v>
      </c>
      <c r="CH45">
        <v>0.1</v>
      </c>
      <c r="CI45">
        <v>0.1</v>
      </c>
      <c r="CJ45" s="14">
        <f t="shared" si="48"/>
        <v>2</v>
      </c>
      <c r="CK45" s="14">
        <f t="shared" si="30"/>
        <v>1</v>
      </c>
      <c r="CL45" s="14">
        <f t="shared" si="31"/>
        <v>1</v>
      </c>
      <c r="CM45" s="14">
        <f t="shared" si="32"/>
        <v>1</v>
      </c>
      <c r="CN45" s="14">
        <f t="shared" si="33"/>
        <v>5</v>
      </c>
      <c r="CO45" s="14"/>
      <c r="CP45">
        <v>2.5122945318748702</v>
      </c>
      <c r="CQ45">
        <v>2.99</v>
      </c>
      <c r="CR45">
        <v>1.9998828</v>
      </c>
      <c r="CS45">
        <v>1.5</v>
      </c>
      <c r="CT45" t="s">
        <v>141</v>
      </c>
      <c r="CU45">
        <v>1.5</v>
      </c>
      <c r="CV45">
        <v>1.5</v>
      </c>
      <c r="CW45" s="14">
        <f t="shared" si="34"/>
        <v>1.5</v>
      </c>
      <c r="CX45" s="14">
        <f t="shared" si="46"/>
        <v>1.4900000000000002</v>
      </c>
      <c r="CY45" s="14" t="str">
        <f t="shared" si="35"/>
        <v>Over</v>
      </c>
      <c r="CZ45">
        <v>2</v>
      </c>
      <c r="DA45">
        <v>0.4</v>
      </c>
      <c r="DB45" s="14">
        <f t="shared" si="36"/>
        <v>3</v>
      </c>
      <c r="DC45" s="14">
        <f t="shared" si="37"/>
        <v>3</v>
      </c>
      <c r="DD45" s="14">
        <f t="shared" si="38"/>
        <v>1</v>
      </c>
      <c r="DE45" s="14">
        <f t="shared" si="39"/>
        <v>0</v>
      </c>
      <c r="DF45" s="14">
        <f t="shared" si="40"/>
        <v>7</v>
      </c>
      <c r="DG45" s="14"/>
    </row>
    <row r="46" spans="1:111" x14ac:dyDescent="0.3">
      <c r="A46" t="s">
        <v>189</v>
      </c>
      <c r="B46" t="s">
        <v>39</v>
      </c>
      <c r="C46" t="s">
        <v>49</v>
      </c>
      <c r="D46">
        <v>0.41224030771282871</v>
      </c>
      <c r="E46">
        <v>0.50407530845288695</v>
      </c>
      <c r="F46">
        <v>0.18264715000000001</v>
      </c>
      <c r="G46">
        <v>0.5</v>
      </c>
      <c r="H46" t="s">
        <v>141</v>
      </c>
      <c r="I46">
        <v>0.5</v>
      </c>
      <c r="J46">
        <v>0.5</v>
      </c>
      <c r="K46" s="14">
        <f t="shared" si="0"/>
        <v>0.5</v>
      </c>
      <c r="L46" s="14">
        <f t="shared" si="41"/>
        <v>-9.9999999999999978E-2</v>
      </c>
      <c r="M46" s="14" t="str">
        <f t="shared" si="1"/>
        <v>Under</v>
      </c>
      <c r="N46">
        <v>0.4</v>
      </c>
      <c r="O46">
        <v>0.4</v>
      </c>
      <c r="P46" s="14">
        <f t="shared" si="2"/>
        <v>2</v>
      </c>
      <c r="Q46" s="14">
        <f t="shared" si="3"/>
        <v>2</v>
      </c>
      <c r="R46" s="14">
        <f t="shared" si="4"/>
        <v>1</v>
      </c>
      <c r="S46" s="14">
        <f t="shared" si="5"/>
        <v>1</v>
      </c>
      <c r="T46" s="14">
        <f t="shared" si="6"/>
        <v>6</v>
      </c>
      <c r="U46" s="14"/>
      <c r="V46">
        <v>0.83729761071956477</v>
      </c>
      <c r="W46">
        <v>1</v>
      </c>
      <c r="X46">
        <v>0.51082936673870105</v>
      </c>
      <c r="Y46">
        <v>0.5</v>
      </c>
      <c r="Z46">
        <v>-240</v>
      </c>
      <c r="AA46">
        <v>230</v>
      </c>
      <c r="AB46">
        <v>0.2</v>
      </c>
      <c r="AC46" s="14">
        <f t="shared" si="7"/>
        <v>0.5</v>
      </c>
      <c r="AD46" s="16">
        <f t="shared" si="42"/>
        <v>0.5</v>
      </c>
      <c r="AE46" s="14" t="str">
        <f t="shared" si="8"/>
        <v>Over</v>
      </c>
      <c r="AF46">
        <v>0.8</v>
      </c>
      <c r="AG46">
        <v>0.5</v>
      </c>
      <c r="AH46" s="14">
        <f t="shared" si="9"/>
        <v>3</v>
      </c>
      <c r="AI46" s="14">
        <f t="shared" si="10"/>
        <v>3</v>
      </c>
      <c r="AJ46" s="14">
        <f t="shared" si="11"/>
        <v>1</v>
      </c>
      <c r="AK46" s="14">
        <f t="shared" si="12"/>
        <v>0</v>
      </c>
      <c r="AL46" s="14">
        <f t="shared" si="13"/>
        <v>7</v>
      </c>
      <c r="AM46" s="14"/>
      <c r="AN46">
        <v>4.7038526570728087E-2</v>
      </c>
      <c r="AO46">
        <v>0.12051707636463101</v>
      </c>
      <c r="AP46">
        <v>-4.4137504991267703E-5</v>
      </c>
      <c r="AQ46" t="s">
        <v>141</v>
      </c>
      <c r="AR46">
        <v>0.5</v>
      </c>
      <c r="AS46">
        <v>440</v>
      </c>
      <c r="AT46" t="s">
        <v>141</v>
      </c>
      <c r="AU46" s="14">
        <f t="shared" si="14"/>
        <v>0.5</v>
      </c>
      <c r="AV46" s="14">
        <f t="shared" si="43"/>
        <v>-0.4529614734292719</v>
      </c>
      <c r="AW46" s="14" t="str">
        <f t="shared" si="15"/>
        <v>Under</v>
      </c>
      <c r="AX46">
        <v>0.1</v>
      </c>
      <c r="AY46">
        <v>0.1</v>
      </c>
      <c r="AZ46" s="14">
        <f t="shared" si="16"/>
        <v>3</v>
      </c>
      <c r="BA46" s="14">
        <f t="shared" si="17"/>
        <v>1</v>
      </c>
      <c r="BB46" s="14">
        <f t="shared" si="18"/>
        <v>0</v>
      </c>
      <c r="BC46" s="14">
        <f t="shared" si="19"/>
        <v>0</v>
      </c>
      <c r="BD46" s="14">
        <f t="shared" si="20"/>
        <v>4</v>
      </c>
      <c r="BE46" s="14"/>
      <c r="BF46">
        <v>0.37188620809207501</v>
      </c>
      <c r="BG46">
        <v>0.70624450307827602</v>
      </c>
      <c r="BH46">
        <v>0.21</v>
      </c>
      <c r="BI46" t="s">
        <v>141</v>
      </c>
      <c r="BJ46">
        <v>0.5</v>
      </c>
      <c r="BK46">
        <v>130</v>
      </c>
      <c r="BL46" t="s">
        <v>141</v>
      </c>
      <c r="BM46" s="14">
        <f t="shared" si="21"/>
        <v>0.5</v>
      </c>
      <c r="BN46" s="14">
        <f t="shared" si="44"/>
        <v>-0.3</v>
      </c>
      <c r="BO46" s="14" t="str">
        <f t="shared" si="22"/>
        <v>Under</v>
      </c>
      <c r="BP46">
        <v>0.2</v>
      </c>
      <c r="BQ46">
        <v>0.2</v>
      </c>
      <c r="BR46" s="14">
        <f t="shared" si="23"/>
        <v>2</v>
      </c>
      <c r="BS46" s="14">
        <f t="shared" si="24"/>
        <v>1</v>
      </c>
      <c r="BT46" s="14">
        <f t="shared" si="25"/>
        <v>1</v>
      </c>
      <c r="BU46" s="14">
        <f t="shared" si="26"/>
        <v>1</v>
      </c>
      <c r="BV46" s="14">
        <f t="shared" si="27"/>
        <v>5</v>
      </c>
      <c r="BW46" s="14"/>
      <c r="BX46">
        <v>0.22308497214820591</v>
      </c>
      <c r="BY46">
        <v>0.79899581589958102</v>
      </c>
      <c r="BZ46">
        <v>8.0588559243166893E-2</v>
      </c>
      <c r="CA46" t="s">
        <v>141</v>
      </c>
      <c r="CB46">
        <v>0.5</v>
      </c>
      <c r="CC46">
        <v>110</v>
      </c>
      <c r="CD46" t="s">
        <v>141</v>
      </c>
      <c r="CE46" s="14">
        <f t="shared" si="28"/>
        <v>0.5</v>
      </c>
      <c r="CF46" s="14">
        <f t="shared" si="45"/>
        <v>-0.4</v>
      </c>
      <c r="CG46" s="14" t="str">
        <f t="shared" si="29"/>
        <v>Under</v>
      </c>
      <c r="CH46">
        <v>0.1</v>
      </c>
      <c r="CI46">
        <v>0.1</v>
      </c>
      <c r="CJ46" s="14">
        <f t="shared" si="48"/>
        <v>2</v>
      </c>
      <c r="CK46" s="14">
        <f t="shared" si="30"/>
        <v>1</v>
      </c>
      <c r="CL46" s="14">
        <f t="shared" si="31"/>
        <v>1</v>
      </c>
      <c r="CM46" s="14">
        <f t="shared" si="32"/>
        <v>1</v>
      </c>
      <c r="CN46" s="14">
        <f t="shared" si="33"/>
        <v>5</v>
      </c>
      <c r="CO46" s="14"/>
      <c r="CP46">
        <v>1.136210741678787</v>
      </c>
      <c r="CQ46">
        <v>1.2816245684530501</v>
      </c>
      <c r="CR46">
        <v>1</v>
      </c>
      <c r="CS46">
        <v>1.5</v>
      </c>
      <c r="CT46" t="s">
        <v>141</v>
      </c>
      <c r="CU46">
        <v>1.5</v>
      </c>
      <c r="CV46">
        <v>1.5</v>
      </c>
      <c r="CW46" s="14">
        <f t="shared" si="34"/>
        <v>1.5</v>
      </c>
      <c r="CX46" s="14">
        <f t="shared" si="46"/>
        <v>-0.363789258321213</v>
      </c>
      <c r="CY46" s="14" t="str">
        <f t="shared" si="35"/>
        <v>Under</v>
      </c>
      <c r="CZ46">
        <v>1.2</v>
      </c>
      <c r="DA46">
        <v>0.4</v>
      </c>
      <c r="DB46" s="14">
        <f t="shared" si="36"/>
        <v>3</v>
      </c>
      <c r="DC46" s="14">
        <f t="shared" si="37"/>
        <v>1</v>
      </c>
      <c r="DD46" s="14">
        <f t="shared" si="38"/>
        <v>1</v>
      </c>
      <c r="DE46" s="14">
        <f t="shared" si="39"/>
        <v>1</v>
      </c>
      <c r="DF46" s="14">
        <f t="shared" si="40"/>
        <v>6</v>
      </c>
      <c r="DG46" s="14"/>
    </row>
    <row r="47" spans="1:111" x14ac:dyDescent="0.3">
      <c r="A47" t="s">
        <v>190</v>
      </c>
      <c r="B47" t="s">
        <v>39</v>
      </c>
      <c r="C47" t="s">
        <v>49</v>
      </c>
      <c r="D47">
        <v>0.59330484456121224</v>
      </c>
      <c r="E47">
        <v>0.738822436321381</v>
      </c>
      <c r="F47">
        <v>0.36296538</v>
      </c>
      <c r="G47">
        <v>0.5</v>
      </c>
      <c r="H47" t="s">
        <v>141</v>
      </c>
      <c r="I47">
        <v>0.5</v>
      </c>
      <c r="J47">
        <v>0.5</v>
      </c>
      <c r="K47" s="14">
        <f t="shared" si="0"/>
        <v>0.5</v>
      </c>
      <c r="L47" s="14">
        <f t="shared" si="41"/>
        <v>0.238822436321381</v>
      </c>
      <c r="M47" s="14" t="str">
        <f t="shared" si="1"/>
        <v>Over</v>
      </c>
      <c r="N47">
        <v>0.6</v>
      </c>
      <c r="O47">
        <v>0.5</v>
      </c>
      <c r="P47" s="14">
        <f t="shared" si="2"/>
        <v>2</v>
      </c>
      <c r="Q47" s="14">
        <f t="shared" si="3"/>
        <v>3</v>
      </c>
      <c r="R47" s="14">
        <f t="shared" si="4"/>
        <v>1</v>
      </c>
      <c r="S47" s="14">
        <f t="shared" si="5"/>
        <v>0</v>
      </c>
      <c r="T47" s="14">
        <f t="shared" si="6"/>
        <v>6</v>
      </c>
      <c r="U47" s="14"/>
      <c r="V47" s="15">
        <v>1.0611818729278499</v>
      </c>
      <c r="W47" s="15">
        <v>1.15781765494795</v>
      </c>
      <c r="X47" s="15">
        <v>0.99998849999999995</v>
      </c>
      <c r="Y47" s="15">
        <v>0.5</v>
      </c>
      <c r="Z47" s="15">
        <v>-220</v>
      </c>
      <c r="AA47" s="15">
        <v>250</v>
      </c>
      <c r="AB47" s="15">
        <v>0.4</v>
      </c>
      <c r="AC47" s="16">
        <f t="shared" si="7"/>
        <v>0.5</v>
      </c>
      <c r="AD47" s="16">
        <f t="shared" si="42"/>
        <v>0.7</v>
      </c>
      <c r="AE47" s="16" t="str">
        <f t="shared" si="8"/>
        <v>Over</v>
      </c>
      <c r="AF47" s="15">
        <v>1.2</v>
      </c>
      <c r="AG47" s="15">
        <v>0.8</v>
      </c>
      <c r="AH47" s="16">
        <f t="shared" si="9"/>
        <v>3</v>
      </c>
      <c r="AI47" s="16">
        <f t="shared" si="10"/>
        <v>4</v>
      </c>
      <c r="AJ47" s="16">
        <f t="shared" si="11"/>
        <v>1</v>
      </c>
      <c r="AK47" s="16">
        <f t="shared" si="12"/>
        <v>1</v>
      </c>
      <c r="AL47" s="16">
        <f t="shared" si="13"/>
        <v>9</v>
      </c>
      <c r="AM47" s="14"/>
      <c r="AN47">
        <v>0.10060235824080931</v>
      </c>
      <c r="AO47">
        <v>0.27366363867410198</v>
      </c>
      <c r="AP47">
        <v>-9.4140452875836499E-5</v>
      </c>
      <c r="AQ47" t="s">
        <v>141</v>
      </c>
      <c r="AR47">
        <v>0.5</v>
      </c>
      <c r="AS47">
        <v>480</v>
      </c>
      <c r="AT47" t="s">
        <v>141</v>
      </c>
      <c r="AU47" s="14">
        <f t="shared" si="14"/>
        <v>0.5</v>
      </c>
      <c r="AV47" s="14">
        <f t="shared" si="43"/>
        <v>-0.39939764175919068</v>
      </c>
      <c r="AW47" s="14" t="str">
        <f t="shared" si="15"/>
        <v>Under</v>
      </c>
      <c r="AX47">
        <v>0.3</v>
      </c>
      <c r="AY47">
        <v>0.3</v>
      </c>
      <c r="AZ47" s="14">
        <f t="shared" si="16"/>
        <v>3</v>
      </c>
      <c r="BA47" s="14">
        <f t="shared" si="17"/>
        <v>1</v>
      </c>
      <c r="BB47" s="14">
        <f t="shared" si="18"/>
        <v>0</v>
      </c>
      <c r="BC47" s="14">
        <f t="shared" si="19"/>
        <v>0</v>
      </c>
      <c r="BD47" s="14">
        <f t="shared" si="20"/>
        <v>4</v>
      </c>
      <c r="BE47" s="14"/>
      <c r="BF47">
        <v>0.69414935464411842</v>
      </c>
      <c r="BG47">
        <v>1.0436137071650999</v>
      </c>
      <c r="BH47">
        <v>0.28687477</v>
      </c>
      <c r="BI47" t="s">
        <v>141</v>
      </c>
      <c r="BJ47">
        <v>0.5</v>
      </c>
      <c r="BK47">
        <v>120</v>
      </c>
      <c r="BL47" t="s">
        <v>141</v>
      </c>
      <c r="BM47" s="14">
        <f t="shared" si="21"/>
        <v>0.5</v>
      </c>
      <c r="BN47" s="14">
        <f t="shared" si="44"/>
        <v>0.54361370716509994</v>
      </c>
      <c r="BO47" s="14" t="str">
        <f t="shared" si="22"/>
        <v>Over</v>
      </c>
      <c r="BP47">
        <v>0.6</v>
      </c>
      <c r="BQ47">
        <v>0.4</v>
      </c>
      <c r="BR47" s="14">
        <f t="shared" si="23"/>
        <v>2</v>
      </c>
      <c r="BS47" s="14">
        <f t="shared" si="24"/>
        <v>5</v>
      </c>
      <c r="BT47" s="14">
        <f t="shared" si="25"/>
        <v>1</v>
      </c>
      <c r="BU47" s="14">
        <f t="shared" si="26"/>
        <v>0</v>
      </c>
      <c r="BV47" s="14">
        <f t="shared" si="27"/>
        <v>8</v>
      </c>
      <c r="BW47" s="14"/>
      <c r="BX47">
        <v>0.180263928980925</v>
      </c>
      <c r="BY47">
        <v>0.79899581589958102</v>
      </c>
      <c r="BZ47">
        <v>0.02</v>
      </c>
      <c r="CA47" t="s">
        <v>141</v>
      </c>
      <c r="CB47">
        <v>0.5</v>
      </c>
      <c r="CC47">
        <v>800</v>
      </c>
      <c r="CD47" t="s">
        <v>141</v>
      </c>
      <c r="CE47" s="14">
        <f t="shared" si="28"/>
        <v>0.5</v>
      </c>
      <c r="CF47" s="14">
        <f t="shared" si="45"/>
        <v>-0.31973607101907497</v>
      </c>
      <c r="CG47" s="14" t="str">
        <f t="shared" si="29"/>
        <v>Under</v>
      </c>
      <c r="CH47">
        <v>0.2</v>
      </c>
      <c r="CI47">
        <v>0.1</v>
      </c>
      <c r="CJ47" s="14">
        <f t="shared" si="48"/>
        <v>2</v>
      </c>
      <c r="CK47" s="14">
        <f t="shared" si="30"/>
        <v>1</v>
      </c>
      <c r="CL47" s="14">
        <f t="shared" si="31"/>
        <v>1</v>
      </c>
      <c r="CM47" s="14">
        <f t="shared" si="32"/>
        <v>1</v>
      </c>
      <c r="CN47" s="14">
        <f t="shared" si="33"/>
        <v>5</v>
      </c>
      <c r="CO47" s="14"/>
      <c r="CP47" s="15">
        <v>2.5126390624510582</v>
      </c>
      <c r="CQ47" s="15">
        <v>2.99</v>
      </c>
      <c r="CR47" s="15">
        <v>1.9998828</v>
      </c>
      <c r="CS47" s="15">
        <v>1.5</v>
      </c>
      <c r="CT47" s="15" t="s">
        <v>141</v>
      </c>
      <c r="CU47" s="15">
        <v>1.5</v>
      </c>
      <c r="CV47" s="15">
        <v>1.5</v>
      </c>
      <c r="CW47" s="16">
        <f t="shared" si="34"/>
        <v>1.5</v>
      </c>
      <c r="CX47" s="14">
        <f t="shared" si="46"/>
        <v>1.4900000000000002</v>
      </c>
      <c r="CY47" s="16" t="str">
        <f t="shared" si="35"/>
        <v>Over</v>
      </c>
      <c r="CZ47" s="15">
        <v>2.4</v>
      </c>
      <c r="DA47" s="15">
        <v>0.7</v>
      </c>
      <c r="DB47" s="16">
        <f t="shared" si="36"/>
        <v>3</v>
      </c>
      <c r="DC47" s="16">
        <f t="shared" si="37"/>
        <v>3</v>
      </c>
      <c r="DD47" s="16">
        <f t="shared" si="38"/>
        <v>1</v>
      </c>
      <c r="DE47" s="16">
        <f t="shared" si="39"/>
        <v>1</v>
      </c>
      <c r="DF47" s="16">
        <f t="shared" si="40"/>
        <v>8</v>
      </c>
      <c r="DG47" s="14"/>
    </row>
    <row r="48" spans="1:111" x14ac:dyDescent="0.3">
      <c r="A48" t="s">
        <v>191</v>
      </c>
      <c r="B48" t="s">
        <v>39</v>
      </c>
      <c r="C48" t="s">
        <v>49</v>
      </c>
      <c r="D48">
        <v>0.57803938983620473</v>
      </c>
      <c r="E48">
        <v>0.72132657761400198</v>
      </c>
      <c r="F48">
        <v>0.43</v>
      </c>
      <c r="G48">
        <v>0.5</v>
      </c>
      <c r="H48" t="s">
        <v>141</v>
      </c>
      <c r="I48">
        <v>0.5</v>
      </c>
      <c r="J48">
        <v>0.5</v>
      </c>
      <c r="K48" s="14">
        <f t="shared" si="0"/>
        <v>0.5</v>
      </c>
      <c r="L48" s="14">
        <f t="shared" si="41"/>
        <v>0.30000000000000004</v>
      </c>
      <c r="M48" s="14" t="str">
        <f t="shared" si="1"/>
        <v>Over</v>
      </c>
      <c r="N48">
        <v>0.8</v>
      </c>
      <c r="O48">
        <v>0.6</v>
      </c>
      <c r="P48" s="14">
        <f t="shared" si="2"/>
        <v>2</v>
      </c>
      <c r="Q48" s="14">
        <f t="shared" si="3"/>
        <v>4</v>
      </c>
      <c r="R48" s="14">
        <f t="shared" si="4"/>
        <v>1</v>
      </c>
      <c r="S48" s="14">
        <f t="shared" si="5"/>
        <v>1</v>
      </c>
      <c r="T48" s="14">
        <f t="shared" si="6"/>
        <v>8</v>
      </c>
      <c r="U48" s="14"/>
      <c r="V48" s="15">
        <v>1.030903329779542</v>
      </c>
      <c r="W48" s="15">
        <v>1.08386225265789</v>
      </c>
      <c r="X48" s="15">
        <v>0.99807404320313997</v>
      </c>
      <c r="Y48" s="15">
        <v>0.5</v>
      </c>
      <c r="Z48" s="15">
        <v>-180</v>
      </c>
      <c r="AA48" s="15">
        <v>320</v>
      </c>
      <c r="AB48" s="15">
        <v>0.2</v>
      </c>
      <c r="AC48" s="16">
        <f t="shared" si="7"/>
        <v>0.5</v>
      </c>
      <c r="AD48" s="16">
        <f t="shared" si="42"/>
        <v>0.60000000000000009</v>
      </c>
      <c r="AE48" s="16" t="str">
        <f t="shared" si="8"/>
        <v>Over</v>
      </c>
      <c r="AF48" s="15">
        <v>1.1000000000000001</v>
      </c>
      <c r="AG48" s="15">
        <v>0.8</v>
      </c>
      <c r="AH48" s="16">
        <f t="shared" si="9"/>
        <v>3</v>
      </c>
      <c r="AI48" s="16">
        <f t="shared" si="10"/>
        <v>4</v>
      </c>
      <c r="AJ48" s="16">
        <f t="shared" si="11"/>
        <v>1</v>
      </c>
      <c r="AK48" s="16">
        <f t="shared" si="12"/>
        <v>1</v>
      </c>
      <c r="AL48" s="16">
        <f t="shared" si="13"/>
        <v>9</v>
      </c>
      <c r="AM48" s="14"/>
      <c r="AN48">
        <v>3.4187217738435187E-2</v>
      </c>
      <c r="AO48">
        <v>9.7377486321635898E-2</v>
      </c>
      <c r="AP48">
        <v>-6.9631715187061196E-5</v>
      </c>
      <c r="AQ48" t="s">
        <v>141</v>
      </c>
      <c r="AR48">
        <v>0.5</v>
      </c>
      <c r="AS48">
        <v>700</v>
      </c>
      <c r="AT48" t="s">
        <v>141</v>
      </c>
      <c r="AU48" s="14">
        <f t="shared" si="14"/>
        <v>0.5</v>
      </c>
      <c r="AV48" s="14">
        <f t="shared" si="43"/>
        <v>-0.46581278226156481</v>
      </c>
      <c r="AW48" s="14" t="str">
        <f t="shared" si="15"/>
        <v>Under</v>
      </c>
      <c r="AX48">
        <v>0.1</v>
      </c>
      <c r="AY48">
        <v>0.1</v>
      </c>
      <c r="AZ48" s="14">
        <f t="shared" si="16"/>
        <v>3</v>
      </c>
      <c r="BA48" s="14">
        <f t="shared" si="17"/>
        <v>1</v>
      </c>
      <c r="BB48" s="14">
        <f t="shared" si="18"/>
        <v>0</v>
      </c>
      <c r="BC48" s="14">
        <f t="shared" si="19"/>
        <v>0</v>
      </c>
      <c r="BD48" s="14">
        <f t="shared" si="20"/>
        <v>4</v>
      </c>
      <c r="BE48" s="14"/>
      <c r="BF48">
        <v>0.67753925285659744</v>
      </c>
      <c r="BG48">
        <v>1.2716665945858101</v>
      </c>
      <c r="BH48">
        <v>0.38</v>
      </c>
      <c r="BI48" t="s">
        <v>141</v>
      </c>
      <c r="BJ48">
        <v>0.5</v>
      </c>
      <c r="BK48">
        <v>170</v>
      </c>
      <c r="BL48" t="s">
        <v>141</v>
      </c>
      <c r="BM48" s="14">
        <f t="shared" si="21"/>
        <v>0.5</v>
      </c>
      <c r="BN48" s="14">
        <f t="shared" si="44"/>
        <v>0.77166659458581011</v>
      </c>
      <c r="BO48" s="14" t="str">
        <f t="shared" si="22"/>
        <v>Over</v>
      </c>
      <c r="BP48">
        <v>0.9</v>
      </c>
      <c r="BQ48">
        <v>0.4</v>
      </c>
      <c r="BR48" s="14">
        <f t="shared" si="23"/>
        <v>2</v>
      </c>
      <c r="BS48" s="14">
        <f t="shared" si="24"/>
        <v>5</v>
      </c>
      <c r="BT48" s="14">
        <f t="shared" si="25"/>
        <v>1</v>
      </c>
      <c r="BU48" s="14">
        <f t="shared" si="26"/>
        <v>0</v>
      </c>
      <c r="BV48" s="14">
        <f t="shared" si="27"/>
        <v>8</v>
      </c>
      <c r="BW48" s="14"/>
      <c r="BX48">
        <v>0.23759255301977189</v>
      </c>
      <c r="BY48">
        <v>0.87358356940509896</v>
      </c>
      <c r="BZ48">
        <v>6.6341609999999995E-2</v>
      </c>
      <c r="CA48" t="s">
        <v>141</v>
      </c>
      <c r="CB48">
        <v>0.5</v>
      </c>
      <c r="CC48">
        <v>580</v>
      </c>
      <c r="CD48" t="s">
        <v>141</v>
      </c>
      <c r="CE48" s="14">
        <f t="shared" si="28"/>
        <v>0.5</v>
      </c>
      <c r="CF48" s="14">
        <f t="shared" si="45"/>
        <v>-0.4</v>
      </c>
      <c r="CG48" s="14" t="str">
        <f t="shared" si="29"/>
        <v>Under</v>
      </c>
      <c r="CH48">
        <v>0.1</v>
      </c>
      <c r="CI48">
        <v>0.1</v>
      </c>
      <c r="CJ48" s="14">
        <f t="shared" si="48"/>
        <v>2</v>
      </c>
      <c r="CK48" s="14">
        <f t="shared" si="30"/>
        <v>1</v>
      </c>
      <c r="CL48" s="14">
        <f t="shared" si="31"/>
        <v>1</v>
      </c>
      <c r="CM48" s="14">
        <f t="shared" si="32"/>
        <v>1</v>
      </c>
      <c r="CN48" s="14">
        <f t="shared" si="33"/>
        <v>5</v>
      </c>
      <c r="CO48" s="14"/>
      <c r="CP48" s="15">
        <v>1.61125215801237</v>
      </c>
      <c r="CQ48" s="15">
        <v>1.9993585</v>
      </c>
      <c r="CR48" s="15">
        <v>1.01</v>
      </c>
      <c r="CS48" s="15">
        <v>0.5</v>
      </c>
      <c r="CT48" s="15" t="s">
        <v>141</v>
      </c>
      <c r="CU48" s="15">
        <v>0.5</v>
      </c>
      <c r="CV48" s="15">
        <v>1.5</v>
      </c>
      <c r="CW48" s="16">
        <f t="shared" si="34"/>
        <v>0.5</v>
      </c>
      <c r="CX48" s="14">
        <f t="shared" si="46"/>
        <v>1.4993585</v>
      </c>
      <c r="CY48" s="16" t="str">
        <f t="shared" si="35"/>
        <v>Over</v>
      </c>
      <c r="CZ48" s="15">
        <v>1.6</v>
      </c>
      <c r="DA48" s="15">
        <v>0.8</v>
      </c>
      <c r="DB48" s="16">
        <f t="shared" si="36"/>
        <v>3</v>
      </c>
      <c r="DC48" s="16">
        <f t="shared" si="37"/>
        <v>3</v>
      </c>
      <c r="DD48" s="16">
        <f t="shared" si="38"/>
        <v>1</v>
      </c>
      <c r="DE48" s="16">
        <f t="shared" si="39"/>
        <v>1</v>
      </c>
      <c r="DF48" s="16">
        <f t="shared" si="40"/>
        <v>8</v>
      </c>
      <c r="DG48" s="14"/>
    </row>
    <row r="49" spans="1:111" x14ac:dyDescent="0.3">
      <c r="A49" t="s">
        <v>192</v>
      </c>
      <c r="B49" t="s">
        <v>39</v>
      </c>
      <c r="C49" t="s">
        <v>49</v>
      </c>
      <c r="D49">
        <v>0.31532347530619409</v>
      </c>
      <c r="E49">
        <v>0.62891698735568902</v>
      </c>
      <c r="F49">
        <v>0.15824808921560199</v>
      </c>
      <c r="G49">
        <v>0.5</v>
      </c>
      <c r="H49" t="s">
        <v>141</v>
      </c>
      <c r="I49">
        <v>0.5</v>
      </c>
      <c r="J49" t="s">
        <v>141</v>
      </c>
      <c r="K49" s="14">
        <f t="shared" si="0"/>
        <v>0.5</v>
      </c>
      <c r="L49" s="14">
        <f t="shared" si="41"/>
        <v>-0.4</v>
      </c>
      <c r="M49" s="14" t="str">
        <f t="shared" si="1"/>
        <v>Under</v>
      </c>
      <c r="N49">
        <v>0.1</v>
      </c>
      <c r="O49">
        <v>0.1</v>
      </c>
      <c r="P49" s="14">
        <f t="shared" si="2"/>
        <v>2</v>
      </c>
      <c r="Q49" s="14">
        <f t="shared" si="3"/>
        <v>4</v>
      </c>
      <c r="R49" s="14">
        <f t="shared" si="4"/>
        <v>1</v>
      </c>
      <c r="S49" s="14">
        <f t="shared" si="5"/>
        <v>1</v>
      </c>
      <c r="T49" s="14">
        <f t="shared" si="6"/>
        <v>8</v>
      </c>
      <c r="U49" s="14"/>
      <c r="V49" s="15">
        <v>0.84410722762050483</v>
      </c>
      <c r="W49" s="15">
        <v>1.0001776223549901</v>
      </c>
      <c r="X49" s="15">
        <v>0.61182183946979896</v>
      </c>
      <c r="Y49" s="15">
        <v>0.5</v>
      </c>
      <c r="Z49" s="15" t="s">
        <v>141</v>
      </c>
      <c r="AA49" s="15" t="s">
        <v>141</v>
      </c>
      <c r="AB49" s="15">
        <v>0</v>
      </c>
      <c r="AC49" s="16">
        <f t="shared" si="7"/>
        <v>0.5</v>
      </c>
      <c r="AD49" s="16">
        <f t="shared" si="42"/>
        <v>0.50017762235499008</v>
      </c>
      <c r="AE49" s="16" t="str">
        <f t="shared" si="8"/>
        <v>Over</v>
      </c>
      <c r="AF49" s="15">
        <v>0.6</v>
      </c>
      <c r="AG49" s="15">
        <v>0.6</v>
      </c>
      <c r="AH49" s="16">
        <f t="shared" si="9"/>
        <v>3</v>
      </c>
      <c r="AI49" s="16">
        <f t="shared" si="10"/>
        <v>4</v>
      </c>
      <c r="AJ49" s="16">
        <f t="shared" si="11"/>
        <v>1</v>
      </c>
      <c r="AK49" s="16">
        <f t="shared" si="12"/>
        <v>1</v>
      </c>
      <c r="AL49" s="16">
        <f t="shared" si="13"/>
        <v>9</v>
      </c>
      <c r="AM49" s="14"/>
      <c r="AN49">
        <v>8.9545615673472436E-3</v>
      </c>
      <c r="AO49">
        <v>3.2553034072502499E-2</v>
      </c>
      <c r="AP49">
        <v>-4.6725508541538203E-5</v>
      </c>
      <c r="AQ49" t="s">
        <v>141</v>
      </c>
      <c r="AR49">
        <v>0.5</v>
      </c>
      <c r="AS49" t="s">
        <v>141</v>
      </c>
      <c r="AT49" t="s">
        <v>141</v>
      </c>
      <c r="AU49" s="14">
        <f t="shared" si="14"/>
        <v>0.5</v>
      </c>
      <c r="AV49" s="14">
        <f t="shared" si="43"/>
        <v>-0.5</v>
      </c>
      <c r="AW49" s="14" t="str">
        <f t="shared" si="15"/>
        <v>Under</v>
      </c>
      <c r="AX49">
        <v>0</v>
      </c>
      <c r="AY49">
        <v>0</v>
      </c>
      <c r="AZ49" s="14">
        <f t="shared" si="16"/>
        <v>3</v>
      </c>
      <c r="BA49" s="14">
        <f t="shared" si="17"/>
        <v>1</v>
      </c>
      <c r="BB49" s="14">
        <f t="shared" si="18"/>
        <v>0</v>
      </c>
      <c r="BC49" s="14">
        <f t="shared" si="19"/>
        <v>0</v>
      </c>
      <c r="BD49" s="14">
        <f t="shared" si="20"/>
        <v>4</v>
      </c>
      <c r="BE49" s="14"/>
      <c r="BF49">
        <v>0.250154743778156</v>
      </c>
      <c r="BG49">
        <v>0.65933044017358899</v>
      </c>
      <c r="BH49">
        <v>0.11</v>
      </c>
      <c r="BI49" t="s">
        <v>141</v>
      </c>
      <c r="BJ49">
        <v>0.5</v>
      </c>
      <c r="BK49" t="s">
        <v>141</v>
      </c>
      <c r="BL49" t="s">
        <v>141</v>
      </c>
      <c r="BM49" s="14">
        <f t="shared" si="21"/>
        <v>0.5</v>
      </c>
      <c r="BN49" s="14">
        <f t="shared" si="44"/>
        <v>-0.4</v>
      </c>
      <c r="BO49" s="14" t="str">
        <f t="shared" si="22"/>
        <v>Under</v>
      </c>
      <c r="BP49">
        <v>0.1</v>
      </c>
      <c r="BQ49">
        <v>0.1</v>
      </c>
      <c r="BR49" s="14">
        <f t="shared" si="23"/>
        <v>2</v>
      </c>
      <c r="BS49" s="14">
        <f t="shared" si="24"/>
        <v>1</v>
      </c>
      <c r="BT49" s="14">
        <f t="shared" si="25"/>
        <v>1</v>
      </c>
      <c r="BU49" s="14">
        <f t="shared" si="26"/>
        <v>1</v>
      </c>
      <c r="BV49" s="14">
        <f t="shared" si="27"/>
        <v>5</v>
      </c>
      <c r="BW49" s="14"/>
      <c r="BX49">
        <v>0.19658932095984441</v>
      </c>
      <c r="BY49">
        <v>0.83069568084404799</v>
      </c>
      <c r="BZ49">
        <v>9.6937510000000005E-3</v>
      </c>
      <c r="CA49" t="s">
        <v>141</v>
      </c>
      <c r="CB49">
        <v>0.5</v>
      </c>
      <c r="CC49" t="s">
        <v>141</v>
      </c>
      <c r="CD49" t="s">
        <v>141</v>
      </c>
      <c r="CE49" s="14">
        <f t="shared" si="28"/>
        <v>0.5</v>
      </c>
      <c r="CF49" s="14">
        <f t="shared" si="45"/>
        <v>-0.5</v>
      </c>
      <c r="CG49" s="14" t="str">
        <f t="shared" si="29"/>
        <v>Under</v>
      </c>
      <c r="CH49">
        <v>0</v>
      </c>
      <c r="CI49">
        <v>0</v>
      </c>
      <c r="CJ49" s="14"/>
      <c r="CK49" s="14">
        <f t="shared" si="30"/>
        <v>1</v>
      </c>
      <c r="CL49" s="14">
        <f t="shared" si="31"/>
        <v>1</v>
      </c>
      <c r="CM49" s="14">
        <f t="shared" si="32"/>
        <v>1</v>
      </c>
      <c r="CN49" s="14">
        <f t="shared" si="33"/>
        <v>3</v>
      </c>
      <c r="CO49" s="14"/>
      <c r="CP49">
        <v>0.93968363449135472</v>
      </c>
      <c r="CQ49">
        <v>1.233501</v>
      </c>
      <c r="CR49">
        <v>0.64121809924468098</v>
      </c>
      <c r="CS49">
        <v>0.5</v>
      </c>
      <c r="CT49" t="s">
        <v>141</v>
      </c>
      <c r="CU49">
        <v>0.5</v>
      </c>
      <c r="CV49" t="s">
        <v>141</v>
      </c>
      <c r="CW49" s="14">
        <f t="shared" si="34"/>
        <v>0.5</v>
      </c>
      <c r="CX49" s="14">
        <f t="shared" si="46"/>
        <v>0.73350099999999996</v>
      </c>
      <c r="CY49" s="14" t="str">
        <f t="shared" si="35"/>
        <v>Over</v>
      </c>
      <c r="CZ49">
        <v>0.7</v>
      </c>
      <c r="DA49">
        <v>0.6</v>
      </c>
      <c r="DB49" s="14">
        <f t="shared" si="36"/>
        <v>3</v>
      </c>
      <c r="DC49" s="14">
        <f t="shared" si="37"/>
        <v>2</v>
      </c>
      <c r="DD49" s="14">
        <f t="shared" si="38"/>
        <v>1</v>
      </c>
      <c r="DE49" s="14">
        <f t="shared" si="39"/>
        <v>1</v>
      </c>
      <c r="DF49" s="14">
        <f t="shared" si="40"/>
        <v>7</v>
      </c>
      <c r="DG49" s="14"/>
    </row>
    <row r="50" spans="1:111" x14ac:dyDescent="0.3">
      <c r="A50" t="s">
        <v>193</v>
      </c>
      <c r="B50" t="s">
        <v>39</v>
      </c>
      <c r="C50" t="s">
        <v>49</v>
      </c>
      <c r="D50">
        <v>0.37523552817297351</v>
      </c>
      <c r="E50">
        <v>0.52556576928048304</v>
      </c>
      <c r="F50">
        <v>0.18493116000000001</v>
      </c>
      <c r="G50">
        <v>0.5</v>
      </c>
      <c r="H50" t="s">
        <v>141</v>
      </c>
      <c r="I50">
        <v>0.5</v>
      </c>
      <c r="J50" t="s">
        <v>141</v>
      </c>
      <c r="K50" s="14">
        <f t="shared" si="0"/>
        <v>0.5</v>
      </c>
      <c r="L50" s="14">
        <f t="shared" si="41"/>
        <v>-0.2</v>
      </c>
      <c r="M50" s="14" t="str">
        <f t="shared" si="1"/>
        <v>Under</v>
      </c>
      <c r="N50">
        <v>0.3</v>
      </c>
      <c r="O50">
        <v>0.3</v>
      </c>
      <c r="P50" s="14">
        <f t="shared" si="2"/>
        <v>2</v>
      </c>
      <c r="Q50" s="14">
        <f t="shared" si="3"/>
        <v>3</v>
      </c>
      <c r="R50" s="14">
        <f t="shared" si="4"/>
        <v>1</v>
      </c>
      <c r="S50" s="14">
        <f t="shared" si="5"/>
        <v>1</v>
      </c>
      <c r="T50" s="14">
        <f t="shared" si="6"/>
        <v>7</v>
      </c>
      <c r="U50" s="14"/>
      <c r="V50">
        <v>0.8800397131705624</v>
      </c>
      <c r="W50">
        <v>1</v>
      </c>
      <c r="X50">
        <v>0.67629119784036296</v>
      </c>
      <c r="Y50">
        <v>0.5</v>
      </c>
      <c r="Z50" t="s">
        <v>141</v>
      </c>
      <c r="AA50" t="s">
        <v>141</v>
      </c>
      <c r="AB50">
        <v>0</v>
      </c>
      <c r="AC50" s="14">
        <f t="shared" si="7"/>
        <v>0.5</v>
      </c>
      <c r="AD50" s="16">
        <f t="shared" si="42"/>
        <v>0.5</v>
      </c>
      <c r="AE50" s="14" t="str">
        <f t="shared" si="8"/>
        <v>Over</v>
      </c>
      <c r="AF50">
        <v>0.5</v>
      </c>
      <c r="AG50">
        <v>0.5</v>
      </c>
      <c r="AH50" s="14">
        <f t="shared" si="9"/>
        <v>3</v>
      </c>
      <c r="AI50" s="14">
        <f t="shared" si="10"/>
        <v>3</v>
      </c>
      <c r="AJ50" s="14">
        <f t="shared" si="11"/>
        <v>0</v>
      </c>
      <c r="AK50" s="14">
        <f t="shared" si="12"/>
        <v>0</v>
      </c>
      <c r="AL50" s="14">
        <f t="shared" si="13"/>
        <v>6</v>
      </c>
      <c r="AM50" s="14"/>
      <c r="AN50">
        <v>0.11659488494103699</v>
      </c>
      <c r="AO50">
        <v>0.334805990864325</v>
      </c>
      <c r="AP50">
        <v>-2.4067649552449298E-5</v>
      </c>
      <c r="AQ50" t="s">
        <v>141</v>
      </c>
      <c r="AR50">
        <v>0.5</v>
      </c>
      <c r="AS50" t="s">
        <v>141</v>
      </c>
      <c r="AT50" t="s">
        <v>141</v>
      </c>
      <c r="AU50" s="14">
        <f t="shared" si="14"/>
        <v>0.5</v>
      </c>
      <c r="AV50" s="14">
        <f t="shared" si="43"/>
        <v>-0.4</v>
      </c>
      <c r="AW50" s="14" t="str">
        <f t="shared" si="15"/>
        <v>Under</v>
      </c>
      <c r="AX50">
        <v>0.1</v>
      </c>
      <c r="AY50">
        <v>0.1</v>
      </c>
      <c r="AZ50" s="14">
        <f t="shared" si="16"/>
        <v>3</v>
      </c>
      <c r="BA50" s="14">
        <f t="shared" si="17"/>
        <v>1</v>
      </c>
      <c r="BB50" s="14">
        <f t="shared" si="18"/>
        <v>0</v>
      </c>
      <c r="BC50" s="14">
        <f t="shared" si="19"/>
        <v>0</v>
      </c>
      <c r="BD50" s="14">
        <f t="shared" si="20"/>
        <v>4</v>
      </c>
      <c r="BE50" s="14"/>
      <c r="BF50">
        <v>0.53756303959768859</v>
      </c>
      <c r="BG50">
        <v>0.862083873757025</v>
      </c>
      <c r="BH50">
        <v>0.286011342026458</v>
      </c>
      <c r="BI50" t="s">
        <v>141</v>
      </c>
      <c r="BJ50">
        <v>0.5</v>
      </c>
      <c r="BK50" t="s">
        <v>141</v>
      </c>
      <c r="BL50" t="s">
        <v>141</v>
      </c>
      <c r="BM50" s="14">
        <f t="shared" si="21"/>
        <v>0.5</v>
      </c>
      <c r="BN50" s="14">
        <f t="shared" si="44"/>
        <v>0.362083873757025</v>
      </c>
      <c r="BO50" s="14" t="str">
        <f t="shared" si="22"/>
        <v>Over</v>
      </c>
      <c r="BP50">
        <v>0.3</v>
      </c>
      <c r="BQ50">
        <v>0.2</v>
      </c>
      <c r="BR50" s="14">
        <f t="shared" si="23"/>
        <v>2</v>
      </c>
      <c r="BS50" s="14">
        <f t="shared" si="24"/>
        <v>4</v>
      </c>
      <c r="BT50" s="14">
        <f t="shared" si="25"/>
        <v>0</v>
      </c>
      <c r="BU50" s="14">
        <f t="shared" si="26"/>
        <v>0</v>
      </c>
      <c r="BV50" s="14">
        <f t="shared" si="27"/>
        <v>6</v>
      </c>
      <c r="BW50" s="14"/>
      <c r="BX50">
        <v>0.14961012128512979</v>
      </c>
      <c r="BY50">
        <v>0.79899581589958102</v>
      </c>
      <c r="BZ50">
        <v>-1.9453478999999999E-2</v>
      </c>
      <c r="CA50" t="s">
        <v>141</v>
      </c>
      <c r="CB50">
        <v>0.5</v>
      </c>
      <c r="CC50" t="s">
        <v>141</v>
      </c>
      <c r="CD50" t="s">
        <v>141</v>
      </c>
      <c r="CE50" s="14">
        <f t="shared" si="28"/>
        <v>0.5</v>
      </c>
      <c r="CF50" s="14">
        <f t="shared" si="45"/>
        <v>-0.4</v>
      </c>
      <c r="CG50" s="14" t="str">
        <f t="shared" si="29"/>
        <v>Under</v>
      </c>
      <c r="CH50">
        <v>0.1</v>
      </c>
      <c r="CI50">
        <v>0.1</v>
      </c>
      <c r="CJ50" s="14"/>
      <c r="CK50" s="14">
        <f t="shared" si="30"/>
        <v>1</v>
      </c>
      <c r="CL50" s="14">
        <f t="shared" si="31"/>
        <v>1</v>
      </c>
      <c r="CM50" s="14">
        <f t="shared" si="32"/>
        <v>1</v>
      </c>
      <c r="CN50" s="14">
        <f t="shared" si="33"/>
        <v>3</v>
      </c>
      <c r="CO50" s="14"/>
      <c r="CP50">
        <v>1.4941863662729631</v>
      </c>
      <c r="CQ50">
        <v>1.85521385369721</v>
      </c>
      <c r="CR50">
        <v>1.0010399000000001</v>
      </c>
      <c r="CS50">
        <v>0.5</v>
      </c>
      <c r="CT50" t="s">
        <v>141</v>
      </c>
      <c r="CU50">
        <v>0.5</v>
      </c>
      <c r="CV50" t="s">
        <v>141</v>
      </c>
      <c r="CW50" s="14">
        <f t="shared" si="34"/>
        <v>0.5</v>
      </c>
      <c r="CX50" s="14">
        <f t="shared" si="46"/>
        <v>1.35521385369721</v>
      </c>
      <c r="CY50" s="14" t="str">
        <f t="shared" si="35"/>
        <v>Over</v>
      </c>
      <c r="CZ50">
        <v>0.9</v>
      </c>
      <c r="DA50">
        <v>0.5</v>
      </c>
      <c r="DB50" s="14">
        <f t="shared" si="36"/>
        <v>3</v>
      </c>
      <c r="DC50" s="14">
        <f t="shared" si="37"/>
        <v>3</v>
      </c>
      <c r="DD50" s="14">
        <f t="shared" si="38"/>
        <v>1</v>
      </c>
      <c r="DE50" s="14">
        <f t="shared" si="39"/>
        <v>0</v>
      </c>
      <c r="DF50" s="14">
        <f t="shared" si="40"/>
        <v>7</v>
      </c>
      <c r="DG50" s="14"/>
    </row>
    <row r="51" spans="1:111" x14ac:dyDescent="0.3">
      <c r="A51" t="s">
        <v>194</v>
      </c>
      <c r="B51" t="s">
        <v>39</v>
      </c>
      <c r="C51" t="s">
        <v>49</v>
      </c>
      <c r="D51">
        <v>0.50722062911809684</v>
      </c>
      <c r="E51">
        <v>0.72132657761400198</v>
      </c>
      <c r="F51">
        <v>0.25437298000000003</v>
      </c>
      <c r="G51">
        <v>0.5</v>
      </c>
      <c r="H51" t="s">
        <v>141</v>
      </c>
      <c r="I51">
        <v>0.5</v>
      </c>
      <c r="J51">
        <v>0.5</v>
      </c>
      <c r="K51" s="14">
        <f t="shared" si="0"/>
        <v>0.5</v>
      </c>
      <c r="L51" s="14">
        <f t="shared" si="41"/>
        <v>0.22132657761400198</v>
      </c>
      <c r="M51" s="14" t="str">
        <f t="shared" si="1"/>
        <v>Over</v>
      </c>
      <c r="N51">
        <v>0.4</v>
      </c>
      <c r="O51">
        <v>0.4</v>
      </c>
      <c r="P51" s="14">
        <f t="shared" si="2"/>
        <v>2</v>
      </c>
      <c r="Q51" s="14">
        <f t="shared" si="3"/>
        <v>3</v>
      </c>
      <c r="R51" s="14">
        <f t="shared" si="4"/>
        <v>0</v>
      </c>
      <c r="S51" s="14">
        <f t="shared" si="5"/>
        <v>0</v>
      </c>
      <c r="T51" s="14">
        <f t="shared" si="6"/>
        <v>5</v>
      </c>
      <c r="U51" s="14"/>
      <c r="V51" s="15">
        <v>1.1148068160854749</v>
      </c>
      <c r="W51" s="15">
        <v>1.30867395978261</v>
      </c>
      <c r="X51" s="15">
        <v>0.99862886668949802</v>
      </c>
      <c r="Y51" s="15">
        <v>0.5</v>
      </c>
      <c r="Z51" s="15">
        <v>-230</v>
      </c>
      <c r="AA51" s="15">
        <v>240</v>
      </c>
      <c r="AB51" s="15">
        <v>0.4</v>
      </c>
      <c r="AC51" s="16">
        <f t="shared" si="7"/>
        <v>0.5</v>
      </c>
      <c r="AD51" s="16">
        <f t="shared" si="42"/>
        <v>0.80867395978261003</v>
      </c>
      <c r="AE51" s="16" t="str">
        <f t="shared" si="8"/>
        <v>Over</v>
      </c>
      <c r="AF51" s="15">
        <v>1.3</v>
      </c>
      <c r="AG51" s="15">
        <v>0.7</v>
      </c>
      <c r="AH51" s="16">
        <f t="shared" si="9"/>
        <v>3</v>
      </c>
      <c r="AI51" s="16">
        <f t="shared" si="10"/>
        <v>5</v>
      </c>
      <c r="AJ51" s="16">
        <f t="shared" si="11"/>
        <v>1</v>
      </c>
      <c r="AK51" s="16">
        <f t="shared" si="12"/>
        <v>1</v>
      </c>
      <c r="AL51" s="16">
        <f t="shared" si="13"/>
        <v>10</v>
      </c>
      <c r="AM51" s="14"/>
      <c r="AN51">
        <v>4.3648678974417481E-2</v>
      </c>
      <c r="AO51">
        <v>0.122305379021242</v>
      </c>
      <c r="AP51">
        <v>-5.6816936960950801E-5</v>
      </c>
      <c r="AQ51" t="s">
        <v>141</v>
      </c>
      <c r="AR51">
        <v>0.5</v>
      </c>
      <c r="AS51">
        <v>500</v>
      </c>
      <c r="AT51" t="s">
        <v>141</v>
      </c>
      <c r="AU51" s="14">
        <f t="shared" si="14"/>
        <v>0.5</v>
      </c>
      <c r="AV51" s="14">
        <f t="shared" si="43"/>
        <v>-0.45635132102558251</v>
      </c>
      <c r="AW51" s="14" t="str">
        <f t="shared" si="15"/>
        <v>Under</v>
      </c>
      <c r="AX51">
        <v>0.1</v>
      </c>
      <c r="AY51">
        <v>0.1</v>
      </c>
      <c r="AZ51" s="14">
        <f t="shared" si="16"/>
        <v>3</v>
      </c>
      <c r="BA51" s="14">
        <f t="shared" si="17"/>
        <v>1</v>
      </c>
      <c r="BB51" s="14">
        <f t="shared" si="18"/>
        <v>0</v>
      </c>
      <c r="BC51" s="14">
        <f t="shared" si="19"/>
        <v>0</v>
      </c>
      <c r="BD51" s="14">
        <f t="shared" si="20"/>
        <v>4</v>
      </c>
      <c r="BE51" s="14"/>
      <c r="BF51">
        <v>0.54335875789320265</v>
      </c>
      <c r="BG51">
        <v>0.862083873757025</v>
      </c>
      <c r="BH51">
        <v>0.42176160665329798</v>
      </c>
      <c r="BI51" t="s">
        <v>141</v>
      </c>
      <c r="BJ51">
        <v>0.5</v>
      </c>
      <c r="BK51">
        <v>115</v>
      </c>
      <c r="BL51" t="s">
        <v>141</v>
      </c>
      <c r="BM51" s="14">
        <f t="shared" si="21"/>
        <v>0.5</v>
      </c>
      <c r="BN51" s="14">
        <f t="shared" si="44"/>
        <v>0.362083873757025</v>
      </c>
      <c r="BO51" s="14" t="str">
        <f t="shared" si="22"/>
        <v>Over</v>
      </c>
      <c r="BP51">
        <v>0.5</v>
      </c>
      <c r="BQ51">
        <v>0.3</v>
      </c>
      <c r="BR51" s="14">
        <f t="shared" si="23"/>
        <v>2</v>
      </c>
      <c r="BS51" s="14">
        <f t="shared" si="24"/>
        <v>4</v>
      </c>
      <c r="BT51" s="14">
        <f t="shared" si="25"/>
        <v>0</v>
      </c>
      <c r="BU51" s="14">
        <f t="shared" si="26"/>
        <v>0</v>
      </c>
      <c r="BV51" s="14">
        <f t="shared" si="27"/>
        <v>6</v>
      </c>
      <c r="BW51" s="14"/>
      <c r="BX51">
        <v>0.1913779049214826</v>
      </c>
      <c r="BY51">
        <v>0.83069568084404799</v>
      </c>
      <c r="BZ51">
        <v>0.01</v>
      </c>
      <c r="CA51" t="s">
        <v>141</v>
      </c>
      <c r="CB51">
        <v>0.5</v>
      </c>
      <c r="CC51">
        <v>410</v>
      </c>
      <c r="CD51" t="s">
        <v>141</v>
      </c>
      <c r="CE51" s="14">
        <f t="shared" si="28"/>
        <v>0.5</v>
      </c>
      <c r="CF51" s="14">
        <f t="shared" si="45"/>
        <v>-0.5</v>
      </c>
      <c r="CG51" s="14" t="str">
        <f t="shared" si="29"/>
        <v>Under</v>
      </c>
      <c r="CH51">
        <v>0</v>
      </c>
      <c r="CI51">
        <v>0</v>
      </c>
      <c r="CJ51" s="14"/>
      <c r="CK51" s="14">
        <f t="shared" si="30"/>
        <v>1</v>
      </c>
      <c r="CL51" s="14">
        <f t="shared" si="31"/>
        <v>1</v>
      </c>
      <c r="CM51" s="14">
        <f t="shared" si="32"/>
        <v>1</v>
      </c>
      <c r="CN51" s="14">
        <f t="shared" si="33"/>
        <v>3</v>
      </c>
      <c r="CO51" s="14"/>
      <c r="CP51">
        <v>1.9162080381048769</v>
      </c>
      <c r="CQ51">
        <v>2</v>
      </c>
      <c r="CR51">
        <v>1.7827562811466999</v>
      </c>
      <c r="CS51">
        <v>1.5</v>
      </c>
      <c r="CT51" t="s">
        <v>141</v>
      </c>
      <c r="CU51">
        <v>1.5</v>
      </c>
      <c r="CV51">
        <v>1.5</v>
      </c>
      <c r="CW51" s="14">
        <f t="shared" si="34"/>
        <v>1.5</v>
      </c>
      <c r="CX51" s="14">
        <f t="shared" si="46"/>
        <v>0.5</v>
      </c>
      <c r="CY51" s="14" t="str">
        <f t="shared" si="35"/>
        <v>Over</v>
      </c>
      <c r="CZ51">
        <v>1.9</v>
      </c>
      <c r="DA51">
        <v>0.6</v>
      </c>
      <c r="DB51" s="14">
        <f t="shared" si="36"/>
        <v>3</v>
      </c>
      <c r="DC51" s="14">
        <f t="shared" si="37"/>
        <v>1</v>
      </c>
      <c r="DD51" s="14">
        <f t="shared" si="38"/>
        <v>1</v>
      </c>
      <c r="DE51" s="14">
        <f t="shared" si="39"/>
        <v>1</v>
      </c>
      <c r="DF51" s="14">
        <f t="shared" si="40"/>
        <v>6</v>
      </c>
      <c r="DG51" s="14"/>
    </row>
    <row r="52" spans="1:111" x14ac:dyDescent="0.3">
      <c r="A52" t="s">
        <v>195</v>
      </c>
      <c r="B52" t="s">
        <v>39</v>
      </c>
      <c r="C52" t="s">
        <v>49</v>
      </c>
      <c r="D52" s="15">
        <v>0.27390716171699969</v>
      </c>
      <c r="E52" s="15">
        <v>0.36614173228346403</v>
      </c>
      <c r="F52" s="15">
        <v>0.136723947589728</v>
      </c>
      <c r="G52" s="15">
        <v>0.5</v>
      </c>
      <c r="H52" s="15" t="s">
        <v>141</v>
      </c>
      <c r="I52" s="15">
        <v>0.5</v>
      </c>
      <c r="J52" s="15" t="s">
        <v>141</v>
      </c>
      <c r="K52" s="16">
        <f t="shared" si="0"/>
        <v>0.5</v>
      </c>
      <c r="L52" s="14">
        <f t="shared" si="41"/>
        <v>-0.22609283828300031</v>
      </c>
      <c r="M52" s="16" t="str">
        <f t="shared" si="1"/>
        <v>Under</v>
      </c>
      <c r="N52" s="15">
        <v>0.4</v>
      </c>
      <c r="O52" s="15">
        <v>0.3</v>
      </c>
      <c r="P52" s="16">
        <f t="shared" si="2"/>
        <v>3</v>
      </c>
      <c r="Q52" s="16">
        <f t="shared" si="3"/>
        <v>3</v>
      </c>
      <c r="R52" s="16">
        <f t="shared" si="4"/>
        <v>1</v>
      </c>
      <c r="S52" s="16">
        <f t="shared" si="5"/>
        <v>1</v>
      </c>
      <c r="T52" s="16">
        <f t="shared" si="6"/>
        <v>8</v>
      </c>
      <c r="U52" s="14"/>
      <c r="V52">
        <v>0.78202482100650816</v>
      </c>
      <c r="W52">
        <v>1.0001709734259201</v>
      </c>
      <c r="X52">
        <v>0.45240681241520297</v>
      </c>
      <c r="Y52">
        <v>0.5</v>
      </c>
      <c r="Z52" t="s">
        <v>141</v>
      </c>
      <c r="AA52" t="s">
        <v>141</v>
      </c>
      <c r="AB52">
        <v>0.1</v>
      </c>
      <c r="AC52" s="14">
        <f t="shared" si="7"/>
        <v>0.5</v>
      </c>
      <c r="AD52" s="16">
        <f t="shared" si="42"/>
        <v>0.5001709734259201</v>
      </c>
      <c r="AE52" s="14" t="str">
        <f t="shared" si="8"/>
        <v>Over</v>
      </c>
      <c r="AF52">
        <v>0.5</v>
      </c>
      <c r="AG52">
        <v>0.4</v>
      </c>
      <c r="AH52" s="14">
        <f t="shared" si="9"/>
        <v>2</v>
      </c>
      <c r="AI52" s="14">
        <f t="shared" si="10"/>
        <v>4</v>
      </c>
      <c r="AJ52" s="14">
        <f t="shared" si="11"/>
        <v>0</v>
      </c>
      <c r="AK52" s="14">
        <f t="shared" si="12"/>
        <v>0</v>
      </c>
      <c r="AL52" s="14">
        <f t="shared" si="13"/>
        <v>6</v>
      </c>
      <c r="AM52" s="14"/>
      <c r="AN52">
        <v>2.5141854805181309E-2</v>
      </c>
      <c r="AO52">
        <v>8.2199806815732607E-2</v>
      </c>
      <c r="AP52">
        <v>-4.6725508541538203E-5</v>
      </c>
      <c r="AQ52" t="s">
        <v>141</v>
      </c>
      <c r="AR52">
        <v>0.5</v>
      </c>
      <c r="AS52" t="s">
        <v>141</v>
      </c>
      <c r="AT52" t="s">
        <v>141</v>
      </c>
      <c r="AU52" s="14">
        <f t="shared" si="14"/>
        <v>0.5</v>
      </c>
      <c r="AV52" s="14">
        <f t="shared" si="43"/>
        <v>-0.47485814519481867</v>
      </c>
      <c r="AW52" s="14" t="str">
        <f t="shared" si="15"/>
        <v>Under</v>
      </c>
      <c r="AX52">
        <v>0.1</v>
      </c>
      <c r="AY52">
        <v>0.1</v>
      </c>
      <c r="AZ52" s="14">
        <f t="shared" si="16"/>
        <v>3</v>
      </c>
      <c r="BA52" s="14">
        <f t="shared" si="17"/>
        <v>1</v>
      </c>
      <c r="BB52" s="14">
        <f t="shared" si="18"/>
        <v>0</v>
      </c>
      <c r="BC52" s="14">
        <f t="shared" si="19"/>
        <v>0</v>
      </c>
      <c r="BD52" s="14">
        <f t="shared" si="20"/>
        <v>4</v>
      </c>
      <c r="BE52" s="14"/>
      <c r="BF52">
        <v>0.24265815066348051</v>
      </c>
      <c r="BG52">
        <v>0.65933044017358899</v>
      </c>
      <c r="BH52">
        <v>0.16</v>
      </c>
      <c r="BI52" t="s">
        <v>141</v>
      </c>
      <c r="BJ52">
        <v>0.5</v>
      </c>
      <c r="BK52" t="s">
        <v>141</v>
      </c>
      <c r="BL52" t="s">
        <v>141</v>
      </c>
      <c r="BM52" s="14">
        <f t="shared" si="21"/>
        <v>0.5</v>
      </c>
      <c r="BN52" s="14">
        <f t="shared" si="44"/>
        <v>-0.25734184933651949</v>
      </c>
      <c r="BO52" s="14" t="str">
        <f t="shared" si="22"/>
        <v>Under</v>
      </c>
      <c r="BP52">
        <v>0.3</v>
      </c>
      <c r="BQ52">
        <v>0.3</v>
      </c>
      <c r="BR52" s="14">
        <f t="shared" si="23"/>
        <v>2</v>
      </c>
      <c r="BS52" s="14">
        <f t="shared" si="24"/>
        <v>1</v>
      </c>
      <c r="BT52" s="14">
        <f t="shared" si="25"/>
        <v>1</v>
      </c>
      <c r="BU52" s="14">
        <f t="shared" si="26"/>
        <v>1</v>
      </c>
      <c r="BV52" s="14">
        <f t="shared" si="27"/>
        <v>5</v>
      </c>
      <c r="BW52" s="14"/>
      <c r="BX52">
        <v>0.16269917722873531</v>
      </c>
      <c r="BY52">
        <v>0.77874915938130396</v>
      </c>
      <c r="BZ52">
        <v>0</v>
      </c>
      <c r="CA52" t="s">
        <v>141</v>
      </c>
      <c r="CB52">
        <v>0.5</v>
      </c>
      <c r="CC52" t="s">
        <v>141</v>
      </c>
      <c r="CD52" t="s">
        <v>141</v>
      </c>
      <c r="CE52" s="14">
        <f t="shared" si="28"/>
        <v>0.5</v>
      </c>
      <c r="CF52" s="14">
        <f t="shared" si="45"/>
        <v>-0.4</v>
      </c>
      <c r="CG52" s="14" t="str">
        <f t="shared" si="29"/>
        <v>Under</v>
      </c>
      <c r="CH52">
        <v>0.1</v>
      </c>
      <c r="CI52">
        <v>0.1</v>
      </c>
      <c r="CJ52" s="14"/>
      <c r="CK52" s="14">
        <f t="shared" si="30"/>
        <v>1</v>
      </c>
      <c r="CL52" s="14">
        <f t="shared" si="31"/>
        <v>1</v>
      </c>
      <c r="CM52" s="14">
        <f t="shared" si="32"/>
        <v>1</v>
      </c>
      <c r="CN52" s="14">
        <f t="shared" si="33"/>
        <v>3</v>
      </c>
      <c r="CO52" s="14"/>
      <c r="CP52">
        <v>0.89681739492393742</v>
      </c>
      <c r="CQ52">
        <v>1.2332810000000001</v>
      </c>
      <c r="CR52">
        <v>0.51336625763042998</v>
      </c>
      <c r="CS52">
        <v>0.5</v>
      </c>
      <c r="CT52" t="s">
        <v>141</v>
      </c>
      <c r="CU52">
        <v>0.5</v>
      </c>
      <c r="CV52" t="s">
        <v>141</v>
      </c>
      <c r="CW52" s="14">
        <f t="shared" si="34"/>
        <v>0.5</v>
      </c>
      <c r="CX52" s="14">
        <f t="shared" si="46"/>
        <v>0.73328100000000007</v>
      </c>
      <c r="CY52" s="14" t="str">
        <f t="shared" si="35"/>
        <v>Over</v>
      </c>
      <c r="CZ52">
        <v>0.8</v>
      </c>
      <c r="DA52">
        <v>0.4</v>
      </c>
      <c r="DB52" s="14">
        <f t="shared" si="36"/>
        <v>3</v>
      </c>
      <c r="DC52" s="14">
        <f t="shared" si="37"/>
        <v>2</v>
      </c>
      <c r="DD52" s="14">
        <f t="shared" si="38"/>
        <v>1</v>
      </c>
      <c r="DE52" s="14">
        <f t="shared" si="39"/>
        <v>0</v>
      </c>
      <c r="DF52" s="14">
        <f t="shared" si="40"/>
        <v>6</v>
      </c>
      <c r="DG52" s="14"/>
    </row>
    <row r="53" spans="1:111" x14ac:dyDescent="0.3">
      <c r="A53" t="s">
        <v>196</v>
      </c>
      <c r="B53" t="s">
        <v>39</v>
      </c>
      <c r="C53" t="s">
        <v>49</v>
      </c>
      <c r="D53">
        <v>0.56448403091128097</v>
      </c>
      <c r="E53">
        <v>0.72132657761400198</v>
      </c>
      <c r="F53">
        <v>0.34764454</v>
      </c>
      <c r="G53">
        <v>0.5</v>
      </c>
      <c r="H53" t="s">
        <v>141</v>
      </c>
      <c r="I53">
        <v>0.5</v>
      </c>
      <c r="J53">
        <v>0.5</v>
      </c>
      <c r="K53" s="14">
        <f t="shared" si="0"/>
        <v>0.5</v>
      </c>
      <c r="L53" s="14">
        <f t="shared" si="41"/>
        <v>0.22132657761400198</v>
      </c>
      <c r="M53" s="14" t="str">
        <f t="shared" si="1"/>
        <v>Over</v>
      </c>
      <c r="N53">
        <v>0.7</v>
      </c>
      <c r="O53">
        <v>0.5</v>
      </c>
      <c r="P53" s="14">
        <f t="shared" si="2"/>
        <v>2</v>
      </c>
      <c r="Q53" s="14">
        <f t="shared" si="3"/>
        <v>3</v>
      </c>
      <c r="R53" s="14">
        <f t="shared" si="4"/>
        <v>1</v>
      </c>
      <c r="S53" s="14">
        <f t="shared" si="5"/>
        <v>0</v>
      </c>
      <c r="T53" s="14">
        <f t="shared" si="6"/>
        <v>6</v>
      </c>
      <c r="U53" s="14"/>
      <c r="V53" s="15">
        <v>0.89542810011295559</v>
      </c>
      <c r="W53" s="15">
        <v>1.0001495643649301</v>
      </c>
      <c r="X53" s="15">
        <v>0.72122063607807496</v>
      </c>
      <c r="Y53" s="15">
        <v>0.5</v>
      </c>
      <c r="Z53" s="15">
        <v>-210</v>
      </c>
      <c r="AA53" s="15">
        <v>270</v>
      </c>
      <c r="AB53" s="15">
        <v>0.1</v>
      </c>
      <c r="AC53" s="16">
        <f t="shared" si="7"/>
        <v>0.5</v>
      </c>
      <c r="AD53" s="16">
        <f t="shared" si="42"/>
        <v>0.50014956436493008</v>
      </c>
      <c r="AE53" s="16" t="str">
        <f t="shared" si="8"/>
        <v>Over</v>
      </c>
      <c r="AF53" s="15">
        <v>0.7</v>
      </c>
      <c r="AG53" s="15">
        <v>0.6</v>
      </c>
      <c r="AH53" s="16">
        <f t="shared" si="9"/>
        <v>3</v>
      </c>
      <c r="AI53" s="16">
        <f t="shared" si="10"/>
        <v>4</v>
      </c>
      <c r="AJ53" s="16">
        <f t="shared" si="11"/>
        <v>1</v>
      </c>
      <c r="AK53" s="16">
        <f t="shared" si="12"/>
        <v>1</v>
      </c>
      <c r="AL53" s="16">
        <f t="shared" si="13"/>
        <v>9</v>
      </c>
      <c r="AM53" s="14"/>
      <c r="AN53">
        <v>8.1466161617842522E-2</v>
      </c>
      <c r="AO53">
        <v>0.22137184022623399</v>
      </c>
      <c r="AP53">
        <v>-4.6725508541538203E-5</v>
      </c>
      <c r="AQ53" t="s">
        <v>141</v>
      </c>
      <c r="AR53">
        <v>0.5</v>
      </c>
      <c r="AS53">
        <v>700</v>
      </c>
      <c r="AT53" t="s">
        <v>141</v>
      </c>
      <c r="AU53" s="14">
        <f t="shared" si="14"/>
        <v>0.5</v>
      </c>
      <c r="AV53" s="14">
        <f t="shared" si="43"/>
        <v>-0.41853383838215746</v>
      </c>
      <c r="AW53" s="14" t="str">
        <f t="shared" si="15"/>
        <v>Under</v>
      </c>
      <c r="AX53">
        <v>0.2</v>
      </c>
      <c r="AY53">
        <v>0.2</v>
      </c>
      <c r="AZ53" s="14">
        <f t="shared" si="16"/>
        <v>3</v>
      </c>
      <c r="BA53" s="14">
        <f t="shared" si="17"/>
        <v>1</v>
      </c>
      <c r="BB53" s="14">
        <f t="shared" si="18"/>
        <v>0</v>
      </c>
      <c r="BC53" s="14">
        <f t="shared" si="19"/>
        <v>0</v>
      </c>
      <c r="BD53" s="14">
        <f t="shared" si="20"/>
        <v>4</v>
      </c>
      <c r="BE53" s="14"/>
      <c r="BF53">
        <v>0.57803632001735228</v>
      </c>
      <c r="BG53">
        <v>1.2153392000000001</v>
      </c>
      <c r="BH53">
        <v>0.335871364845089</v>
      </c>
      <c r="BI53" t="s">
        <v>141</v>
      </c>
      <c r="BJ53">
        <v>0.5</v>
      </c>
      <c r="BK53">
        <v>175</v>
      </c>
      <c r="BL53" t="s">
        <v>141</v>
      </c>
      <c r="BM53" s="14">
        <f t="shared" si="21"/>
        <v>0.5</v>
      </c>
      <c r="BN53" s="14">
        <f t="shared" si="44"/>
        <v>0.71533920000000006</v>
      </c>
      <c r="BO53" s="14" t="str">
        <f t="shared" si="22"/>
        <v>Over</v>
      </c>
      <c r="BP53">
        <v>0.8</v>
      </c>
      <c r="BQ53">
        <v>0.5</v>
      </c>
      <c r="BR53" s="14">
        <f t="shared" si="23"/>
        <v>2</v>
      </c>
      <c r="BS53" s="14">
        <f t="shared" si="24"/>
        <v>5</v>
      </c>
      <c r="BT53" s="14">
        <f t="shared" si="25"/>
        <v>1</v>
      </c>
      <c r="BU53" s="14">
        <f t="shared" si="26"/>
        <v>0</v>
      </c>
      <c r="BV53" s="14">
        <f t="shared" si="27"/>
        <v>8</v>
      </c>
      <c r="BW53" s="14"/>
      <c r="BX53">
        <v>0.19524944302411901</v>
      </c>
      <c r="BY53">
        <v>0.79899581589958102</v>
      </c>
      <c r="BZ53">
        <v>0.02</v>
      </c>
      <c r="CA53" t="s">
        <v>141</v>
      </c>
      <c r="CB53">
        <v>0.5</v>
      </c>
      <c r="CC53">
        <v>270</v>
      </c>
      <c r="CD53" t="s">
        <v>141</v>
      </c>
      <c r="CE53" s="14">
        <f t="shared" si="28"/>
        <v>0.5</v>
      </c>
      <c r="CF53" s="14">
        <f t="shared" si="45"/>
        <v>-0.30475055697588099</v>
      </c>
      <c r="CG53" s="14" t="str">
        <f t="shared" si="29"/>
        <v>Under</v>
      </c>
      <c r="CH53">
        <v>0.3</v>
      </c>
      <c r="CI53">
        <v>0.3</v>
      </c>
      <c r="CJ53" s="14"/>
      <c r="CK53" s="14">
        <f t="shared" si="30"/>
        <v>1</v>
      </c>
      <c r="CL53" s="14">
        <f t="shared" si="31"/>
        <v>1</v>
      </c>
      <c r="CM53" s="14">
        <f t="shared" si="32"/>
        <v>1</v>
      </c>
      <c r="CN53" s="14">
        <f t="shared" si="33"/>
        <v>3</v>
      </c>
      <c r="CO53" s="14"/>
      <c r="CP53" s="15">
        <v>1.770562458868788</v>
      </c>
      <c r="CQ53" s="15">
        <v>2.0004407999999998</v>
      </c>
      <c r="CR53" s="15">
        <v>1.45168044502953</v>
      </c>
      <c r="CS53" s="15">
        <v>0.5</v>
      </c>
      <c r="CT53" s="15" t="s">
        <v>141</v>
      </c>
      <c r="CU53" s="15">
        <v>0.5</v>
      </c>
      <c r="CV53" s="15">
        <v>1.5</v>
      </c>
      <c r="CW53" s="16">
        <f t="shared" si="34"/>
        <v>0.5</v>
      </c>
      <c r="CX53" s="14">
        <f t="shared" si="46"/>
        <v>1.5004407999999998</v>
      </c>
      <c r="CY53" s="16" t="str">
        <f t="shared" si="35"/>
        <v>Over</v>
      </c>
      <c r="CZ53" s="15">
        <v>1.4</v>
      </c>
      <c r="DA53" s="15">
        <v>0.6</v>
      </c>
      <c r="DB53" s="16">
        <f t="shared" si="36"/>
        <v>3</v>
      </c>
      <c r="DC53" s="16">
        <f t="shared" si="37"/>
        <v>4</v>
      </c>
      <c r="DD53" s="16">
        <f t="shared" si="38"/>
        <v>1</v>
      </c>
      <c r="DE53" s="16">
        <f t="shared" si="39"/>
        <v>1</v>
      </c>
      <c r="DF53" s="16">
        <f t="shared" si="40"/>
        <v>9</v>
      </c>
      <c r="DG53" s="14"/>
    </row>
    <row r="54" spans="1:111" x14ac:dyDescent="0.3">
      <c r="A54" t="s">
        <v>197</v>
      </c>
      <c r="B54" t="s">
        <v>39</v>
      </c>
      <c r="C54" t="s">
        <v>49</v>
      </c>
      <c r="D54">
        <v>0.36533082742784212</v>
      </c>
      <c r="E54">
        <v>0.443520782396088</v>
      </c>
      <c r="F54">
        <v>0.25833714121909301</v>
      </c>
      <c r="G54">
        <v>0.5</v>
      </c>
      <c r="H54" t="s">
        <v>141</v>
      </c>
      <c r="I54">
        <v>0.5</v>
      </c>
      <c r="J54">
        <v>0.5</v>
      </c>
      <c r="K54" s="14">
        <f t="shared" si="0"/>
        <v>0.5</v>
      </c>
      <c r="L54" s="14">
        <f t="shared" si="41"/>
        <v>-0.13466917257215788</v>
      </c>
      <c r="M54" s="14" t="str">
        <f t="shared" si="1"/>
        <v>Under</v>
      </c>
      <c r="N54">
        <v>0.6</v>
      </c>
      <c r="O54">
        <v>0.5</v>
      </c>
      <c r="P54" s="14">
        <f t="shared" si="2"/>
        <v>3</v>
      </c>
      <c r="Q54" s="14">
        <f t="shared" si="3"/>
        <v>2</v>
      </c>
      <c r="R54" s="14">
        <f t="shared" si="4"/>
        <v>0</v>
      </c>
      <c r="S54" s="14">
        <f t="shared" si="5"/>
        <v>1</v>
      </c>
      <c r="T54" s="14">
        <f t="shared" si="6"/>
        <v>6</v>
      </c>
      <c r="U54" s="14"/>
      <c r="V54" s="15">
        <v>0.99608352692204982</v>
      </c>
      <c r="W54" s="15">
        <v>1.00259491200381</v>
      </c>
      <c r="X54" s="15">
        <v>0.98179182859070802</v>
      </c>
      <c r="Y54" s="15">
        <v>0.5</v>
      </c>
      <c r="Z54" s="15">
        <v>-240</v>
      </c>
      <c r="AA54" s="15">
        <v>230</v>
      </c>
      <c r="AB54" s="15">
        <v>0.3</v>
      </c>
      <c r="AC54" s="16">
        <f t="shared" si="7"/>
        <v>0.5</v>
      </c>
      <c r="AD54" s="16">
        <f t="shared" si="42"/>
        <v>0.50259491200381001</v>
      </c>
      <c r="AE54" s="16" t="str">
        <f t="shared" si="8"/>
        <v>Over</v>
      </c>
      <c r="AF54" s="15">
        <v>1</v>
      </c>
      <c r="AG54" s="15">
        <v>0.7</v>
      </c>
      <c r="AH54" s="16">
        <f t="shared" si="9"/>
        <v>3</v>
      </c>
      <c r="AI54" s="16">
        <f t="shared" si="10"/>
        <v>4</v>
      </c>
      <c r="AJ54" s="16">
        <f t="shared" si="11"/>
        <v>1</v>
      </c>
      <c r="AK54" s="16">
        <f t="shared" si="12"/>
        <v>1</v>
      </c>
      <c r="AL54" s="16">
        <f t="shared" si="13"/>
        <v>9</v>
      </c>
      <c r="AM54" s="14"/>
      <c r="AN54">
        <v>3.6671571565200053E-2</v>
      </c>
      <c r="AO54">
        <v>9.3311761591970799E-2</v>
      </c>
      <c r="AP54">
        <v>-1.1636565239200301E-5</v>
      </c>
      <c r="AQ54" t="s">
        <v>141</v>
      </c>
      <c r="AR54">
        <v>0.5</v>
      </c>
      <c r="AS54">
        <v>540</v>
      </c>
      <c r="AT54" t="s">
        <v>141</v>
      </c>
      <c r="AU54" s="14">
        <f t="shared" si="14"/>
        <v>0.5</v>
      </c>
      <c r="AV54" s="14">
        <f t="shared" si="43"/>
        <v>-0.46332842843479993</v>
      </c>
      <c r="AW54" s="14" t="str">
        <f t="shared" si="15"/>
        <v>Under</v>
      </c>
      <c r="AX54">
        <v>0.1</v>
      </c>
      <c r="AY54">
        <v>0.1</v>
      </c>
      <c r="AZ54" s="14">
        <f t="shared" si="16"/>
        <v>3</v>
      </c>
      <c r="BA54" s="14">
        <f t="shared" si="17"/>
        <v>1</v>
      </c>
      <c r="BB54" s="14">
        <f t="shared" si="18"/>
        <v>0</v>
      </c>
      <c r="BC54" s="14">
        <f t="shared" si="19"/>
        <v>0</v>
      </c>
      <c r="BD54" s="14">
        <f t="shared" si="20"/>
        <v>4</v>
      </c>
      <c r="BE54" s="14"/>
      <c r="BF54">
        <v>0.52362446635745241</v>
      </c>
      <c r="BG54">
        <v>1.1501296321544201</v>
      </c>
      <c r="BH54">
        <v>0.222940720019386</v>
      </c>
      <c r="BI54" t="s">
        <v>141</v>
      </c>
      <c r="BJ54">
        <v>0.5</v>
      </c>
      <c r="BK54">
        <v>135</v>
      </c>
      <c r="BL54" t="s">
        <v>141</v>
      </c>
      <c r="BM54" s="14">
        <f t="shared" si="21"/>
        <v>0.5</v>
      </c>
      <c r="BN54" s="14">
        <f t="shared" si="44"/>
        <v>0.6501296321544201</v>
      </c>
      <c r="BO54" s="14" t="str">
        <f t="shared" si="22"/>
        <v>Over</v>
      </c>
      <c r="BP54">
        <v>0.4</v>
      </c>
      <c r="BQ54">
        <v>0.3</v>
      </c>
      <c r="BR54" s="14">
        <f t="shared" si="23"/>
        <v>2</v>
      </c>
      <c r="BS54" s="14">
        <f t="shared" si="24"/>
        <v>5</v>
      </c>
      <c r="BT54" s="14">
        <f t="shared" si="25"/>
        <v>0</v>
      </c>
      <c r="BU54" s="14">
        <f t="shared" si="26"/>
        <v>0</v>
      </c>
      <c r="BV54" s="14">
        <f t="shared" si="27"/>
        <v>7</v>
      </c>
      <c r="BW54" s="14"/>
      <c r="BX54">
        <v>0.1767567555929323</v>
      </c>
      <c r="BY54">
        <v>0.78620843561704901</v>
      </c>
      <c r="BZ54">
        <v>0.03</v>
      </c>
      <c r="CA54" t="s">
        <v>141</v>
      </c>
      <c r="CB54">
        <v>0.5</v>
      </c>
      <c r="CC54" t="s">
        <v>141</v>
      </c>
      <c r="CD54" t="s">
        <v>141</v>
      </c>
      <c r="CE54" s="14">
        <f t="shared" si="28"/>
        <v>0.5</v>
      </c>
      <c r="CF54" s="14">
        <f t="shared" si="45"/>
        <v>-0.5</v>
      </c>
      <c r="CG54" s="14" t="str">
        <f t="shared" si="29"/>
        <v>Under</v>
      </c>
      <c r="CH54">
        <v>0</v>
      </c>
      <c r="CI54">
        <v>0</v>
      </c>
      <c r="CJ54" s="14"/>
      <c r="CK54" s="14">
        <f t="shared" si="30"/>
        <v>1</v>
      </c>
      <c r="CL54" s="14">
        <f t="shared" si="31"/>
        <v>1</v>
      </c>
      <c r="CM54" s="14">
        <f t="shared" si="32"/>
        <v>1</v>
      </c>
      <c r="CN54" s="14">
        <f t="shared" si="33"/>
        <v>3</v>
      </c>
      <c r="CO54" s="14"/>
      <c r="CP54">
        <v>1.1630672177747929</v>
      </c>
      <c r="CQ54">
        <v>1.3686584283538501</v>
      </c>
      <c r="CR54">
        <v>1</v>
      </c>
      <c r="CS54">
        <v>1.5</v>
      </c>
      <c r="CT54" t="s">
        <v>141</v>
      </c>
      <c r="CU54">
        <v>1.5</v>
      </c>
      <c r="CV54">
        <v>1.5</v>
      </c>
      <c r="CW54" s="14">
        <f t="shared" si="34"/>
        <v>1.5</v>
      </c>
      <c r="CX54" s="14">
        <f t="shared" si="46"/>
        <v>-0.33693278222520706</v>
      </c>
      <c r="CY54" s="14" t="str">
        <f t="shared" si="35"/>
        <v>Under</v>
      </c>
      <c r="CZ54">
        <v>1.4</v>
      </c>
      <c r="DA54">
        <v>0.3</v>
      </c>
      <c r="DB54" s="14">
        <f t="shared" si="36"/>
        <v>3</v>
      </c>
      <c r="DC54" s="14">
        <f t="shared" si="37"/>
        <v>1</v>
      </c>
      <c r="DD54" s="14">
        <f t="shared" si="38"/>
        <v>1</v>
      </c>
      <c r="DE54" s="14">
        <f t="shared" si="39"/>
        <v>1</v>
      </c>
      <c r="DF54" s="14">
        <f t="shared" si="40"/>
        <v>6</v>
      </c>
      <c r="DG54" s="14"/>
    </row>
    <row r="55" spans="1:111" x14ac:dyDescent="0.3">
      <c r="A55" t="s">
        <v>198</v>
      </c>
      <c r="B55" t="s">
        <v>43</v>
      </c>
      <c r="C55" t="s">
        <v>52</v>
      </c>
      <c r="D55">
        <v>0.61296033565829666</v>
      </c>
      <c r="E55">
        <v>1.0310341999999999</v>
      </c>
      <c r="F55">
        <v>0.37146212973967502</v>
      </c>
      <c r="G55">
        <v>0.5</v>
      </c>
      <c r="H55" t="s">
        <v>141</v>
      </c>
      <c r="I55">
        <v>0.5</v>
      </c>
      <c r="J55">
        <v>0.5</v>
      </c>
      <c r="K55" s="14">
        <f t="shared" si="0"/>
        <v>0.5</v>
      </c>
      <c r="L55" s="14">
        <f t="shared" si="41"/>
        <v>0.5310341999999999</v>
      </c>
      <c r="M55" s="14" t="str">
        <f t="shared" si="1"/>
        <v>Over</v>
      </c>
      <c r="N55">
        <v>0.8</v>
      </c>
      <c r="O55">
        <v>0.5</v>
      </c>
      <c r="P55" s="14">
        <f t="shared" si="2"/>
        <v>2</v>
      </c>
      <c r="Q55" s="14">
        <f t="shared" si="3"/>
        <v>5</v>
      </c>
      <c r="R55" s="14">
        <f t="shared" si="4"/>
        <v>1</v>
      </c>
      <c r="S55" s="14">
        <f t="shared" si="5"/>
        <v>0</v>
      </c>
      <c r="T55" s="14">
        <f t="shared" si="6"/>
        <v>8</v>
      </c>
      <c r="U55" s="14"/>
      <c r="V55" s="15">
        <v>1.054879610957056</v>
      </c>
      <c r="W55" s="15">
        <v>1.16297865311129</v>
      </c>
      <c r="X55" s="15">
        <v>0.99996795192668897</v>
      </c>
      <c r="Y55" s="15">
        <v>0.5</v>
      </c>
      <c r="Z55" s="15" t="s">
        <v>141</v>
      </c>
      <c r="AA55" s="15" t="s">
        <v>141</v>
      </c>
      <c r="AB55" s="15">
        <v>0.4</v>
      </c>
      <c r="AC55" s="16">
        <f t="shared" si="7"/>
        <v>0.5</v>
      </c>
      <c r="AD55" s="16">
        <f t="shared" si="42"/>
        <v>0.66297865311129001</v>
      </c>
      <c r="AE55" s="16" t="str">
        <f t="shared" si="8"/>
        <v>Over</v>
      </c>
      <c r="AF55" s="15">
        <v>1.1000000000000001</v>
      </c>
      <c r="AG55" s="15">
        <v>0.7</v>
      </c>
      <c r="AH55" s="16">
        <f t="shared" si="9"/>
        <v>3</v>
      </c>
      <c r="AI55" s="16">
        <f t="shared" si="10"/>
        <v>4</v>
      </c>
      <c r="AJ55" s="16">
        <f t="shared" si="11"/>
        <v>1</v>
      </c>
      <c r="AK55" s="16">
        <f t="shared" si="12"/>
        <v>1</v>
      </c>
      <c r="AL55" s="16">
        <f t="shared" si="13"/>
        <v>9</v>
      </c>
      <c r="AM55" s="14"/>
      <c r="AN55">
        <v>5.2936650562886191E-2</v>
      </c>
      <c r="AO55">
        <v>0.137994951691915</v>
      </c>
      <c r="AP55">
        <v>-4.4137504991267703E-5</v>
      </c>
      <c r="AQ55" t="s">
        <v>141</v>
      </c>
      <c r="AR55">
        <v>0.5</v>
      </c>
      <c r="AS55" t="s">
        <v>141</v>
      </c>
      <c r="AT55" t="s">
        <v>141</v>
      </c>
      <c r="AU55" s="14">
        <f t="shared" si="14"/>
        <v>0.5</v>
      </c>
      <c r="AV55" s="14">
        <f t="shared" si="43"/>
        <v>-0.44706334943711379</v>
      </c>
      <c r="AW55" s="14" t="str">
        <f t="shared" si="15"/>
        <v>Under</v>
      </c>
      <c r="AX55">
        <v>0.1</v>
      </c>
      <c r="AY55">
        <v>0.1</v>
      </c>
      <c r="AZ55" s="14">
        <f t="shared" si="16"/>
        <v>3</v>
      </c>
      <c r="BA55" s="14">
        <f t="shared" si="17"/>
        <v>1</v>
      </c>
      <c r="BB55" s="14">
        <f t="shared" si="18"/>
        <v>0</v>
      </c>
      <c r="BC55" s="14">
        <f t="shared" si="19"/>
        <v>0</v>
      </c>
      <c r="BD55" s="14">
        <f t="shared" si="20"/>
        <v>4</v>
      </c>
      <c r="BE55" s="14"/>
      <c r="BF55">
        <v>0.47027336527305102</v>
      </c>
      <c r="BG55">
        <v>0.80392156862745101</v>
      </c>
      <c r="BH55">
        <v>0.22648447999999999</v>
      </c>
      <c r="BI55" t="s">
        <v>141</v>
      </c>
      <c r="BJ55">
        <v>0.5</v>
      </c>
      <c r="BK55" t="s">
        <v>141</v>
      </c>
      <c r="BL55" t="s">
        <v>141</v>
      </c>
      <c r="BM55" s="14">
        <f t="shared" si="21"/>
        <v>0.5</v>
      </c>
      <c r="BN55" s="14">
        <f t="shared" si="44"/>
        <v>0.30392156862745101</v>
      </c>
      <c r="BO55" s="14" t="str">
        <f t="shared" si="22"/>
        <v>Over</v>
      </c>
      <c r="BP55">
        <v>0.6</v>
      </c>
      <c r="BQ55">
        <v>0.4</v>
      </c>
      <c r="BR55" s="14">
        <f t="shared" si="23"/>
        <v>1</v>
      </c>
      <c r="BS55" s="14">
        <f t="shared" si="24"/>
        <v>4</v>
      </c>
      <c r="BT55" s="14">
        <f t="shared" si="25"/>
        <v>1</v>
      </c>
      <c r="BU55" s="14">
        <f t="shared" si="26"/>
        <v>0</v>
      </c>
      <c r="BV55" s="14">
        <f t="shared" si="27"/>
        <v>6</v>
      </c>
      <c r="BW55" s="14"/>
      <c r="BX55">
        <v>0.16680067010183999</v>
      </c>
      <c r="BY55">
        <v>0.79899581589958102</v>
      </c>
      <c r="BZ55">
        <v>-1.8119415E-2</v>
      </c>
      <c r="CA55" t="s">
        <v>141</v>
      </c>
      <c r="CB55">
        <v>0.5</v>
      </c>
      <c r="CC55" t="s">
        <v>141</v>
      </c>
      <c r="CD55" t="s">
        <v>141</v>
      </c>
      <c r="CE55" s="14">
        <f t="shared" si="28"/>
        <v>0.5</v>
      </c>
      <c r="CF55" s="14">
        <f t="shared" si="45"/>
        <v>-0.33319932989816003</v>
      </c>
      <c r="CG55" s="14" t="str">
        <f t="shared" si="29"/>
        <v>Under</v>
      </c>
      <c r="CH55">
        <v>0.2</v>
      </c>
      <c r="CI55">
        <v>0.2</v>
      </c>
      <c r="CJ55" s="14"/>
      <c r="CK55" s="14">
        <f t="shared" si="30"/>
        <v>1</v>
      </c>
      <c r="CL55" s="14">
        <f t="shared" si="31"/>
        <v>1</v>
      </c>
      <c r="CM55" s="14">
        <f t="shared" si="32"/>
        <v>1</v>
      </c>
      <c r="CN55" s="14">
        <f t="shared" si="33"/>
        <v>3</v>
      </c>
      <c r="CO55" s="14"/>
      <c r="CP55">
        <v>1.735292583054258</v>
      </c>
      <c r="CQ55">
        <v>2</v>
      </c>
      <c r="CR55">
        <v>1.2337372</v>
      </c>
      <c r="CS55">
        <v>1.5</v>
      </c>
      <c r="CT55" t="s">
        <v>141</v>
      </c>
      <c r="CU55">
        <v>1.5</v>
      </c>
      <c r="CV55">
        <v>1.5</v>
      </c>
      <c r="CW55" s="14">
        <f t="shared" si="34"/>
        <v>1.5</v>
      </c>
      <c r="CX55" s="14">
        <f t="shared" si="46"/>
        <v>0.5</v>
      </c>
      <c r="CY55" s="14" t="str">
        <f t="shared" si="35"/>
        <v>Over</v>
      </c>
      <c r="CZ55">
        <v>1.5</v>
      </c>
      <c r="DA55">
        <v>0.5</v>
      </c>
      <c r="DB55" s="14">
        <f t="shared" si="36"/>
        <v>2</v>
      </c>
      <c r="DC55" s="14">
        <f t="shared" si="37"/>
        <v>1</v>
      </c>
      <c r="DD55" s="14">
        <f t="shared" si="38"/>
        <v>0</v>
      </c>
      <c r="DE55" s="14">
        <f t="shared" si="39"/>
        <v>0</v>
      </c>
      <c r="DF55" s="14">
        <f t="shared" si="40"/>
        <v>3</v>
      </c>
      <c r="DG55" s="14"/>
    </row>
    <row r="56" spans="1:111" x14ac:dyDescent="0.3">
      <c r="A56" t="s">
        <v>199</v>
      </c>
      <c r="B56" t="s">
        <v>43</v>
      </c>
      <c r="C56" t="s">
        <v>52</v>
      </c>
      <c r="D56" s="15">
        <v>0.22734717428274481</v>
      </c>
      <c r="E56" s="15">
        <v>0.36614173228346403</v>
      </c>
      <c r="F56" s="15">
        <v>0.14000000000000001</v>
      </c>
      <c r="G56" s="15">
        <v>0.5</v>
      </c>
      <c r="H56" s="15" t="s">
        <v>141</v>
      </c>
      <c r="I56" s="15">
        <v>0.5</v>
      </c>
      <c r="J56" s="15" t="s">
        <v>141</v>
      </c>
      <c r="K56" s="16">
        <f t="shared" si="0"/>
        <v>0.5</v>
      </c>
      <c r="L56" s="14">
        <f t="shared" si="41"/>
        <v>-0.27265282571725519</v>
      </c>
      <c r="M56" s="16" t="str">
        <f t="shared" si="1"/>
        <v>Under</v>
      </c>
      <c r="N56" s="15">
        <v>0.3</v>
      </c>
      <c r="O56" s="15">
        <v>0.3</v>
      </c>
      <c r="P56" s="16">
        <f t="shared" si="2"/>
        <v>3</v>
      </c>
      <c r="Q56" s="16">
        <f t="shared" si="3"/>
        <v>4</v>
      </c>
      <c r="R56" s="16">
        <f t="shared" si="4"/>
        <v>1</v>
      </c>
      <c r="S56" s="16">
        <f t="shared" si="5"/>
        <v>1</v>
      </c>
      <c r="T56" s="16">
        <f t="shared" si="6"/>
        <v>9</v>
      </c>
      <c r="U56" s="14"/>
      <c r="V56">
        <v>0.50633508338594324</v>
      </c>
      <c r="W56">
        <v>1</v>
      </c>
      <c r="X56">
        <v>7.9229740000000008E-6</v>
      </c>
      <c r="Y56">
        <v>0.5</v>
      </c>
      <c r="Z56" t="s">
        <v>141</v>
      </c>
      <c r="AA56" t="s">
        <v>141</v>
      </c>
      <c r="AB56">
        <v>0</v>
      </c>
      <c r="AC56" s="14">
        <f t="shared" si="7"/>
        <v>0.5</v>
      </c>
      <c r="AD56" s="16">
        <f t="shared" si="42"/>
        <v>0.5</v>
      </c>
      <c r="AE56" s="14" t="str">
        <f t="shared" si="8"/>
        <v>Over</v>
      </c>
      <c r="AF56">
        <v>0.3</v>
      </c>
      <c r="AG56">
        <v>0.3</v>
      </c>
      <c r="AH56" s="14">
        <f t="shared" si="9"/>
        <v>2</v>
      </c>
      <c r="AI56" s="14">
        <f t="shared" si="10"/>
        <v>3</v>
      </c>
      <c r="AJ56" s="14">
        <f t="shared" si="11"/>
        <v>0</v>
      </c>
      <c r="AK56" s="14">
        <f t="shared" si="12"/>
        <v>0</v>
      </c>
      <c r="AL56" s="14">
        <f t="shared" si="13"/>
        <v>5</v>
      </c>
      <c r="AM56" s="14"/>
      <c r="AN56">
        <v>3.9012843758213102E-2</v>
      </c>
      <c r="AO56">
        <v>0.11875771719617299</v>
      </c>
      <c r="AP56">
        <v>-2.4067649552449298E-5</v>
      </c>
      <c r="AQ56" s="15" t="s">
        <v>141</v>
      </c>
      <c r="AR56" s="15">
        <v>0.5</v>
      </c>
      <c r="AS56" t="s">
        <v>141</v>
      </c>
      <c r="AT56" s="15" t="s">
        <v>141</v>
      </c>
      <c r="AU56" s="16">
        <f t="shared" si="14"/>
        <v>0.5</v>
      </c>
      <c r="AV56" s="14">
        <f t="shared" si="43"/>
        <v>-0.46098715624178688</v>
      </c>
      <c r="AW56" s="16" t="str">
        <f t="shared" si="15"/>
        <v>Under</v>
      </c>
      <c r="AX56">
        <v>0.1</v>
      </c>
      <c r="AY56">
        <v>0.1</v>
      </c>
      <c r="AZ56" s="16">
        <f t="shared" si="16"/>
        <v>3</v>
      </c>
      <c r="BA56" s="16">
        <f t="shared" si="17"/>
        <v>1</v>
      </c>
      <c r="BB56" s="16">
        <f t="shared" si="18"/>
        <v>0</v>
      </c>
      <c r="BC56" s="16">
        <f t="shared" si="19"/>
        <v>0</v>
      </c>
      <c r="BD56" s="16">
        <f t="shared" si="20"/>
        <v>4</v>
      </c>
      <c r="BE56" s="14"/>
      <c r="BF56">
        <v>0.2489352295414439</v>
      </c>
      <c r="BG56">
        <v>0.64861683343142995</v>
      </c>
      <c r="BH56">
        <v>1.0958663E-2</v>
      </c>
      <c r="BI56" t="s">
        <v>141</v>
      </c>
      <c r="BJ56">
        <v>0.5</v>
      </c>
      <c r="BK56" t="s">
        <v>141</v>
      </c>
      <c r="BL56" t="s">
        <v>141</v>
      </c>
      <c r="BM56" s="14">
        <f t="shared" si="21"/>
        <v>0.5</v>
      </c>
      <c r="BN56" s="14">
        <f t="shared" si="44"/>
        <v>-0.25106477045855613</v>
      </c>
      <c r="BO56" s="14" t="str">
        <f t="shared" si="22"/>
        <v>Under</v>
      </c>
      <c r="BP56">
        <v>0.4</v>
      </c>
      <c r="BQ56">
        <v>0.2</v>
      </c>
      <c r="BR56" s="14">
        <f t="shared" si="23"/>
        <v>2</v>
      </c>
      <c r="BS56" s="14">
        <f t="shared" si="24"/>
        <v>1</v>
      </c>
      <c r="BT56" s="14">
        <f t="shared" si="25"/>
        <v>1</v>
      </c>
      <c r="BU56" s="14">
        <f t="shared" si="26"/>
        <v>1</v>
      </c>
      <c r="BV56" s="14">
        <f t="shared" si="27"/>
        <v>5</v>
      </c>
      <c r="BW56" s="14"/>
      <c r="BX56">
        <v>0.15149239995132249</v>
      </c>
      <c r="BY56">
        <v>0.83010903974674599</v>
      </c>
      <c r="BZ56">
        <v>-1.0235258000000001E-2</v>
      </c>
      <c r="CA56" t="s">
        <v>141</v>
      </c>
      <c r="CB56">
        <v>0.5</v>
      </c>
      <c r="CC56" t="s">
        <v>141</v>
      </c>
      <c r="CD56" t="s">
        <v>141</v>
      </c>
      <c r="CE56" s="14">
        <f t="shared" si="28"/>
        <v>0.5</v>
      </c>
      <c r="CF56" s="14">
        <f t="shared" si="45"/>
        <v>-0.5</v>
      </c>
      <c r="CG56" s="14" t="str">
        <f t="shared" si="29"/>
        <v>Under</v>
      </c>
      <c r="CH56">
        <v>0</v>
      </c>
      <c r="CI56">
        <v>0</v>
      </c>
      <c r="CJ56" s="14"/>
      <c r="CK56" s="14">
        <f t="shared" si="30"/>
        <v>1</v>
      </c>
      <c r="CL56" s="14">
        <f t="shared" si="31"/>
        <v>1</v>
      </c>
      <c r="CM56" s="14">
        <f t="shared" si="32"/>
        <v>1</v>
      </c>
      <c r="CN56" s="14">
        <f t="shared" si="33"/>
        <v>3</v>
      </c>
      <c r="CO56" s="14"/>
      <c r="CP56">
        <v>0.6905346362537661</v>
      </c>
      <c r="CQ56">
        <v>1.2</v>
      </c>
      <c r="CR56">
        <v>3.6407399999999999E-2</v>
      </c>
      <c r="CS56">
        <v>0.5</v>
      </c>
      <c r="CT56" t="s">
        <v>141</v>
      </c>
      <c r="CU56">
        <v>0.5</v>
      </c>
      <c r="CV56" t="s">
        <v>141</v>
      </c>
      <c r="CW56" s="14">
        <f t="shared" si="34"/>
        <v>0.5</v>
      </c>
      <c r="CX56" s="14">
        <f t="shared" si="46"/>
        <v>0.7</v>
      </c>
      <c r="CY56" s="14" t="str">
        <f t="shared" si="35"/>
        <v>Over</v>
      </c>
      <c r="CZ56">
        <v>0.6</v>
      </c>
      <c r="DA56">
        <v>0.3</v>
      </c>
      <c r="DB56" s="14">
        <f t="shared" si="36"/>
        <v>2</v>
      </c>
      <c r="DC56" s="14">
        <f t="shared" si="37"/>
        <v>2</v>
      </c>
      <c r="DD56" s="14">
        <f t="shared" si="38"/>
        <v>1</v>
      </c>
      <c r="DE56" s="14">
        <f t="shared" si="39"/>
        <v>0</v>
      </c>
      <c r="DF56" s="14">
        <f t="shared" si="40"/>
        <v>5</v>
      </c>
      <c r="DG56" s="14"/>
    </row>
    <row r="57" spans="1:111" x14ac:dyDescent="0.3">
      <c r="A57" t="s">
        <v>200</v>
      </c>
      <c r="B57" t="s">
        <v>43</v>
      </c>
      <c r="C57" t="s">
        <v>52</v>
      </c>
      <c r="D57" s="15">
        <v>0.2671937941471072</v>
      </c>
      <c r="E57" s="15">
        <v>0.36614173228346403</v>
      </c>
      <c r="F57" s="15">
        <v>0.19</v>
      </c>
      <c r="G57" s="15">
        <v>0.5</v>
      </c>
      <c r="H57" s="15">
        <v>0.5</v>
      </c>
      <c r="I57" s="15">
        <v>0.5</v>
      </c>
      <c r="J57" s="15" t="s">
        <v>141</v>
      </c>
      <c r="K57" s="16">
        <f t="shared" si="0"/>
        <v>0.5</v>
      </c>
      <c r="L57" s="14">
        <f t="shared" si="41"/>
        <v>-0.2328062058528928</v>
      </c>
      <c r="M57" s="16" t="str">
        <f t="shared" si="1"/>
        <v>Under</v>
      </c>
      <c r="N57" s="15">
        <v>0.4</v>
      </c>
      <c r="O57" s="15">
        <v>0.4</v>
      </c>
      <c r="P57" s="16">
        <f t="shared" si="2"/>
        <v>3</v>
      </c>
      <c r="Q57" s="16">
        <f t="shared" si="3"/>
        <v>3</v>
      </c>
      <c r="R57" s="16">
        <f t="shared" si="4"/>
        <v>1</v>
      </c>
      <c r="S57" s="16">
        <f t="shared" si="5"/>
        <v>1</v>
      </c>
      <c r="T57" s="16">
        <f t="shared" si="6"/>
        <v>8</v>
      </c>
      <c r="U57" s="14"/>
      <c r="V57">
        <v>0.59047930209020627</v>
      </c>
      <c r="W57">
        <v>1</v>
      </c>
      <c r="X57">
        <v>7.9229740000000008E-6</v>
      </c>
      <c r="Y57">
        <v>0.5</v>
      </c>
      <c r="Z57" t="s">
        <v>141</v>
      </c>
      <c r="AA57" t="s">
        <v>141</v>
      </c>
      <c r="AB57">
        <v>0.1</v>
      </c>
      <c r="AC57" s="14">
        <f t="shared" si="7"/>
        <v>0.5</v>
      </c>
      <c r="AD57" s="16">
        <f t="shared" si="42"/>
        <v>0.5</v>
      </c>
      <c r="AE57" s="14" t="str">
        <f t="shared" si="8"/>
        <v>Over</v>
      </c>
      <c r="AF57">
        <v>0.5</v>
      </c>
      <c r="AG57">
        <v>0.4</v>
      </c>
      <c r="AH57" s="14">
        <f t="shared" si="9"/>
        <v>2</v>
      </c>
      <c r="AI57" s="14">
        <f t="shared" si="10"/>
        <v>3</v>
      </c>
      <c r="AJ57" s="14">
        <f t="shared" si="11"/>
        <v>0</v>
      </c>
      <c r="AK57" s="14">
        <f t="shared" si="12"/>
        <v>0</v>
      </c>
      <c r="AL57" s="14">
        <f t="shared" si="13"/>
        <v>5</v>
      </c>
      <c r="AM57" s="14"/>
      <c r="AN57">
        <v>7.9187642710512179E-3</v>
      </c>
      <c r="AO57">
        <v>2.9072370381070099E-2</v>
      </c>
      <c r="AP57">
        <v>-8.2062799500310195E-5</v>
      </c>
      <c r="AQ57" t="s">
        <v>141</v>
      </c>
      <c r="AR57">
        <v>0.5</v>
      </c>
      <c r="AS57" t="s">
        <v>141</v>
      </c>
      <c r="AT57" t="s">
        <v>141</v>
      </c>
      <c r="AU57" s="14">
        <f t="shared" si="14"/>
        <v>0.5</v>
      </c>
      <c r="AV57" s="14">
        <f t="shared" si="43"/>
        <v>-0.5</v>
      </c>
      <c r="AW57" s="14" t="str">
        <f t="shared" si="15"/>
        <v>Under</v>
      </c>
      <c r="AX57">
        <v>0</v>
      </c>
      <c r="AY57">
        <v>0</v>
      </c>
      <c r="AZ57" s="14">
        <f t="shared" si="16"/>
        <v>3</v>
      </c>
      <c r="BA57" s="14">
        <f t="shared" si="17"/>
        <v>1</v>
      </c>
      <c r="BB57" s="14">
        <f t="shared" si="18"/>
        <v>0</v>
      </c>
      <c r="BC57" s="14">
        <f t="shared" si="19"/>
        <v>0</v>
      </c>
      <c r="BD57" s="14">
        <f t="shared" si="20"/>
        <v>4</v>
      </c>
      <c r="BE57" s="14"/>
      <c r="BF57">
        <v>0.39947992677930733</v>
      </c>
      <c r="BG57">
        <v>1.0915883368345001</v>
      </c>
      <c r="BH57">
        <v>9.2161529999999995E-3</v>
      </c>
      <c r="BI57" t="s">
        <v>141</v>
      </c>
      <c r="BJ57">
        <v>0.5</v>
      </c>
      <c r="BK57" t="s">
        <v>141</v>
      </c>
      <c r="BL57" t="s">
        <v>141</v>
      </c>
      <c r="BM57" s="14">
        <f t="shared" si="21"/>
        <v>0.5</v>
      </c>
      <c r="BN57" s="14">
        <f t="shared" si="44"/>
        <v>0.59158833683450007</v>
      </c>
      <c r="BO57" s="14" t="str">
        <f t="shared" si="22"/>
        <v>Over</v>
      </c>
      <c r="BP57">
        <v>0.3</v>
      </c>
      <c r="BQ57">
        <v>0.2</v>
      </c>
      <c r="BR57" s="14">
        <f t="shared" si="23"/>
        <v>1</v>
      </c>
      <c r="BS57" s="14">
        <f t="shared" si="24"/>
        <v>5</v>
      </c>
      <c r="BT57" s="14">
        <f t="shared" si="25"/>
        <v>0</v>
      </c>
      <c r="BU57" s="14">
        <f t="shared" si="26"/>
        <v>0</v>
      </c>
      <c r="BV57" s="14">
        <f t="shared" si="27"/>
        <v>6</v>
      </c>
      <c r="BW57" s="14"/>
      <c r="BX57">
        <v>0.17652290418903679</v>
      </c>
      <c r="BY57">
        <v>0.79899581589958102</v>
      </c>
      <c r="BZ57">
        <v>1.9355681442319899E-2</v>
      </c>
      <c r="CA57" t="s">
        <v>141</v>
      </c>
      <c r="CB57">
        <v>0.5</v>
      </c>
      <c r="CC57" t="s">
        <v>141</v>
      </c>
      <c r="CD57" t="s">
        <v>141</v>
      </c>
      <c r="CE57" s="14">
        <f t="shared" si="28"/>
        <v>0.5</v>
      </c>
      <c r="CF57" s="14">
        <f t="shared" si="45"/>
        <v>-0.5</v>
      </c>
      <c r="CG57" s="14" t="str">
        <f t="shared" si="29"/>
        <v>Under</v>
      </c>
      <c r="CH57">
        <v>0</v>
      </c>
      <c r="CI57">
        <v>0</v>
      </c>
      <c r="CJ57" s="14"/>
      <c r="CK57" s="14">
        <f t="shared" si="30"/>
        <v>1</v>
      </c>
      <c r="CL57" s="14">
        <f t="shared" si="31"/>
        <v>1</v>
      </c>
      <c r="CM57" s="14">
        <f t="shared" si="32"/>
        <v>1</v>
      </c>
      <c r="CN57" s="14">
        <f t="shared" si="33"/>
        <v>3</v>
      </c>
      <c r="CO57" s="14"/>
      <c r="CP57">
        <v>0.77584589499522538</v>
      </c>
      <c r="CQ57">
        <v>1.2</v>
      </c>
      <c r="CR57">
        <v>3.6435620000000002E-2</v>
      </c>
      <c r="CS57">
        <v>0.5</v>
      </c>
      <c r="CT57" t="s">
        <v>141</v>
      </c>
      <c r="CU57">
        <v>0.5</v>
      </c>
      <c r="CV57" t="s">
        <v>141</v>
      </c>
      <c r="CW57" s="14">
        <f t="shared" si="34"/>
        <v>0.5</v>
      </c>
      <c r="CX57" s="14">
        <f t="shared" si="46"/>
        <v>0.7</v>
      </c>
      <c r="CY57" s="14" t="str">
        <f t="shared" si="35"/>
        <v>Over</v>
      </c>
      <c r="CZ57">
        <v>0.7</v>
      </c>
      <c r="DA57">
        <v>0.4</v>
      </c>
      <c r="DB57" s="14">
        <f t="shared" si="36"/>
        <v>2</v>
      </c>
      <c r="DC57" s="14">
        <f t="shared" si="37"/>
        <v>2</v>
      </c>
      <c r="DD57" s="14">
        <f t="shared" si="38"/>
        <v>1</v>
      </c>
      <c r="DE57" s="14">
        <f t="shared" si="39"/>
        <v>0</v>
      </c>
      <c r="DF57" s="14">
        <f t="shared" si="40"/>
        <v>5</v>
      </c>
      <c r="DG57" s="14"/>
    </row>
    <row r="58" spans="1:111" x14ac:dyDescent="0.3">
      <c r="A58" t="s">
        <v>201</v>
      </c>
      <c r="B58" t="s">
        <v>43</v>
      </c>
      <c r="C58" t="s">
        <v>52</v>
      </c>
      <c r="D58" s="15">
        <v>0.30753156659993519</v>
      </c>
      <c r="E58" s="15">
        <v>0.37277788000000001</v>
      </c>
      <c r="F58" s="15">
        <v>0.2</v>
      </c>
      <c r="G58" s="15">
        <v>0.5</v>
      </c>
      <c r="H58" s="15" t="s">
        <v>141</v>
      </c>
      <c r="I58" s="15">
        <v>0.5</v>
      </c>
      <c r="J58" s="15">
        <v>0.5</v>
      </c>
      <c r="K58" s="16">
        <f t="shared" si="0"/>
        <v>0.5</v>
      </c>
      <c r="L58" s="14">
        <f t="shared" si="41"/>
        <v>-0.19246843340006481</v>
      </c>
      <c r="M58" s="16" t="str">
        <f t="shared" si="1"/>
        <v>Under</v>
      </c>
      <c r="N58" s="15">
        <v>0.4</v>
      </c>
      <c r="O58" s="15">
        <v>0.3</v>
      </c>
      <c r="P58" s="16">
        <f t="shared" si="2"/>
        <v>3</v>
      </c>
      <c r="Q58" s="16">
        <f t="shared" si="3"/>
        <v>3</v>
      </c>
      <c r="R58" s="16">
        <f t="shared" si="4"/>
        <v>1</v>
      </c>
      <c r="S58" s="16">
        <f t="shared" si="5"/>
        <v>1</v>
      </c>
      <c r="T58" s="16">
        <f t="shared" si="6"/>
        <v>8</v>
      </c>
      <c r="V58">
        <v>0.54943682018784223</v>
      </c>
      <c r="W58">
        <v>1</v>
      </c>
      <c r="X58">
        <v>7.9229740000000008E-6</v>
      </c>
      <c r="Y58">
        <v>0.5</v>
      </c>
      <c r="Z58" t="s">
        <v>141</v>
      </c>
      <c r="AA58" t="s">
        <v>141</v>
      </c>
      <c r="AB58">
        <v>0.1</v>
      </c>
      <c r="AC58" s="14">
        <f t="shared" si="7"/>
        <v>0.5</v>
      </c>
      <c r="AD58" s="16">
        <f t="shared" si="42"/>
        <v>0.5</v>
      </c>
      <c r="AE58" s="14" t="str">
        <f t="shared" si="8"/>
        <v>Over</v>
      </c>
      <c r="AF58">
        <v>0.4</v>
      </c>
      <c r="AG58">
        <v>0.3</v>
      </c>
      <c r="AH58" s="14">
        <f t="shared" si="9"/>
        <v>2</v>
      </c>
      <c r="AI58" s="14">
        <f t="shared" si="10"/>
        <v>3</v>
      </c>
      <c r="AJ58" s="14">
        <f t="shared" si="11"/>
        <v>0</v>
      </c>
      <c r="AK58" s="14">
        <f t="shared" si="12"/>
        <v>0</v>
      </c>
      <c r="AL58" s="14">
        <f t="shared" si="13"/>
        <v>5</v>
      </c>
      <c r="AN58">
        <v>7.0566119257428259E-4</v>
      </c>
      <c r="AO58">
        <v>1.50462962962962E-2</v>
      </c>
      <c r="AP58">
        <v>-6.66632336469139E-3</v>
      </c>
      <c r="AQ58" t="s">
        <v>141</v>
      </c>
      <c r="AR58">
        <v>0.5</v>
      </c>
      <c r="AS58" t="s">
        <v>141</v>
      </c>
      <c r="AT58" t="s">
        <v>141</v>
      </c>
      <c r="AU58" s="14">
        <f t="shared" si="14"/>
        <v>0.5</v>
      </c>
      <c r="AV58" s="14">
        <f t="shared" si="43"/>
        <v>-0.5</v>
      </c>
      <c r="AW58" s="14" t="str">
        <f t="shared" si="15"/>
        <v>Under</v>
      </c>
      <c r="AX58">
        <v>0</v>
      </c>
      <c r="AY58">
        <v>0</v>
      </c>
      <c r="AZ58" s="14">
        <f t="shared" si="16"/>
        <v>3</v>
      </c>
      <c r="BA58" s="14">
        <f t="shared" si="17"/>
        <v>1</v>
      </c>
      <c r="BB58" s="14">
        <f t="shared" si="18"/>
        <v>0</v>
      </c>
      <c r="BC58" s="14">
        <f t="shared" si="19"/>
        <v>0</v>
      </c>
      <c r="BD58" s="14">
        <f t="shared" si="20"/>
        <v>4</v>
      </c>
      <c r="BF58">
        <v>0.22657577395242851</v>
      </c>
      <c r="BG58">
        <v>0.56139410187667504</v>
      </c>
      <c r="BH58">
        <v>5.8672549999999997E-2</v>
      </c>
      <c r="BI58" t="s">
        <v>141</v>
      </c>
      <c r="BJ58">
        <v>0.5</v>
      </c>
      <c r="BK58" t="s">
        <v>141</v>
      </c>
      <c r="BL58" t="s">
        <v>141</v>
      </c>
      <c r="BM58" s="14">
        <f t="shared" si="21"/>
        <v>0.5</v>
      </c>
      <c r="BN58" s="14">
        <f t="shared" si="44"/>
        <v>-0.4</v>
      </c>
      <c r="BO58" s="14" t="str">
        <f t="shared" si="22"/>
        <v>Under</v>
      </c>
      <c r="BP58">
        <v>0.1</v>
      </c>
      <c r="BQ58">
        <v>0.1</v>
      </c>
      <c r="BR58" s="14">
        <f t="shared" si="23"/>
        <v>2</v>
      </c>
      <c r="BS58" s="14">
        <f t="shared" si="24"/>
        <v>1</v>
      </c>
      <c r="BT58" s="14">
        <f t="shared" si="25"/>
        <v>1</v>
      </c>
      <c r="BU58" s="14">
        <f t="shared" si="26"/>
        <v>1</v>
      </c>
      <c r="BV58" s="14">
        <f t="shared" si="27"/>
        <v>5</v>
      </c>
      <c r="BX58">
        <v>0.18907197326576081</v>
      </c>
      <c r="BY58">
        <v>0.83069568084404799</v>
      </c>
      <c r="BZ58">
        <v>3.3203429999999999E-2</v>
      </c>
      <c r="CA58" t="s">
        <v>141</v>
      </c>
      <c r="CB58">
        <v>0.5</v>
      </c>
      <c r="CC58" t="s">
        <v>141</v>
      </c>
      <c r="CD58" t="s">
        <v>141</v>
      </c>
      <c r="CE58" s="14">
        <f t="shared" si="28"/>
        <v>0.5</v>
      </c>
      <c r="CF58" s="14">
        <f t="shared" si="45"/>
        <v>-0.5</v>
      </c>
      <c r="CG58" s="14" t="str">
        <f t="shared" si="29"/>
        <v>Under</v>
      </c>
      <c r="CH58">
        <v>0</v>
      </c>
      <c r="CI58">
        <v>0</v>
      </c>
      <c r="CJ58" s="14"/>
      <c r="CK58" s="14">
        <f t="shared" si="30"/>
        <v>1</v>
      </c>
      <c r="CL58" s="14">
        <f t="shared" si="31"/>
        <v>1</v>
      </c>
      <c r="CM58" s="14">
        <f t="shared" si="32"/>
        <v>1</v>
      </c>
      <c r="CN58" s="14">
        <f t="shared" si="33"/>
        <v>3</v>
      </c>
      <c r="CP58">
        <v>0.66344826185635342</v>
      </c>
      <c r="CQ58">
        <v>1.2</v>
      </c>
      <c r="CR58">
        <v>-1.4598736E-5</v>
      </c>
      <c r="CS58">
        <v>1.5</v>
      </c>
      <c r="CT58" t="s">
        <v>141</v>
      </c>
      <c r="CU58">
        <v>0.5</v>
      </c>
      <c r="CV58">
        <v>1.5</v>
      </c>
      <c r="CW58" s="14">
        <f t="shared" si="34"/>
        <v>0.5</v>
      </c>
      <c r="CX58" s="14">
        <f t="shared" si="46"/>
        <v>0.7</v>
      </c>
      <c r="CY58" s="14" t="str">
        <f t="shared" si="35"/>
        <v>Over</v>
      </c>
      <c r="CZ58">
        <v>0.4</v>
      </c>
      <c r="DA58">
        <v>0.3</v>
      </c>
      <c r="DB58" s="14">
        <f t="shared" si="36"/>
        <v>2</v>
      </c>
      <c r="DC58" s="14">
        <f t="shared" si="37"/>
        <v>2</v>
      </c>
      <c r="DD58" s="14">
        <f t="shared" si="38"/>
        <v>0</v>
      </c>
      <c r="DE58" s="14">
        <f t="shared" si="39"/>
        <v>0</v>
      </c>
      <c r="DF58" s="14">
        <f t="shared" si="40"/>
        <v>4</v>
      </c>
    </row>
    <row r="59" spans="1:111" x14ac:dyDescent="0.3">
      <c r="A59" t="s">
        <v>202</v>
      </c>
      <c r="B59" t="s">
        <v>43</v>
      </c>
      <c r="C59" t="s">
        <v>52</v>
      </c>
      <c r="D59">
        <v>0.45904079590588531</v>
      </c>
      <c r="E59">
        <v>0.58426966292134797</v>
      </c>
      <c r="F59">
        <v>0.32088253</v>
      </c>
      <c r="G59">
        <v>0.5</v>
      </c>
      <c r="H59">
        <v>0.5</v>
      </c>
      <c r="I59">
        <v>0.5</v>
      </c>
      <c r="J59" t="s">
        <v>141</v>
      </c>
      <c r="K59" s="14">
        <f t="shared" si="0"/>
        <v>0.5</v>
      </c>
      <c r="L59" s="14">
        <f t="shared" si="41"/>
        <v>-0.5</v>
      </c>
      <c r="M59" s="14" t="str">
        <f t="shared" si="1"/>
        <v>Under</v>
      </c>
      <c r="N59">
        <v>0</v>
      </c>
      <c r="O59">
        <v>0</v>
      </c>
      <c r="P59" s="14">
        <f t="shared" si="2"/>
        <v>2</v>
      </c>
      <c r="Q59" s="14">
        <f t="shared" si="3"/>
        <v>4</v>
      </c>
      <c r="R59" s="14">
        <f t="shared" si="4"/>
        <v>1</v>
      </c>
      <c r="S59" s="14">
        <f t="shared" si="5"/>
        <v>1</v>
      </c>
      <c r="T59" s="14">
        <f t="shared" si="6"/>
        <v>8</v>
      </c>
      <c r="V59" s="15">
        <v>1.0466844412941301</v>
      </c>
      <c r="W59" s="15">
        <v>1.23177570093457</v>
      </c>
      <c r="X59" s="15">
        <v>0.99511054919122799</v>
      </c>
      <c r="Y59" s="15">
        <v>0.5</v>
      </c>
      <c r="Z59" s="15" t="s">
        <v>141</v>
      </c>
      <c r="AA59" s="15">
        <v>160</v>
      </c>
      <c r="AB59" s="15">
        <v>0</v>
      </c>
      <c r="AC59" s="16">
        <f t="shared" si="7"/>
        <v>0.5</v>
      </c>
      <c r="AD59" s="16">
        <f t="shared" si="42"/>
        <v>0.73177570093457001</v>
      </c>
      <c r="AE59" s="16" t="str">
        <f t="shared" si="8"/>
        <v>Over</v>
      </c>
      <c r="AF59" s="15">
        <v>1</v>
      </c>
      <c r="AG59" s="15">
        <v>1</v>
      </c>
      <c r="AH59" s="16">
        <f t="shared" si="9"/>
        <v>3</v>
      </c>
      <c r="AI59" s="16">
        <f t="shared" si="10"/>
        <v>4</v>
      </c>
      <c r="AJ59" s="16">
        <f t="shared" si="11"/>
        <v>1</v>
      </c>
      <c r="AK59" s="16">
        <f t="shared" si="12"/>
        <v>1</v>
      </c>
      <c r="AL59" s="16">
        <f t="shared" si="13"/>
        <v>9</v>
      </c>
      <c r="AN59">
        <v>3.2392800452201529E-3</v>
      </c>
      <c r="AO59">
        <v>4.6549092042646199E-2</v>
      </c>
      <c r="AP59">
        <v>-1.01589314355339E-2</v>
      </c>
      <c r="AQ59" t="s">
        <v>141</v>
      </c>
      <c r="AR59">
        <v>0.5</v>
      </c>
      <c r="AS59">
        <v>1600</v>
      </c>
      <c r="AT59" t="s">
        <v>141</v>
      </c>
      <c r="AU59" s="14">
        <f t="shared" si="14"/>
        <v>0.5</v>
      </c>
      <c r="AV59" s="14">
        <f t="shared" si="43"/>
        <v>-0.5</v>
      </c>
      <c r="AW59" s="14" t="str">
        <f t="shared" si="15"/>
        <v>Under</v>
      </c>
      <c r="AX59">
        <v>0</v>
      </c>
      <c r="AY59">
        <v>0</v>
      </c>
      <c r="AZ59" s="14">
        <f t="shared" si="16"/>
        <v>3</v>
      </c>
      <c r="BA59" s="14">
        <f t="shared" si="17"/>
        <v>1</v>
      </c>
      <c r="BB59" s="14">
        <f t="shared" si="18"/>
        <v>0</v>
      </c>
      <c r="BC59" s="14">
        <f t="shared" si="19"/>
        <v>0</v>
      </c>
      <c r="BD59" s="14">
        <f t="shared" si="20"/>
        <v>4</v>
      </c>
      <c r="BF59">
        <v>0.45241587047923693</v>
      </c>
      <c r="BG59">
        <v>0.92921415716856604</v>
      </c>
      <c r="BH59">
        <v>0.20944105396621501</v>
      </c>
      <c r="BI59" t="s">
        <v>141</v>
      </c>
      <c r="BJ59">
        <v>0.5</v>
      </c>
      <c r="BK59" t="s">
        <v>141</v>
      </c>
      <c r="BL59" t="s">
        <v>141</v>
      </c>
      <c r="BM59" s="14">
        <f t="shared" si="21"/>
        <v>0.5</v>
      </c>
      <c r="BN59" s="14">
        <f t="shared" si="44"/>
        <v>0.5</v>
      </c>
      <c r="BO59" s="14" t="str">
        <f t="shared" si="22"/>
        <v>Over</v>
      </c>
      <c r="BP59">
        <v>1</v>
      </c>
      <c r="BQ59">
        <v>0.5</v>
      </c>
      <c r="BR59" s="14">
        <f t="shared" si="23"/>
        <v>1</v>
      </c>
      <c r="BS59" s="14">
        <f t="shared" si="24"/>
        <v>4</v>
      </c>
      <c r="BT59" s="14">
        <f t="shared" si="25"/>
        <v>1</v>
      </c>
      <c r="BU59" s="14">
        <f t="shared" si="26"/>
        <v>0</v>
      </c>
      <c r="BV59" s="14">
        <f t="shared" si="27"/>
        <v>6</v>
      </c>
      <c r="BX59">
        <v>0.19166106844170819</v>
      </c>
      <c r="BY59">
        <v>0.85854120618882201</v>
      </c>
      <c r="BZ59">
        <v>-3.6354276999999997E-2</v>
      </c>
      <c r="CA59" t="s">
        <v>141</v>
      </c>
      <c r="CB59">
        <v>0.5</v>
      </c>
      <c r="CC59" t="s">
        <v>141</v>
      </c>
      <c r="CD59" t="s">
        <v>141</v>
      </c>
      <c r="CE59" s="14">
        <f t="shared" si="28"/>
        <v>0.5</v>
      </c>
      <c r="CF59" s="14">
        <f t="shared" si="45"/>
        <v>-0.5</v>
      </c>
      <c r="CG59" s="14" t="str">
        <f t="shared" si="29"/>
        <v>Under</v>
      </c>
      <c r="CH59">
        <v>0</v>
      </c>
      <c r="CI59">
        <v>0</v>
      </c>
      <c r="CJ59" s="14"/>
      <c r="CK59" s="14">
        <f t="shared" si="30"/>
        <v>1</v>
      </c>
      <c r="CL59" s="14">
        <f t="shared" si="31"/>
        <v>1</v>
      </c>
      <c r="CM59" s="14">
        <f t="shared" si="32"/>
        <v>1</v>
      </c>
      <c r="CN59" s="14">
        <f t="shared" si="33"/>
        <v>3</v>
      </c>
      <c r="CP59">
        <v>1.4991645827248981</v>
      </c>
      <c r="CQ59">
        <v>1.99</v>
      </c>
      <c r="CR59">
        <v>1.0003531000000001</v>
      </c>
      <c r="CS59">
        <v>0.5</v>
      </c>
      <c r="CT59" t="s">
        <v>141</v>
      </c>
      <c r="CU59">
        <v>0.5</v>
      </c>
      <c r="CV59" t="s">
        <v>141</v>
      </c>
      <c r="CW59" s="14">
        <f t="shared" si="34"/>
        <v>0.5</v>
      </c>
      <c r="CX59" s="14">
        <f t="shared" si="46"/>
        <v>1.49</v>
      </c>
      <c r="CY59" s="14" t="str">
        <f t="shared" si="35"/>
        <v>Over</v>
      </c>
      <c r="CZ59">
        <v>1.5</v>
      </c>
      <c r="DA59">
        <v>1</v>
      </c>
      <c r="DB59" s="14">
        <f t="shared" si="36"/>
        <v>3</v>
      </c>
      <c r="DC59" s="14">
        <f t="shared" si="37"/>
        <v>3</v>
      </c>
      <c r="DD59" s="14">
        <f t="shared" si="38"/>
        <v>1</v>
      </c>
      <c r="DE59" s="14">
        <f t="shared" si="39"/>
        <v>1</v>
      </c>
      <c r="DF59" s="14">
        <f t="shared" si="40"/>
        <v>8</v>
      </c>
    </row>
    <row r="60" spans="1:111" x14ac:dyDescent="0.3">
      <c r="A60" t="s">
        <v>203</v>
      </c>
      <c r="B60" t="s">
        <v>43</v>
      </c>
      <c r="C60" t="s">
        <v>52</v>
      </c>
      <c r="D60" s="15">
        <v>0.98500009043062842</v>
      </c>
      <c r="E60" s="15">
        <v>1.0630229851655</v>
      </c>
      <c r="F60" s="15">
        <v>0.74</v>
      </c>
      <c r="G60" s="15">
        <v>0.5</v>
      </c>
      <c r="H60" s="15" t="s">
        <v>141</v>
      </c>
      <c r="I60" s="15">
        <v>0.5</v>
      </c>
      <c r="J60" s="15">
        <v>0.5</v>
      </c>
      <c r="K60" s="16">
        <f t="shared" si="0"/>
        <v>0.5</v>
      </c>
      <c r="L60" s="14">
        <f t="shared" si="41"/>
        <v>0.56302298516549998</v>
      </c>
      <c r="M60" s="16" t="str">
        <f t="shared" si="1"/>
        <v>Over</v>
      </c>
      <c r="N60" s="15">
        <v>0.9</v>
      </c>
      <c r="O60" s="15">
        <v>0.6</v>
      </c>
      <c r="P60" s="16">
        <f t="shared" si="2"/>
        <v>3</v>
      </c>
      <c r="Q60" s="16">
        <f t="shared" si="3"/>
        <v>5</v>
      </c>
      <c r="R60" s="16">
        <f t="shared" si="4"/>
        <v>1</v>
      </c>
      <c r="S60" s="16">
        <f t="shared" si="5"/>
        <v>1</v>
      </c>
      <c r="T60" s="16">
        <f t="shared" si="6"/>
        <v>10</v>
      </c>
      <c r="U60" s="14"/>
      <c r="V60" s="15">
        <v>1.758524019582226</v>
      </c>
      <c r="W60" s="15">
        <v>2.2330151600224499</v>
      </c>
      <c r="X60" s="15">
        <v>1.3292754653954399</v>
      </c>
      <c r="Y60" s="15">
        <v>0.5</v>
      </c>
      <c r="Z60" s="15" t="s">
        <v>141</v>
      </c>
      <c r="AA60" s="15" t="s">
        <v>141</v>
      </c>
      <c r="AB60" s="15">
        <v>0.3</v>
      </c>
      <c r="AC60" s="16">
        <f t="shared" si="7"/>
        <v>0.5</v>
      </c>
      <c r="AD60" s="16">
        <f t="shared" si="42"/>
        <v>1.7330151600224499</v>
      </c>
      <c r="AE60" s="16" t="str">
        <f t="shared" si="8"/>
        <v>Over</v>
      </c>
      <c r="AF60" s="15">
        <v>1.2</v>
      </c>
      <c r="AG60" s="15">
        <v>0.8</v>
      </c>
      <c r="AH60" s="16">
        <f t="shared" si="9"/>
        <v>3</v>
      </c>
      <c r="AI60" s="16">
        <f t="shared" si="10"/>
        <v>5</v>
      </c>
      <c r="AJ60" s="16">
        <f t="shared" si="11"/>
        <v>1</v>
      </c>
      <c r="AK60" s="16">
        <f t="shared" si="12"/>
        <v>1</v>
      </c>
      <c r="AL60" s="16">
        <f t="shared" si="13"/>
        <v>10</v>
      </c>
      <c r="AM60" s="14"/>
      <c r="AN60" s="15">
        <v>0.67736871761312689</v>
      </c>
      <c r="AO60" s="15">
        <v>0.99275457206403805</v>
      </c>
      <c r="AP60" s="15">
        <v>0.393537373394579</v>
      </c>
      <c r="AQ60" s="15" t="s">
        <v>141</v>
      </c>
      <c r="AR60" s="15">
        <v>0.5</v>
      </c>
      <c r="AS60" s="15" t="s">
        <v>141</v>
      </c>
      <c r="AT60" s="15" t="s">
        <v>141</v>
      </c>
      <c r="AU60" s="16">
        <f t="shared" si="14"/>
        <v>0.5</v>
      </c>
      <c r="AV60" s="14">
        <f t="shared" si="43"/>
        <v>0.49275457206403805</v>
      </c>
      <c r="AW60" s="16" t="str">
        <f t="shared" si="15"/>
        <v>Over</v>
      </c>
      <c r="AX60" s="15">
        <v>0.4</v>
      </c>
      <c r="AY60" s="15">
        <v>0.4</v>
      </c>
      <c r="AZ60" s="16">
        <f t="shared" si="16"/>
        <v>2</v>
      </c>
      <c r="BA60" s="16">
        <f t="shared" si="17"/>
        <v>5</v>
      </c>
      <c r="BB60" s="16">
        <f t="shared" si="18"/>
        <v>0</v>
      </c>
      <c r="BC60" s="16">
        <f t="shared" si="19"/>
        <v>0</v>
      </c>
      <c r="BD60" s="16">
        <f t="shared" si="20"/>
        <v>7</v>
      </c>
      <c r="BE60" s="14"/>
      <c r="BF60" s="15">
        <v>1.3741419212938599</v>
      </c>
      <c r="BG60" s="15">
        <v>2.0595744680851</v>
      </c>
      <c r="BH60" s="15">
        <v>1.0676658588079999</v>
      </c>
      <c r="BI60" s="15" t="s">
        <v>141</v>
      </c>
      <c r="BJ60" s="15">
        <v>0.5</v>
      </c>
      <c r="BK60" s="15" t="s">
        <v>141</v>
      </c>
      <c r="BL60" s="15" t="s">
        <v>141</v>
      </c>
      <c r="BM60" s="16">
        <f t="shared" si="21"/>
        <v>0.5</v>
      </c>
      <c r="BN60" s="14">
        <f t="shared" si="44"/>
        <v>1.5595744680851</v>
      </c>
      <c r="BO60" s="16" t="str">
        <f t="shared" si="22"/>
        <v>Over</v>
      </c>
      <c r="BP60" s="15">
        <v>1.1000000000000001</v>
      </c>
      <c r="BQ60" s="15">
        <v>0.6</v>
      </c>
      <c r="BR60" s="16">
        <f t="shared" si="23"/>
        <v>3</v>
      </c>
      <c r="BS60" s="16">
        <f t="shared" si="24"/>
        <v>5</v>
      </c>
      <c r="BT60" s="16">
        <f t="shared" si="25"/>
        <v>1</v>
      </c>
      <c r="BU60" s="16">
        <f t="shared" si="26"/>
        <v>1</v>
      </c>
      <c r="BV60" s="16">
        <f t="shared" si="27"/>
        <v>10</v>
      </c>
      <c r="BW60" s="14"/>
      <c r="BX60">
        <v>0.18648914849888529</v>
      </c>
      <c r="BY60">
        <v>0.86192327192834195</v>
      </c>
      <c r="BZ60">
        <v>-3.1440057E-2</v>
      </c>
      <c r="CA60" t="s">
        <v>141</v>
      </c>
      <c r="CB60">
        <v>0.5</v>
      </c>
      <c r="CC60" t="s">
        <v>141</v>
      </c>
      <c r="CD60" t="s">
        <v>141</v>
      </c>
      <c r="CE60" s="14">
        <f t="shared" si="28"/>
        <v>0.5</v>
      </c>
      <c r="CF60" s="14">
        <f t="shared" si="45"/>
        <v>-0.4</v>
      </c>
      <c r="CG60" s="14" t="str">
        <f t="shared" si="29"/>
        <v>Under</v>
      </c>
      <c r="CH60">
        <v>0.1</v>
      </c>
      <c r="CI60">
        <v>0.1</v>
      </c>
      <c r="CJ60" s="14"/>
      <c r="CK60" s="14">
        <f t="shared" si="30"/>
        <v>1</v>
      </c>
      <c r="CL60" s="14">
        <f t="shared" si="31"/>
        <v>1</v>
      </c>
      <c r="CM60" s="14">
        <f t="shared" si="32"/>
        <v>1</v>
      </c>
      <c r="CN60" s="14">
        <f t="shared" si="33"/>
        <v>3</v>
      </c>
      <c r="CO60" s="14"/>
      <c r="CP60" s="15">
        <v>3.0775037543958721</v>
      </c>
      <c r="CQ60" s="15">
        <v>3.3325974981604101</v>
      </c>
      <c r="CR60" s="15">
        <v>2.98940092995934</v>
      </c>
      <c r="CS60" s="15">
        <v>1.5</v>
      </c>
      <c r="CT60" s="15" t="s">
        <v>141</v>
      </c>
      <c r="CU60" s="15">
        <v>1.5</v>
      </c>
      <c r="CV60" s="15">
        <v>1.5</v>
      </c>
      <c r="CW60" s="16">
        <f t="shared" si="34"/>
        <v>1.5</v>
      </c>
      <c r="CX60" s="14">
        <f t="shared" si="46"/>
        <v>1.8325974981604101</v>
      </c>
      <c r="CY60" s="16" t="str">
        <f t="shared" si="35"/>
        <v>Over</v>
      </c>
      <c r="CZ60" s="15">
        <v>2.5</v>
      </c>
      <c r="DA60" s="15">
        <v>0.6</v>
      </c>
      <c r="DB60" s="16">
        <f t="shared" si="36"/>
        <v>3</v>
      </c>
      <c r="DC60" s="16">
        <f t="shared" si="37"/>
        <v>4</v>
      </c>
      <c r="DD60" s="16">
        <f t="shared" si="38"/>
        <v>1</v>
      </c>
      <c r="DE60" s="16">
        <f t="shared" si="39"/>
        <v>1</v>
      </c>
      <c r="DF60" s="16">
        <f t="shared" si="40"/>
        <v>9</v>
      </c>
      <c r="DG60" s="14"/>
    </row>
    <row r="61" spans="1:111" x14ac:dyDescent="0.3">
      <c r="A61" t="s">
        <v>204</v>
      </c>
      <c r="B61" t="s">
        <v>43</v>
      </c>
      <c r="C61" t="s">
        <v>52</v>
      </c>
      <c r="D61" s="15">
        <v>0.24832749940288451</v>
      </c>
      <c r="E61" s="15">
        <v>0.36614173228346403</v>
      </c>
      <c r="F61" s="15">
        <v>0.11027057524082801</v>
      </c>
      <c r="G61" s="15">
        <v>0.5</v>
      </c>
      <c r="H61" s="15" t="s">
        <v>141</v>
      </c>
      <c r="I61" s="15">
        <v>0.5</v>
      </c>
      <c r="J61" s="15" t="s">
        <v>141</v>
      </c>
      <c r="K61" s="16">
        <f t="shared" si="0"/>
        <v>0.5</v>
      </c>
      <c r="L61" s="14">
        <f t="shared" si="41"/>
        <v>-0.3</v>
      </c>
      <c r="M61" s="16" t="str">
        <f t="shared" si="1"/>
        <v>Under</v>
      </c>
      <c r="N61" s="15">
        <v>0.2</v>
      </c>
      <c r="O61" s="15">
        <v>0.2</v>
      </c>
      <c r="P61" s="16">
        <f t="shared" si="2"/>
        <v>3</v>
      </c>
      <c r="Q61" s="16">
        <f t="shared" si="3"/>
        <v>4</v>
      </c>
      <c r="R61" s="16">
        <f t="shared" si="4"/>
        <v>1</v>
      </c>
      <c r="S61" s="16">
        <f t="shared" si="5"/>
        <v>1</v>
      </c>
      <c r="T61" s="16">
        <f t="shared" si="6"/>
        <v>9</v>
      </c>
      <c r="U61" s="14"/>
      <c r="V61">
        <v>0.59190001668502767</v>
      </c>
      <c r="W61">
        <v>1</v>
      </c>
      <c r="X61">
        <v>7.9229740000000008E-6</v>
      </c>
      <c r="Y61">
        <v>0.5</v>
      </c>
      <c r="Z61" t="s">
        <v>141</v>
      </c>
      <c r="AA61" t="s">
        <v>141</v>
      </c>
      <c r="AB61">
        <v>0.1</v>
      </c>
      <c r="AC61" s="14">
        <f t="shared" si="7"/>
        <v>0.5</v>
      </c>
      <c r="AD61" s="16">
        <f t="shared" si="42"/>
        <v>0.5</v>
      </c>
      <c r="AE61" s="14" t="str">
        <f t="shared" si="8"/>
        <v>Over</v>
      </c>
      <c r="AF61">
        <v>0.5</v>
      </c>
      <c r="AG61">
        <v>0.4</v>
      </c>
      <c r="AH61" s="14">
        <f t="shared" si="9"/>
        <v>2</v>
      </c>
      <c r="AI61" s="14">
        <f t="shared" si="10"/>
        <v>3</v>
      </c>
      <c r="AJ61" s="14">
        <f t="shared" si="11"/>
        <v>0</v>
      </c>
      <c r="AK61" s="14">
        <f t="shared" si="12"/>
        <v>0</v>
      </c>
      <c r="AL61" s="14">
        <f t="shared" si="13"/>
        <v>5</v>
      </c>
      <c r="AM61" s="14"/>
      <c r="AN61">
        <v>8.7385485117853264E-3</v>
      </c>
      <c r="AO61">
        <v>3.5577919573766999E-2</v>
      </c>
      <c r="AP61">
        <v>-5.9404940511221301E-5</v>
      </c>
      <c r="AQ61" t="s">
        <v>141</v>
      </c>
      <c r="AR61">
        <v>0.5</v>
      </c>
      <c r="AS61" t="s">
        <v>141</v>
      </c>
      <c r="AT61" t="s">
        <v>141</v>
      </c>
      <c r="AU61" s="14">
        <f t="shared" si="14"/>
        <v>0.5</v>
      </c>
      <c r="AV61" s="14">
        <f t="shared" si="43"/>
        <v>-0.5</v>
      </c>
      <c r="AW61" s="14" t="str">
        <f t="shared" si="15"/>
        <v>Under</v>
      </c>
      <c r="AX61">
        <v>0</v>
      </c>
      <c r="AY61">
        <v>0</v>
      </c>
      <c r="AZ61" s="14">
        <f t="shared" si="16"/>
        <v>3</v>
      </c>
      <c r="BA61" s="14">
        <f t="shared" si="17"/>
        <v>1</v>
      </c>
      <c r="BB61" s="14">
        <f t="shared" si="18"/>
        <v>0</v>
      </c>
      <c r="BC61" s="14">
        <f t="shared" si="19"/>
        <v>0</v>
      </c>
      <c r="BD61" s="14">
        <f t="shared" si="20"/>
        <v>4</v>
      </c>
      <c r="BE61" s="14"/>
      <c r="BF61">
        <v>0.39308480021249609</v>
      </c>
      <c r="BG61">
        <v>1.06989644572051</v>
      </c>
      <c r="BH61">
        <v>2.0030431000000001E-2</v>
      </c>
      <c r="BI61" t="s">
        <v>141</v>
      </c>
      <c r="BJ61">
        <v>0.5</v>
      </c>
      <c r="BK61" t="s">
        <v>141</v>
      </c>
      <c r="BL61" t="s">
        <v>141</v>
      </c>
      <c r="BM61" s="14">
        <f t="shared" si="21"/>
        <v>0.5</v>
      </c>
      <c r="BN61" s="14">
        <f t="shared" si="44"/>
        <v>0.56989644572051001</v>
      </c>
      <c r="BO61" s="14" t="str">
        <f t="shared" si="22"/>
        <v>Over</v>
      </c>
      <c r="BP61">
        <v>0.2</v>
      </c>
      <c r="BQ61">
        <v>0.2</v>
      </c>
      <c r="BR61" s="14">
        <f t="shared" si="23"/>
        <v>1</v>
      </c>
      <c r="BS61" s="14">
        <f t="shared" si="24"/>
        <v>5</v>
      </c>
      <c r="BT61" s="14">
        <f t="shared" si="25"/>
        <v>0</v>
      </c>
      <c r="BU61" s="14">
        <f t="shared" si="26"/>
        <v>0</v>
      </c>
      <c r="BV61" s="14">
        <f t="shared" si="27"/>
        <v>6</v>
      </c>
      <c r="BW61" s="14"/>
      <c r="BX61">
        <v>0.17761568864453459</v>
      </c>
      <c r="BY61">
        <v>0.78252032520325199</v>
      </c>
      <c r="BZ61">
        <v>2.3596630608641599E-2</v>
      </c>
      <c r="CA61" t="s">
        <v>141</v>
      </c>
      <c r="CB61">
        <v>0.5</v>
      </c>
      <c r="CC61" t="s">
        <v>141</v>
      </c>
      <c r="CD61" t="s">
        <v>141</v>
      </c>
      <c r="CE61" s="14">
        <f t="shared" si="28"/>
        <v>0.5</v>
      </c>
      <c r="CF61" s="14">
        <f t="shared" si="45"/>
        <v>-0.4</v>
      </c>
      <c r="CG61" s="14" t="str">
        <f t="shared" si="29"/>
        <v>Under</v>
      </c>
      <c r="CH61">
        <v>0.1</v>
      </c>
      <c r="CI61">
        <v>0.1</v>
      </c>
      <c r="CJ61" s="14"/>
      <c r="CK61" s="14">
        <f t="shared" si="30"/>
        <v>1</v>
      </c>
      <c r="CL61" s="14">
        <f t="shared" si="31"/>
        <v>1</v>
      </c>
      <c r="CM61" s="14">
        <f t="shared" si="32"/>
        <v>1</v>
      </c>
      <c r="CN61" s="14">
        <f t="shared" si="33"/>
        <v>3</v>
      </c>
      <c r="CO61" s="14"/>
      <c r="CP61">
        <v>0.80672743782332834</v>
      </c>
      <c r="CQ61">
        <v>1.2</v>
      </c>
      <c r="CR61">
        <v>3.6407399999999999E-2</v>
      </c>
      <c r="CS61">
        <v>1.5</v>
      </c>
      <c r="CT61" t="s">
        <v>141</v>
      </c>
      <c r="CU61">
        <v>1.5</v>
      </c>
      <c r="CV61" t="s">
        <v>141</v>
      </c>
      <c r="CW61" s="14">
        <f t="shared" si="34"/>
        <v>1.5</v>
      </c>
      <c r="CX61" s="14">
        <f t="shared" si="46"/>
        <v>-0.7</v>
      </c>
      <c r="CY61" s="14" t="str">
        <f t="shared" si="35"/>
        <v>Under</v>
      </c>
      <c r="CZ61">
        <v>0.8</v>
      </c>
      <c r="DA61">
        <v>0.3</v>
      </c>
      <c r="DB61" s="14">
        <f t="shared" si="36"/>
        <v>3</v>
      </c>
      <c r="DC61" s="14">
        <f t="shared" si="37"/>
        <v>1</v>
      </c>
      <c r="DD61" s="14">
        <f t="shared" si="38"/>
        <v>1</v>
      </c>
      <c r="DE61" s="14">
        <f t="shared" si="39"/>
        <v>1</v>
      </c>
      <c r="DF61" s="14">
        <f t="shared" si="40"/>
        <v>6</v>
      </c>
      <c r="DG61" s="14"/>
    </row>
    <row r="62" spans="1:111" x14ac:dyDescent="0.3">
      <c r="A62" t="s">
        <v>205</v>
      </c>
      <c r="B62" t="s">
        <v>43</v>
      </c>
      <c r="C62" t="s">
        <v>52</v>
      </c>
      <c r="D62" s="15">
        <v>0.80512870733313258</v>
      </c>
      <c r="E62" s="15">
        <v>1.1151764</v>
      </c>
      <c r="F62" s="15">
        <v>0.68566923979031003</v>
      </c>
      <c r="G62" s="15">
        <v>0.5</v>
      </c>
      <c r="H62" s="15" t="s">
        <v>141</v>
      </c>
      <c r="I62" s="15">
        <v>0.5</v>
      </c>
      <c r="J62" s="15">
        <v>0.5</v>
      </c>
      <c r="K62" s="16">
        <f t="shared" si="0"/>
        <v>0.5</v>
      </c>
      <c r="L62" s="14">
        <f t="shared" si="41"/>
        <v>0.89999999999999991</v>
      </c>
      <c r="M62" s="16" t="str">
        <f t="shared" si="1"/>
        <v>Over</v>
      </c>
      <c r="N62" s="15">
        <v>1.4</v>
      </c>
      <c r="O62" s="15">
        <v>0.8</v>
      </c>
      <c r="P62" s="16">
        <f t="shared" si="2"/>
        <v>3</v>
      </c>
      <c r="Q62" s="16">
        <f t="shared" si="3"/>
        <v>5</v>
      </c>
      <c r="R62" s="16">
        <f t="shared" si="4"/>
        <v>1</v>
      </c>
      <c r="S62" s="16">
        <f t="shared" si="5"/>
        <v>1</v>
      </c>
      <c r="T62" s="16">
        <f t="shared" si="6"/>
        <v>10</v>
      </c>
      <c r="U62" s="14"/>
      <c r="V62" s="15">
        <v>1.087125826597428</v>
      </c>
      <c r="W62" s="15">
        <v>1.22602429387546</v>
      </c>
      <c r="X62" s="15">
        <v>0.99850254716158804</v>
      </c>
      <c r="Y62" s="15">
        <v>0.5</v>
      </c>
      <c r="Z62" s="15" t="s">
        <v>141</v>
      </c>
      <c r="AA62" s="15" t="s">
        <v>141</v>
      </c>
      <c r="AB62" s="15">
        <v>0.5</v>
      </c>
      <c r="AC62" s="16">
        <f t="shared" si="7"/>
        <v>0.5</v>
      </c>
      <c r="AD62" s="16">
        <f t="shared" si="42"/>
        <v>0.8</v>
      </c>
      <c r="AE62" s="16" t="str">
        <f t="shared" si="8"/>
        <v>Over</v>
      </c>
      <c r="AF62" s="15">
        <v>1.3</v>
      </c>
      <c r="AG62" s="15">
        <v>0.8</v>
      </c>
      <c r="AH62" s="16">
        <f t="shared" si="9"/>
        <v>3</v>
      </c>
      <c r="AI62" s="16">
        <f t="shared" si="10"/>
        <v>5</v>
      </c>
      <c r="AJ62" s="16">
        <f t="shared" si="11"/>
        <v>1</v>
      </c>
      <c r="AK62" s="16">
        <f t="shared" si="12"/>
        <v>1</v>
      </c>
      <c r="AL62" s="16">
        <f t="shared" si="13"/>
        <v>10</v>
      </c>
      <c r="AM62" s="14"/>
      <c r="AN62">
        <v>0.18528032956419579</v>
      </c>
      <c r="AO62">
        <v>0.489673550966022</v>
      </c>
      <c r="AP62">
        <v>-7.0574488241322998E-3</v>
      </c>
      <c r="AQ62" t="s">
        <v>141</v>
      </c>
      <c r="AR62">
        <v>0.5</v>
      </c>
      <c r="AS62" t="s">
        <v>141</v>
      </c>
      <c r="AT62" t="s">
        <v>141</v>
      </c>
      <c r="AU62" s="14">
        <f t="shared" si="14"/>
        <v>0.5</v>
      </c>
      <c r="AV62" s="14">
        <f t="shared" si="43"/>
        <v>-0.31471967043580418</v>
      </c>
      <c r="AW62" s="14" t="str">
        <f t="shared" si="15"/>
        <v>Under</v>
      </c>
      <c r="AX62">
        <v>0.4</v>
      </c>
      <c r="AY62">
        <v>0.3</v>
      </c>
      <c r="AZ62" s="14">
        <f t="shared" si="16"/>
        <v>3</v>
      </c>
      <c r="BA62" s="14">
        <f t="shared" si="17"/>
        <v>1</v>
      </c>
      <c r="BB62" s="14">
        <f t="shared" si="18"/>
        <v>0</v>
      </c>
      <c r="BC62" s="14">
        <f t="shared" si="19"/>
        <v>0</v>
      </c>
      <c r="BD62" s="14">
        <f t="shared" si="20"/>
        <v>4</v>
      </c>
      <c r="BE62" s="14"/>
      <c r="BF62" s="15">
        <v>0.77425461817294994</v>
      </c>
      <c r="BG62" s="15">
        <v>1.0436137071650999</v>
      </c>
      <c r="BH62" s="15">
        <v>0.53403440000000002</v>
      </c>
      <c r="BI62" s="15" t="s">
        <v>141</v>
      </c>
      <c r="BJ62" s="15">
        <v>0.5</v>
      </c>
      <c r="BK62" s="15" t="s">
        <v>141</v>
      </c>
      <c r="BL62" s="15" t="s">
        <v>141</v>
      </c>
      <c r="BM62" s="16">
        <f t="shared" si="21"/>
        <v>0.5</v>
      </c>
      <c r="BN62" s="14">
        <f t="shared" si="44"/>
        <v>0.8</v>
      </c>
      <c r="BO62" s="16" t="str">
        <f t="shared" si="22"/>
        <v>Over</v>
      </c>
      <c r="BP62" s="15">
        <v>1.3</v>
      </c>
      <c r="BQ62" s="15">
        <v>0.7</v>
      </c>
      <c r="BR62" s="16">
        <f t="shared" si="23"/>
        <v>3</v>
      </c>
      <c r="BS62" s="16">
        <f t="shared" si="24"/>
        <v>5</v>
      </c>
      <c r="BT62" s="16">
        <f t="shared" si="25"/>
        <v>1</v>
      </c>
      <c r="BU62" s="16">
        <f t="shared" si="26"/>
        <v>1</v>
      </c>
      <c r="BV62" s="16">
        <f t="shared" si="27"/>
        <v>10</v>
      </c>
      <c r="BW62" s="14"/>
      <c r="BX62">
        <v>0.1988268880746929</v>
      </c>
      <c r="BY62">
        <v>0.85854120618882201</v>
      </c>
      <c r="BZ62">
        <v>-3.2831306999999998E-3</v>
      </c>
      <c r="CA62" t="s">
        <v>141</v>
      </c>
      <c r="CB62">
        <v>0.5</v>
      </c>
      <c r="CC62" t="s">
        <v>141</v>
      </c>
      <c r="CD62" t="s">
        <v>141</v>
      </c>
      <c r="CE62" s="14">
        <f t="shared" si="28"/>
        <v>0.5</v>
      </c>
      <c r="CF62" s="14">
        <f t="shared" si="45"/>
        <v>0.35854120618882201</v>
      </c>
      <c r="CG62" s="14" t="str">
        <f t="shared" si="29"/>
        <v>Over</v>
      </c>
      <c r="CH62">
        <v>0.2</v>
      </c>
      <c r="CI62">
        <v>0.2</v>
      </c>
      <c r="CJ62" s="14"/>
      <c r="CK62" s="14">
        <f t="shared" si="30"/>
        <v>5</v>
      </c>
      <c r="CL62" s="14">
        <f t="shared" si="31"/>
        <v>0</v>
      </c>
      <c r="CM62" s="14">
        <f t="shared" si="32"/>
        <v>0</v>
      </c>
      <c r="CN62" s="14">
        <f t="shared" si="33"/>
        <v>5</v>
      </c>
      <c r="CO62" s="14"/>
      <c r="CP62" s="15">
        <v>2.948091102483835</v>
      </c>
      <c r="CQ62" s="15">
        <v>3.66566866267465</v>
      </c>
      <c r="CR62" s="15">
        <v>2.45072682751759</v>
      </c>
      <c r="CS62" s="15">
        <v>1.5</v>
      </c>
      <c r="CT62" s="15" t="s">
        <v>141</v>
      </c>
      <c r="CU62" s="15">
        <v>1.5</v>
      </c>
      <c r="CV62" s="15">
        <v>1.5</v>
      </c>
      <c r="CW62" s="16">
        <f t="shared" si="34"/>
        <v>1.5</v>
      </c>
      <c r="CX62" s="14">
        <f t="shared" si="46"/>
        <v>2.16566866267465</v>
      </c>
      <c r="CY62" s="16" t="str">
        <f t="shared" si="35"/>
        <v>Over</v>
      </c>
      <c r="CZ62" s="15">
        <v>2.9</v>
      </c>
      <c r="DA62" s="15">
        <v>0.6</v>
      </c>
      <c r="DB62" s="16">
        <f t="shared" si="36"/>
        <v>3</v>
      </c>
      <c r="DC62" s="16">
        <f t="shared" si="37"/>
        <v>5</v>
      </c>
      <c r="DD62" s="16">
        <f t="shared" si="38"/>
        <v>1</v>
      </c>
      <c r="DE62" s="16">
        <f t="shared" si="39"/>
        <v>1</v>
      </c>
      <c r="DF62" s="16">
        <f t="shared" si="40"/>
        <v>10</v>
      </c>
      <c r="DG62" s="14"/>
    </row>
    <row r="63" spans="1:111" x14ac:dyDescent="0.3">
      <c r="A63" t="s">
        <v>206</v>
      </c>
      <c r="B63" t="s">
        <v>43</v>
      </c>
      <c r="C63" t="s">
        <v>52</v>
      </c>
      <c r="D63">
        <v>0.54225360206180673</v>
      </c>
      <c r="E63">
        <v>0.69918239999999998</v>
      </c>
      <c r="F63">
        <v>0.375131045855088</v>
      </c>
      <c r="G63">
        <v>0.5</v>
      </c>
      <c r="H63">
        <v>0.5</v>
      </c>
      <c r="I63">
        <v>0.5</v>
      </c>
      <c r="J63">
        <v>0.5</v>
      </c>
      <c r="K63" s="14">
        <f t="shared" si="0"/>
        <v>0.5</v>
      </c>
      <c r="L63" s="14">
        <f t="shared" si="41"/>
        <v>0.30000000000000004</v>
      </c>
      <c r="M63" s="14" t="str">
        <f t="shared" si="1"/>
        <v>Over</v>
      </c>
      <c r="N63">
        <v>0.8</v>
      </c>
      <c r="O63">
        <v>0.5</v>
      </c>
      <c r="P63" s="14">
        <f t="shared" si="2"/>
        <v>2</v>
      </c>
      <c r="Q63" s="14">
        <f t="shared" si="3"/>
        <v>4</v>
      </c>
      <c r="R63" s="14">
        <f t="shared" si="4"/>
        <v>1</v>
      </c>
      <c r="S63" s="14">
        <f t="shared" si="5"/>
        <v>0</v>
      </c>
      <c r="T63" s="14">
        <f t="shared" si="6"/>
        <v>7</v>
      </c>
      <c r="U63" s="14"/>
      <c r="V63">
        <v>0.60619484248024957</v>
      </c>
      <c r="W63">
        <v>1</v>
      </c>
      <c r="X63">
        <v>7.9229740000000008E-6</v>
      </c>
      <c r="Y63">
        <v>0.5</v>
      </c>
      <c r="Z63" t="s">
        <v>141</v>
      </c>
      <c r="AA63" t="s">
        <v>141</v>
      </c>
      <c r="AB63">
        <v>0.2</v>
      </c>
      <c r="AC63" s="14">
        <f t="shared" si="7"/>
        <v>0.5</v>
      </c>
      <c r="AD63" s="16">
        <f t="shared" si="42"/>
        <v>0.5</v>
      </c>
      <c r="AE63" s="14" t="str">
        <f t="shared" si="8"/>
        <v>Over</v>
      </c>
      <c r="AF63">
        <v>0.6</v>
      </c>
      <c r="AG63">
        <v>0.4</v>
      </c>
      <c r="AH63" s="14">
        <f t="shared" si="9"/>
        <v>2</v>
      </c>
      <c r="AI63" s="14">
        <f t="shared" si="10"/>
        <v>3</v>
      </c>
      <c r="AJ63" s="14">
        <f t="shared" si="11"/>
        <v>1</v>
      </c>
      <c r="AK63" s="14">
        <f t="shared" si="12"/>
        <v>0</v>
      </c>
      <c r="AL63" s="14">
        <f t="shared" si="13"/>
        <v>6</v>
      </c>
      <c r="AM63" s="14"/>
      <c r="AN63">
        <v>0.1393850366109122</v>
      </c>
      <c r="AO63">
        <v>0.38211926036014698</v>
      </c>
      <c r="AP63">
        <v>-2.4067649552449298E-5</v>
      </c>
      <c r="AQ63" t="s">
        <v>141</v>
      </c>
      <c r="AR63">
        <v>0.5</v>
      </c>
      <c r="AS63" t="s">
        <v>141</v>
      </c>
      <c r="AT63" t="s">
        <v>141</v>
      </c>
      <c r="AU63" s="14">
        <f t="shared" si="14"/>
        <v>0.5</v>
      </c>
      <c r="AV63" s="14">
        <f t="shared" si="43"/>
        <v>-0.36061496338908783</v>
      </c>
      <c r="AW63" s="14" t="str">
        <f t="shared" si="15"/>
        <v>Under</v>
      </c>
      <c r="AX63">
        <v>0.4</v>
      </c>
      <c r="AY63">
        <v>0.3</v>
      </c>
      <c r="AZ63" s="14">
        <f t="shared" si="16"/>
        <v>3</v>
      </c>
      <c r="BA63" s="14">
        <f t="shared" si="17"/>
        <v>1</v>
      </c>
      <c r="BB63" s="14">
        <f t="shared" si="18"/>
        <v>0</v>
      </c>
      <c r="BC63" s="14">
        <f t="shared" si="19"/>
        <v>0</v>
      </c>
      <c r="BD63" s="14">
        <f t="shared" si="20"/>
        <v>4</v>
      </c>
      <c r="BE63" s="14"/>
      <c r="BF63">
        <v>0.58686140403774856</v>
      </c>
      <c r="BG63">
        <v>0.80980066445182697</v>
      </c>
      <c r="BH63">
        <v>0.36</v>
      </c>
      <c r="BI63" t="s">
        <v>141</v>
      </c>
      <c r="BJ63">
        <v>0.5</v>
      </c>
      <c r="BK63" t="s">
        <v>141</v>
      </c>
      <c r="BL63" t="s">
        <v>141</v>
      </c>
      <c r="BM63" s="14">
        <f t="shared" si="21"/>
        <v>0.5</v>
      </c>
      <c r="BN63" s="14">
        <f t="shared" si="44"/>
        <v>0.5</v>
      </c>
      <c r="BO63" s="14" t="str">
        <f t="shared" si="22"/>
        <v>Over</v>
      </c>
      <c r="BP63">
        <v>1</v>
      </c>
      <c r="BQ63">
        <v>0.5</v>
      </c>
      <c r="BR63" s="14">
        <f t="shared" si="23"/>
        <v>2</v>
      </c>
      <c r="BS63" s="14">
        <f t="shared" si="24"/>
        <v>4</v>
      </c>
      <c r="BT63" s="14">
        <f t="shared" si="25"/>
        <v>1</v>
      </c>
      <c r="BU63" s="14">
        <f t="shared" si="26"/>
        <v>0</v>
      </c>
      <c r="BV63" s="14">
        <f t="shared" si="27"/>
        <v>7</v>
      </c>
      <c r="BW63" s="14"/>
      <c r="BX63">
        <v>0.1348718921936323</v>
      </c>
      <c r="BY63">
        <v>0.76762084796111196</v>
      </c>
      <c r="BZ63">
        <v>-1.1495168E-2</v>
      </c>
      <c r="CA63" t="s">
        <v>141</v>
      </c>
      <c r="CB63">
        <v>0.5</v>
      </c>
      <c r="CC63" t="s">
        <v>141</v>
      </c>
      <c r="CD63" t="s">
        <v>141</v>
      </c>
      <c r="CE63" s="14">
        <f t="shared" si="28"/>
        <v>0.5</v>
      </c>
      <c r="CF63" s="14">
        <f t="shared" si="45"/>
        <v>-0.5</v>
      </c>
      <c r="CG63" s="14" t="str">
        <f t="shared" si="29"/>
        <v>Under</v>
      </c>
      <c r="CH63">
        <v>0</v>
      </c>
      <c r="CI63">
        <v>0</v>
      </c>
      <c r="CJ63" s="14"/>
      <c r="CK63" s="14">
        <f t="shared" si="30"/>
        <v>1</v>
      </c>
      <c r="CL63" s="14">
        <f t="shared" si="31"/>
        <v>1</v>
      </c>
      <c r="CM63" s="14">
        <f t="shared" si="32"/>
        <v>1</v>
      </c>
      <c r="CN63" s="14">
        <f t="shared" si="33"/>
        <v>3</v>
      </c>
      <c r="CO63" s="14"/>
      <c r="CP63">
        <v>1.555468293152042</v>
      </c>
      <c r="CQ63">
        <v>2</v>
      </c>
      <c r="CR63">
        <v>5.6718606999999997E-2</v>
      </c>
      <c r="CS63">
        <v>1.5</v>
      </c>
      <c r="CT63" t="s">
        <v>141</v>
      </c>
      <c r="CU63">
        <v>1.5</v>
      </c>
      <c r="CV63">
        <v>1.5</v>
      </c>
      <c r="CW63" s="14">
        <f t="shared" si="34"/>
        <v>1.5</v>
      </c>
      <c r="CX63" s="14">
        <f t="shared" si="46"/>
        <v>0.5</v>
      </c>
      <c r="CY63" s="14" t="str">
        <f t="shared" si="35"/>
        <v>Over</v>
      </c>
      <c r="CZ63">
        <v>1.9</v>
      </c>
      <c r="DA63">
        <v>0.4</v>
      </c>
      <c r="DB63" s="14">
        <f t="shared" si="36"/>
        <v>2</v>
      </c>
      <c r="DC63" s="14">
        <f t="shared" si="37"/>
        <v>1</v>
      </c>
      <c r="DD63" s="14">
        <f t="shared" si="38"/>
        <v>1</v>
      </c>
      <c r="DE63" s="14">
        <f t="shared" si="39"/>
        <v>0</v>
      </c>
      <c r="DF63" s="14">
        <f t="shared" si="40"/>
        <v>4</v>
      </c>
      <c r="DG63" s="14"/>
    </row>
    <row r="64" spans="1:111" x14ac:dyDescent="0.3">
      <c r="A64" t="s">
        <v>207</v>
      </c>
      <c r="B64" t="s">
        <v>43</v>
      </c>
      <c r="C64" t="s">
        <v>52</v>
      </c>
      <c r="D64" s="15">
        <v>0.27208323866962558</v>
      </c>
      <c r="E64" s="15">
        <v>0.36614173228346403</v>
      </c>
      <c r="F64" s="15">
        <v>0.16</v>
      </c>
      <c r="G64" s="15">
        <v>0.5</v>
      </c>
      <c r="H64" s="15">
        <v>0.5</v>
      </c>
      <c r="I64" s="15">
        <v>0.5</v>
      </c>
      <c r="J64" s="15">
        <v>0.5</v>
      </c>
      <c r="K64" s="16">
        <f t="shared" si="0"/>
        <v>0.5</v>
      </c>
      <c r="L64" s="14">
        <f t="shared" si="41"/>
        <v>-0.22791676133037442</v>
      </c>
      <c r="M64" s="16" t="str">
        <f t="shared" si="1"/>
        <v>Under</v>
      </c>
      <c r="N64" s="15">
        <v>0.3</v>
      </c>
      <c r="O64" s="15">
        <v>0.3</v>
      </c>
      <c r="P64" s="16">
        <f t="shared" si="2"/>
        <v>3</v>
      </c>
      <c r="Q64" s="16">
        <f t="shared" si="3"/>
        <v>3</v>
      </c>
      <c r="R64" s="16">
        <f t="shared" si="4"/>
        <v>1</v>
      </c>
      <c r="S64" s="16">
        <f t="shared" si="5"/>
        <v>1</v>
      </c>
      <c r="T64" s="16">
        <f t="shared" si="6"/>
        <v>8</v>
      </c>
      <c r="U64" s="14"/>
      <c r="V64">
        <v>0.88879192913549798</v>
      </c>
      <c r="W64">
        <v>1.0001594491922501</v>
      </c>
      <c r="X64">
        <v>0.70251473172981604</v>
      </c>
      <c r="Y64">
        <v>0.5</v>
      </c>
      <c r="Z64" t="s">
        <v>141</v>
      </c>
      <c r="AA64">
        <v>105</v>
      </c>
      <c r="AB64">
        <v>0.1</v>
      </c>
      <c r="AC64" s="14">
        <f t="shared" si="7"/>
        <v>0.5</v>
      </c>
      <c r="AD64" s="16">
        <f t="shared" si="42"/>
        <v>0.50015944919225008</v>
      </c>
      <c r="AE64" s="14" t="str">
        <f t="shared" si="8"/>
        <v>Over</v>
      </c>
      <c r="AF64">
        <v>0.7</v>
      </c>
      <c r="AG64">
        <v>0.5</v>
      </c>
      <c r="AH64" s="14">
        <f t="shared" si="9"/>
        <v>3</v>
      </c>
      <c r="AI64" s="14">
        <f t="shared" si="10"/>
        <v>4</v>
      </c>
      <c r="AJ64" s="14">
        <f t="shared" si="11"/>
        <v>1</v>
      </c>
      <c r="AK64" s="14">
        <f t="shared" si="12"/>
        <v>0</v>
      </c>
      <c r="AL64" s="14">
        <f t="shared" si="13"/>
        <v>8</v>
      </c>
      <c r="AM64" s="14"/>
      <c r="AN64">
        <v>7.9589018861510857E-3</v>
      </c>
      <c r="AO64">
        <v>3.3862513475851203E-2</v>
      </c>
      <c r="AP64">
        <v>-5.9404940511221301E-5</v>
      </c>
      <c r="AQ64" t="s">
        <v>141</v>
      </c>
      <c r="AR64">
        <v>0.5</v>
      </c>
      <c r="AS64">
        <v>1100</v>
      </c>
      <c r="AT64" t="s">
        <v>141</v>
      </c>
      <c r="AU64" s="14">
        <f t="shared" si="14"/>
        <v>0.5</v>
      </c>
      <c r="AV64" s="14">
        <f t="shared" si="43"/>
        <v>-0.5</v>
      </c>
      <c r="AW64" s="14" t="str">
        <f t="shared" si="15"/>
        <v>Under</v>
      </c>
      <c r="AX64">
        <v>0</v>
      </c>
      <c r="AY64">
        <v>0</v>
      </c>
      <c r="AZ64" s="14">
        <f t="shared" si="16"/>
        <v>3</v>
      </c>
      <c r="BA64" s="14">
        <f t="shared" si="17"/>
        <v>1</v>
      </c>
      <c r="BB64" s="14">
        <f t="shared" si="18"/>
        <v>0</v>
      </c>
      <c r="BC64" s="14">
        <f t="shared" si="19"/>
        <v>0</v>
      </c>
      <c r="BD64" s="14">
        <f t="shared" si="20"/>
        <v>4</v>
      </c>
      <c r="BE64" s="14"/>
      <c r="BF64">
        <v>0.28412992996768921</v>
      </c>
      <c r="BG64">
        <v>0.65933044017358899</v>
      </c>
      <c r="BH64">
        <v>8.9646379999999998E-2</v>
      </c>
      <c r="BI64" t="s">
        <v>141</v>
      </c>
      <c r="BJ64">
        <v>0.5</v>
      </c>
      <c r="BK64" t="s">
        <v>141</v>
      </c>
      <c r="BL64" t="s">
        <v>141</v>
      </c>
      <c r="BM64" s="14">
        <f t="shared" si="21"/>
        <v>0.5</v>
      </c>
      <c r="BN64" s="14">
        <f t="shared" si="44"/>
        <v>-0.21587007003231079</v>
      </c>
      <c r="BO64" s="14" t="str">
        <f t="shared" si="22"/>
        <v>Under</v>
      </c>
      <c r="BP64">
        <v>0.4</v>
      </c>
      <c r="BQ64">
        <v>0.3</v>
      </c>
      <c r="BR64" s="14">
        <f t="shared" si="23"/>
        <v>2</v>
      </c>
      <c r="BS64" s="14">
        <f t="shared" si="24"/>
        <v>1</v>
      </c>
      <c r="BT64" s="14">
        <f t="shared" si="25"/>
        <v>1</v>
      </c>
      <c r="BU64" s="14">
        <f t="shared" si="26"/>
        <v>1</v>
      </c>
      <c r="BV64" s="14">
        <f t="shared" si="27"/>
        <v>5</v>
      </c>
      <c r="BW64" s="14"/>
      <c r="BX64">
        <v>0.14767376238681121</v>
      </c>
      <c r="BY64">
        <v>0.78252032520325199</v>
      </c>
      <c r="BZ64">
        <v>-7.6848369999999999E-3</v>
      </c>
      <c r="CA64" t="s">
        <v>141</v>
      </c>
      <c r="CB64">
        <v>0.5</v>
      </c>
      <c r="CC64" t="s">
        <v>141</v>
      </c>
      <c r="CD64" t="s">
        <v>141</v>
      </c>
      <c r="CE64" s="14">
        <f t="shared" si="28"/>
        <v>0.5</v>
      </c>
      <c r="CF64" s="14">
        <f t="shared" si="45"/>
        <v>-0.5</v>
      </c>
      <c r="CG64" s="14" t="str">
        <f t="shared" si="29"/>
        <v>Under</v>
      </c>
      <c r="CH64">
        <v>0</v>
      </c>
      <c r="CI64">
        <v>0</v>
      </c>
      <c r="CJ64" s="14"/>
      <c r="CK64" s="14">
        <f t="shared" si="30"/>
        <v>1</v>
      </c>
      <c r="CL64" s="14">
        <f t="shared" si="31"/>
        <v>1</v>
      </c>
      <c r="CM64" s="14">
        <f t="shared" si="32"/>
        <v>1</v>
      </c>
      <c r="CN64" s="14">
        <f t="shared" si="33"/>
        <v>3</v>
      </c>
      <c r="CO64" s="14"/>
      <c r="CP64">
        <v>1.099519863807944</v>
      </c>
      <c r="CQ64">
        <v>1.2352304000000001</v>
      </c>
      <c r="CR64">
        <v>0.98668519347052497</v>
      </c>
      <c r="CS64">
        <v>0.5</v>
      </c>
      <c r="CT64" t="s">
        <v>141</v>
      </c>
      <c r="CU64">
        <v>0.5</v>
      </c>
      <c r="CV64">
        <v>1.5</v>
      </c>
      <c r="CW64" s="14">
        <f t="shared" si="34"/>
        <v>0.5</v>
      </c>
      <c r="CX64" s="14">
        <f t="shared" si="46"/>
        <v>0.73523040000000006</v>
      </c>
      <c r="CY64" s="14" t="str">
        <f t="shared" si="35"/>
        <v>Over</v>
      </c>
      <c r="CZ64">
        <v>1.1000000000000001</v>
      </c>
      <c r="DA64">
        <v>0.5</v>
      </c>
      <c r="DB64" s="14">
        <f t="shared" si="36"/>
        <v>3</v>
      </c>
      <c r="DC64" s="14">
        <f t="shared" si="37"/>
        <v>2</v>
      </c>
      <c r="DD64" s="14">
        <f t="shared" si="38"/>
        <v>1</v>
      </c>
      <c r="DE64" s="14">
        <f t="shared" si="39"/>
        <v>0</v>
      </c>
      <c r="DF64" s="14">
        <f t="shared" si="40"/>
        <v>6</v>
      </c>
      <c r="DG64" s="14"/>
    </row>
    <row r="65" spans="1:111" x14ac:dyDescent="0.3">
      <c r="A65" t="s">
        <v>208</v>
      </c>
      <c r="B65" t="s">
        <v>43</v>
      </c>
      <c r="C65" t="s">
        <v>52</v>
      </c>
      <c r="D65" s="15">
        <v>0.89244456350488122</v>
      </c>
      <c r="E65" s="15">
        <v>1.0855784469096601</v>
      </c>
      <c r="F65" s="15">
        <v>0.70125893590996902</v>
      </c>
      <c r="G65" s="15">
        <v>0.5</v>
      </c>
      <c r="H65" s="15" t="s">
        <v>141</v>
      </c>
      <c r="I65" s="15">
        <v>0.5</v>
      </c>
      <c r="J65" s="15">
        <v>0.5</v>
      </c>
      <c r="K65" s="16">
        <f t="shared" si="0"/>
        <v>0.5</v>
      </c>
      <c r="L65" s="14">
        <f t="shared" si="41"/>
        <v>0.5855784469096601</v>
      </c>
      <c r="M65" s="16" t="str">
        <f t="shared" si="1"/>
        <v>Over</v>
      </c>
      <c r="N65" s="15">
        <v>0.875</v>
      </c>
      <c r="O65" s="15">
        <v>0.5</v>
      </c>
      <c r="P65" s="16">
        <f t="shared" si="2"/>
        <v>3</v>
      </c>
      <c r="Q65" s="16">
        <f t="shared" si="3"/>
        <v>5</v>
      </c>
      <c r="R65" s="16">
        <f t="shared" si="4"/>
        <v>1</v>
      </c>
      <c r="S65" s="16">
        <f t="shared" si="5"/>
        <v>0</v>
      </c>
      <c r="T65" s="16">
        <f t="shared" si="6"/>
        <v>9</v>
      </c>
      <c r="U65" s="14"/>
      <c r="V65" s="15">
        <v>1.840504031600068</v>
      </c>
      <c r="W65" s="15">
        <v>2.2330151600224499</v>
      </c>
      <c r="X65" s="15">
        <v>1.5249911043481801</v>
      </c>
      <c r="Y65" s="15">
        <v>0.5</v>
      </c>
      <c r="Z65" s="15" t="s">
        <v>141</v>
      </c>
      <c r="AA65" s="15" t="s">
        <v>141</v>
      </c>
      <c r="AB65" s="15">
        <v>0.5</v>
      </c>
      <c r="AC65" s="16">
        <f t="shared" si="7"/>
        <v>0.5</v>
      </c>
      <c r="AD65" s="16">
        <f t="shared" si="42"/>
        <v>1.7330151600224499</v>
      </c>
      <c r="AE65" s="16" t="str">
        <f t="shared" si="8"/>
        <v>Over</v>
      </c>
      <c r="AF65" s="15">
        <v>1.5</v>
      </c>
      <c r="AG65" s="15">
        <v>0.75</v>
      </c>
      <c r="AH65" s="16">
        <f t="shared" si="9"/>
        <v>3</v>
      </c>
      <c r="AI65" s="16">
        <f t="shared" si="10"/>
        <v>5</v>
      </c>
      <c r="AJ65" s="16">
        <f t="shared" si="11"/>
        <v>1</v>
      </c>
      <c r="AK65" s="16">
        <f t="shared" si="12"/>
        <v>1</v>
      </c>
      <c r="AL65" s="16">
        <f t="shared" si="13"/>
        <v>10</v>
      </c>
      <c r="AM65" s="14"/>
      <c r="AN65">
        <v>6.7597543472619287E-2</v>
      </c>
      <c r="AO65">
        <v>0.48631797713889802</v>
      </c>
      <c r="AP65">
        <v>-1.0080932375236201E-2</v>
      </c>
      <c r="AQ65" t="s">
        <v>141</v>
      </c>
      <c r="AR65">
        <v>0.5</v>
      </c>
      <c r="AS65" t="s">
        <v>141</v>
      </c>
      <c r="AT65" t="s">
        <v>141</v>
      </c>
      <c r="AU65" s="14">
        <f t="shared" si="14"/>
        <v>0.5</v>
      </c>
      <c r="AV65" s="14">
        <f t="shared" si="43"/>
        <v>-0.5</v>
      </c>
      <c r="AW65" s="14" t="str">
        <f t="shared" si="15"/>
        <v>Under</v>
      </c>
      <c r="AX65">
        <v>0</v>
      </c>
      <c r="AY65">
        <v>0</v>
      </c>
      <c r="AZ65" s="14">
        <f t="shared" si="16"/>
        <v>3</v>
      </c>
      <c r="BA65" s="14">
        <f t="shared" si="17"/>
        <v>1</v>
      </c>
      <c r="BB65" s="14">
        <f t="shared" si="18"/>
        <v>0</v>
      </c>
      <c r="BC65" s="14">
        <f t="shared" si="19"/>
        <v>0</v>
      </c>
      <c r="BD65" s="14">
        <f t="shared" si="20"/>
        <v>4</v>
      </c>
      <c r="BE65" s="14"/>
      <c r="BF65">
        <v>0.45878415577375681</v>
      </c>
      <c r="BG65">
        <v>0.80980066445182697</v>
      </c>
      <c r="BH65">
        <v>0.12722596999999999</v>
      </c>
      <c r="BI65" t="s">
        <v>141</v>
      </c>
      <c r="BJ65">
        <v>0.5</v>
      </c>
      <c r="BK65" t="s">
        <v>141</v>
      </c>
      <c r="BL65" t="s">
        <v>141</v>
      </c>
      <c r="BM65" s="14">
        <f t="shared" si="21"/>
        <v>0.5</v>
      </c>
      <c r="BN65" s="14">
        <f t="shared" si="44"/>
        <v>0.30980066445182697</v>
      </c>
      <c r="BO65" s="14" t="str">
        <f t="shared" si="22"/>
        <v>Over</v>
      </c>
      <c r="BP65">
        <v>0.375</v>
      </c>
      <c r="BQ65">
        <v>0.25</v>
      </c>
      <c r="BR65" s="14">
        <f t="shared" si="23"/>
        <v>1</v>
      </c>
      <c r="BS65" s="14">
        <f t="shared" si="24"/>
        <v>4</v>
      </c>
      <c r="BT65" s="14">
        <f t="shared" si="25"/>
        <v>0</v>
      </c>
      <c r="BU65" s="14">
        <f t="shared" si="26"/>
        <v>0</v>
      </c>
      <c r="BV65" s="14">
        <f t="shared" si="27"/>
        <v>5</v>
      </c>
      <c r="BW65" s="14"/>
      <c r="BX65">
        <v>0.25339077338472699</v>
      </c>
      <c r="BY65">
        <v>0.86192327192834195</v>
      </c>
      <c r="BZ65">
        <v>2.6189243000000001E-2</v>
      </c>
      <c r="CA65" t="s">
        <v>141</v>
      </c>
      <c r="CB65">
        <v>0.5</v>
      </c>
      <c r="CC65" t="s">
        <v>141</v>
      </c>
      <c r="CD65" t="s">
        <v>141</v>
      </c>
      <c r="CE65" s="14">
        <f t="shared" si="28"/>
        <v>0.5</v>
      </c>
      <c r="CF65" s="14">
        <f t="shared" si="45"/>
        <v>-0.5</v>
      </c>
      <c r="CG65" s="14" t="str">
        <f t="shared" si="29"/>
        <v>Under</v>
      </c>
      <c r="CH65">
        <v>0</v>
      </c>
      <c r="CI65">
        <v>0</v>
      </c>
      <c r="CJ65" s="14"/>
      <c r="CK65" s="14">
        <f t="shared" si="30"/>
        <v>1</v>
      </c>
      <c r="CL65" s="14">
        <f t="shared" si="31"/>
        <v>1</v>
      </c>
      <c r="CM65" s="14">
        <f t="shared" si="32"/>
        <v>1</v>
      </c>
      <c r="CN65" s="14">
        <f t="shared" si="33"/>
        <v>3</v>
      </c>
      <c r="CO65" s="14"/>
      <c r="CP65">
        <v>2.112532028028308</v>
      </c>
      <c r="CQ65">
        <v>2.3504256134101902</v>
      </c>
      <c r="CR65">
        <v>2</v>
      </c>
      <c r="CS65">
        <v>1.5</v>
      </c>
      <c r="CT65" t="s">
        <v>141</v>
      </c>
      <c r="CU65">
        <v>1.5</v>
      </c>
      <c r="CV65">
        <v>1.5</v>
      </c>
      <c r="CW65" s="14">
        <f t="shared" si="34"/>
        <v>1.5</v>
      </c>
      <c r="CX65" s="14">
        <f t="shared" si="46"/>
        <v>0.85042561341019018</v>
      </c>
      <c r="CY65" s="14" t="str">
        <f t="shared" si="35"/>
        <v>Over</v>
      </c>
      <c r="CZ65">
        <v>2.25</v>
      </c>
      <c r="DA65">
        <v>0.625</v>
      </c>
      <c r="DB65" s="14">
        <f t="shared" si="36"/>
        <v>3</v>
      </c>
      <c r="DC65" s="14">
        <f t="shared" si="37"/>
        <v>2</v>
      </c>
      <c r="DD65" s="14">
        <f t="shared" si="38"/>
        <v>1</v>
      </c>
      <c r="DE65" s="14">
        <f t="shared" si="39"/>
        <v>1</v>
      </c>
      <c r="DF65" s="14">
        <f t="shared" si="40"/>
        <v>7</v>
      </c>
      <c r="DG65" s="14"/>
    </row>
    <row r="66" spans="1:111" x14ac:dyDescent="0.3">
      <c r="A66" t="s">
        <v>209</v>
      </c>
      <c r="B66" t="s">
        <v>43</v>
      </c>
      <c r="C66" t="s">
        <v>52</v>
      </c>
      <c r="D66">
        <v>0.55145420078788021</v>
      </c>
      <c r="E66">
        <v>1.0891297</v>
      </c>
      <c r="F66">
        <v>0.42</v>
      </c>
      <c r="G66">
        <v>0.5</v>
      </c>
      <c r="H66" t="s">
        <v>141</v>
      </c>
      <c r="I66">
        <v>0.5</v>
      </c>
      <c r="J66" t="s">
        <v>141</v>
      </c>
      <c r="K66" s="14">
        <f t="shared" ref="K66:K129" si="49">IF(D66&gt;MIN(G66:J66),MIN(G66:J66),MAX(G66:J66))</f>
        <v>0.5</v>
      </c>
      <c r="L66" s="14">
        <f t="shared" si="41"/>
        <v>0.58912969999999998</v>
      </c>
      <c r="M66" s="14" t="str">
        <f t="shared" ref="M66:M129" si="50">IF(L66 &lt; 0, "Under", "Over")</f>
        <v>Over</v>
      </c>
      <c r="N66">
        <v>0.5</v>
      </c>
      <c r="O66">
        <v>0.4</v>
      </c>
      <c r="P66" s="14">
        <f t="shared" ref="P66:P129" si="51">IF(
    AND(M66="Over", COUNTIF(D66:F66, "&gt;"&amp;K66) = 3),
    3,
    IF(
        AND(M66="Under", COUNTIF(D66:F66, "&lt;"&amp;K66) = 3),
        3,
        IF(
            AND(M66="Over", COUNTIF(D66:F66, "&gt;"&amp;K66) = 2),
            2,
            IF(
                AND(M66="Under", COUNTIF(D66:F66, "&lt;"&amp;K66) = 2),
                2,
                IF(
                    AND(M66="Over", OR(D66&gt;K66, E66&gt;K66, F66&gt;K66)),
                    1,
                    IF(
                        AND(M66="Under", OR(D66&lt;K66, E66&lt;K66, F66&lt;K66)),
                        1,
                        0
                    )
                )
            )
        )
    )
)</f>
        <v>2</v>
      </c>
      <c r="Q66" s="14">
        <f t="shared" ref="Q66:Q129" si="52">IF(OR(L66 &gt; 0.5, L66 &lt; -0.5), 5,
    IF(OR(AND(L66 &lt;= 0.5, L66 &gt; 0.25), AND(L66 &gt;= -0.5, L66 &lt; -0.25)), 4,
        IF(OR(AND(L66 &lt;= 0.25, L66 &gt; 0.15), AND(L66 &gt;= -0.25, L66 &lt; -0.15)), 3,
            IF(OR(AND(L66 &lt;= 0.15, L66 &gt; 0.05), AND(L66 &gt;= -0.15, L66 &lt; -0.05)), 2,
                IF(OR(L66 &lt;= 0.05, L66 &gt;= -0.05), 1, "")
            )
        )
    )
)</f>
        <v>5</v>
      </c>
      <c r="R66" s="14">
        <f t="shared" ref="R66:R129" si="53">IF(AND(M66="Over", N66&gt;K66), 1, IF(AND(M66="Under", N66&lt;=K66), 1, 0))</f>
        <v>0</v>
      </c>
      <c r="S66" s="14">
        <f t="shared" ref="S66:S129" si="54">IF(AND(M66="Over", O66&gt;0.5), 1, IF(AND(M66="Under", O66&lt;=0.5), 1, 0))</f>
        <v>0</v>
      </c>
      <c r="T66" s="14">
        <f t="shared" ref="T66:T129" si="55">SUM(P66:S66)</f>
        <v>7</v>
      </c>
      <c r="U66" s="14"/>
      <c r="V66" s="15">
        <v>0.97060200539673624</v>
      </c>
      <c r="W66" s="15">
        <v>1.0020165049546601</v>
      </c>
      <c r="X66" s="15">
        <v>0.91198551791664495</v>
      </c>
      <c r="Y66" s="15">
        <v>0.5</v>
      </c>
      <c r="Z66" s="15" t="s">
        <v>141</v>
      </c>
      <c r="AA66" s="15" t="s">
        <v>141</v>
      </c>
      <c r="AB66" s="15">
        <v>0.2</v>
      </c>
      <c r="AC66" s="16">
        <f t="shared" ref="AC66:AC129" si="56">Y66</f>
        <v>0.5</v>
      </c>
      <c r="AD66" s="16">
        <f t="shared" si="42"/>
        <v>0.5020165049546601</v>
      </c>
      <c r="AE66" s="16" t="str">
        <f t="shared" ref="AE66:AE129" si="57">IF(AD66 &lt; 0, "Under", "Over")</f>
        <v>Over</v>
      </c>
      <c r="AF66" s="15">
        <v>0.9</v>
      </c>
      <c r="AG66" s="15">
        <v>0.6</v>
      </c>
      <c r="AH66" s="16">
        <f t="shared" ref="AH66:AH129" si="58">IF(
    AND(AE66="Over", COUNTIF(V66:X66, "&gt;"&amp;AC66) = 3),
    3,
    IF(
        AND(AE66="Under", COUNTIF(V66:X66, "&lt;"&amp;AC66) = 3),
        3,
        IF(
            AND(AE66="Over", COUNTIF(V66:X66, "&gt;"&amp;AC66) = 2),
            2,
            IF(
                AND(AE66="Under", COUNTIF(V66:X66, "&lt;"&amp;AC66) = 2),
                2,
                IF(
                    AND(AE66="Over", OR(V66&gt;AC66, W66&gt;AC66, X66&gt;AC66)),
                    1,
                    IF(
                        AND(AE66="Under", OR(V66&lt;AC66, W66&lt;AC66, X66&lt;AC66)),
                        1,
                        0
                    )
                )
            )
        )
    )
)</f>
        <v>3</v>
      </c>
      <c r="AI66" s="16">
        <f t="shared" ref="AI66:AI129" si="59">IF(OR(AD66&gt;0.75,AD66&lt;-0.75),5,
IF(OR(AND(AD66&lt;=0.75,AD66&gt;0.5),AND(AD66&gt;=-0.75,AD66&lt;-0.5)),4,
IF(OR(AND(AD66&lt;=0.5,AD66&gt;0.25),AND(AD66&gt;=-0.5,AD66&lt;-0.25)),3,
IF(OR(AND(AD66&lt;=0.25,AD66&gt;0.1),AND(AD66&gt;=-0.25,AD66&lt;-0.1)),2,
IF(OR(AD66&lt;=0.1,AD66&gt;=-0.1),1,"")
)
)
))</f>
        <v>4</v>
      </c>
      <c r="AJ66" s="16">
        <f t="shared" ref="AJ66:AJ129" si="60">IF(AND(AE66="Over", AF66&gt;AC66), 1, IF(AND(AE66="Under", AF66&lt;=AC66), 1, 0))</f>
        <v>1</v>
      </c>
      <c r="AK66" s="16">
        <f t="shared" ref="AK66:AK129" si="61">IF(AND(AE66="Over", AG66&gt;0.5), 1, IF(AND(AE66="Under", AG66&lt;=0.5), 1, 0))</f>
        <v>1</v>
      </c>
      <c r="AL66" s="16">
        <f t="shared" ref="AL66:AL129" si="62">SUM(AH66:AK66)</f>
        <v>9</v>
      </c>
      <c r="AM66" s="14"/>
      <c r="AN66">
        <v>4.4329582745674979E-2</v>
      </c>
      <c r="AO66">
        <v>0.111992981489741</v>
      </c>
      <c r="AP66">
        <v>-6.9631715187061196E-5</v>
      </c>
      <c r="AQ66" t="s">
        <v>141</v>
      </c>
      <c r="AR66">
        <v>0.5</v>
      </c>
      <c r="AS66" t="s">
        <v>141</v>
      </c>
      <c r="AT66" t="s">
        <v>141</v>
      </c>
      <c r="AU66" s="14">
        <f t="shared" ref="AU66:AU129" si="63">AR66</f>
        <v>0.5</v>
      </c>
      <c r="AV66" s="14">
        <f t="shared" si="43"/>
        <v>-0.455670417254325</v>
      </c>
      <c r="AW66" s="14" t="str">
        <f t="shared" ref="AW66:AW129" si="64">IF(AV66 &lt; 0, "Under", "Over")</f>
        <v>Under</v>
      </c>
      <c r="AX66">
        <v>0.1</v>
      </c>
      <c r="AY66">
        <v>0.1</v>
      </c>
      <c r="AZ66" s="14">
        <f t="shared" ref="AZ66:AZ129" si="65">IF(
    AND(AW66="Over", COUNTIF(AN66:AP66, "&gt;"&amp;AU66) = 3),
    3,
    IF(
        AND(AW66="Under", COUNTIF(AN66:AP66, "&lt;"&amp;AU66) = 3),
        3,
        IF(
            AND(AW66="Over", COUNTIF(AN66:AP66, "&gt;"&amp;AU66) = 2),
            2,
            IF(
                AND(AW66="Under", COUNTIF(AN66:AP66, "&lt;"&amp;AU66) = 2),
                2,
                IF(
                    AND(AW66="Over", OR(AN66&gt;AU66, AO66&gt;AU66, AP66&gt;AU66)),
                    1,
                    IF(
                        AND(AW66="Under", OR(AN66&lt;AU66, AO66&lt;AU66, AP66&lt;AU66)),
                        1,
                        0
                    )
                )
            )
        )
    )
)</f>
        <v>3</v>
      </c>
      <c r="BA66" s="14">
        <f t="shared" ref="BA66:BA129" si="66">IF(OR(AV66&gt;0.1),5,
IF(OR(AND(AV66&lt;=0.1,AV66&gt;0.08)),4,
IF(OR(AND(AV66&lt;=0.08,AV66&gt;0.06)),3,
IF(OR(AND(AV66&lt;=0.06,AV66&gt;0.03)),2,
IF(OR(AV66&lt;=0.03),1,"")
)
)
))</f>
        <v>1</v>
      </c>
      <c r="BB66" s="14">
        <f t="shared" ref="BB66:BB129" si="67">IF(AND(AW66="Over", AX66&gt;AU66), 1, IF(AND(AW66="Under", AX66&lt;=AU66), 0, 0))</f>
        <v>0</v>
      </c>
      <c r="BC66" s="14">
        <f t="shared" ref="BC66:BC129" si="68">IF(AND(AW66="Over", AY66&gt;=0.5), 1, IF(AND(AW66="Under", AY66&lt;0.5), 0, 0))</f>
        <v>0</v>
      </c>
      <c r="BD66" s="14">
        <f t="shared" ref="BD66:BD129" si="69">SUM(AZ66:BC66)</f>
        <v>4</v>
      </c>
      <c r="BE66" s="14"/>
      <c r="BF66">
        <v>0.58504379723516409</v>
      </c>
      <c r="BG66">
        <v>1.26233236995112</v>
      </c>
      <c r="BH66">
        <v>0.29652077316429598</v>
      </c>
      <c r="BI66" t="s">
        <v>141</v>
      </c>
      <c r="BJ66">
        <v>0.5</v>
      </c>
      <c r="BK66" t="s">
        <v>141</v>
      </c>
      <c r="BL66" t="s">
        <v>141</v>
      </c>
      <c r="BM66" s="14">
        <f t="shared" ref="BM66:BM129" si="70">BJ66</f>
        <v>0.5</v>
      </c>
      <c r="BN66" s="14">
        <f t="shared" si="44"/>
        <v>0.76233236995111997</v>
      </c>
      <c r="BO66" s="14" t="str">
        <f t="shared" ref="BO66:BO129" si="71">IF(BN66 &lt; 0, "Under", "Over")</f>
        <v>Over</v>
      </c>
      <c r="BP66">
        <v>0.7</v>
      </c>
      <c r="BQ66">
        <v>0.6</v>
      </c>
      <c r="BR66" s="14">
        <f t="shared" ref="BR66:BR129" si="72">IF(
    AND(BO66="Over", COUNTIF(BF66:BH66, "&gt;"&amp;BM66) = 3),
    3,
    IF(
        AND(BO66="Under", COUNTIF(BF66:BH66, "&lt;"&amp;BM66) = 3),
        3,
        IF(
            AND(BO66="Over", COUNTIF(BF66:BH66, "&gt;"&amp;BM66) = 2),
            2,
            IF(
                AND(BO66="Under", COUNTIF(BF66:BH66, "&lt;"&amp;BM66) = 2),
                2,
                IF(
                    AND(BO66="Over", OR(BF66&gt;BM66, BG66&gt;BM66, BH66&gt;BM66)),
                    1,
                    IF(
                        AND(BO66="Under", OR(BF66&lt;BM66, BG66&lt;BM66, BH66&lt;BM66)),
                        1,
                        0
                    )
                )
            )
        )
    )
)</f>
        <v>2</v>
      </c>
      <c r="BS66" s="14">
        <f t="shared" ref="BS66:BS129" si="73">IF(OR(BN66&gt;0.5),5,
IF(OR(AND(BN66&lt;=0.5,BN66&gt;0.25)),4,
IF(OR(AND(BN66&lt;=0.25,BN66&gt;0.15)),3,
IF(OR(AND(BN66&lt;=0.15,BN66&gt;0.075)),2,
IF(OR(BN66&lt;=0.075),1,"")
)
)
))</f>
        <v>5</v>
      </c>
      <c r="BT66" s="14">
        <f t="shared" ref="BT66:BT129" si="74">IF(AND(BO66="Over", BP66&gt;BM66), 1, IF(AND(BO66="Under", BP66&lt;=BM66), 1, 0))</f>
        <v>1</v>
      </c>
      <c r="BU66" s="14">
        <f t="shared" ref="BU66:BU129" si="75">IF(AND(BO66="Over", BQ66&gt;0.5), 1, IF(AND(BO66="Under", BQ66&lt;=0.5), 1, 0))</f>
        <v>1</v>
      </c>
      <c r="BV66" s="14">
        <f t="shared" ref="BV66:BV129" si="76">SUM(BR66:BU66)</f>
        <v>9</v>
      </c>
      <c r="BW66" s="14"/>
      <c r="BX66">
        <v>0.16907474275504039</v>
      </c>
      <c r="BY66">
        <v>0.79899581589958102</v>
      </c>
      <c r="BZ66">
        <v>4.7032010000000002E-4</v>
      </c>
      <c r="CA66" t="s">
        <v>141</v>
      </c>
      <c r="CB66">
        <v>0.5</v>
      </c>
      <c r="CC66" t="s">
        <v>141</v>
      </c>
      <c r="CD66" t="s">
        <v>141</v>
      </c>
      <c r="CE66" s="14">
        <f t="shared" ref="CE66:CE129" si="77">CB66</f>
        <v>0.5</v>
      </c>
      <c r="CF66" s="14">
        <f t="shared" si="45"/>
        <v>-0.33092525724495958</v>
      </c>
      <c r="CG66" s="14" t="str">
        <f t="shared" ref="CG66:CG129" si="78">IF(CF66 &lt; 0, "Under", "Over")</f>
        <v>Under</v>
      </c>
      <c r="CH66">
        <v>0.2</v>
      </c>
      <c r="CI66">
        <v>0.2</v>
      </c>
      <c r="CJ66" s="14"/>
      <c r="CK66" s="14">
        <f t="shared" ref="CK66:CK129" si="79">IF(OR(CF66&gt;0.25),5,
IF(OR(AND(CF66&lt;=0.25,CF66&gt;0.15)),4,
IF(OR(AND(CF66&lt;=0.15,CF66&gt;0.1)),3,
IF(OR(AND(CF66&lt;=0.1,CF66&gt;0.05)),2,
IF(OR(CF66&lt;=0.05),1,"")
)
)
))</f>
        <v>1</v>
      </c>
      <c r="CL66" s="14">
        <f t="shared" ref="CL66:CL129" si="80">IF(AND(CG66="Over", CH66&gt;CE66), 1, IF(AND(CG66="Under", CH66&lt;=CE66), 1, 0))</f>
        <v>1</v>
      </c>
      <c r="CM66" s="14">
        <f t="shared" ref="CM66:CM129" si="81">IF(AND(CG66="Over", CI66&gt;0.5), 1, IF(AND(CG66="Under", CI66&lt;=0.5), 1, 0))</f>
        <v>1</v>
      </c>
      <c r="CN66" s="14">
        <f t="shared" ref="CN66:CN129" si="82">SUM(CJ66:CM66)</f>
        <v>3</v>
      </c>
      <c r="CO66" s="14"/>
      <c r="CP66">
        <v>1.214622502505897</v>
      </c>
      <c r="CQ66">
        <v>1.5750871056911599</v>
      </c>
      <c r="CR66">
        <v>1</v>
      </c>
      <c r="CS66">
        <v>1.5</v>
      </c>
      <c r="CT66" t="s">
        <v>141</v>
      </c>
      <c r="CU66">
        <v>1.5</v>
      </c>
      <c r="CV66" t="s">
        <v>141</v>
      </c>
      <c r="CW66" s="14">
        <f t="shared" ref="CW66:CW129" si="83">IF(CP66&gt;MIN(CS66:CV66),MIN(CS66:CV66),MAX(CS66:CV66))</f>
        <v>1.5</v>
      </c>
      <c r="CX66" s="14">
        <f t="shared" si="46"/>
        <v>-0.28537749749410302</v>
      </c>
      <c r="CY66" s="14" t="str">
        <f t="shared" ref="CY66:CY129" si="84">IF(CX66 &lt; 0, "Under", "Over")</f>
        <v>Under</v>
      </c>
      <c r="CZ66">
        <v>1.4</v>
      </c>
      <c r="DA66">
        <v>0.3</v>
      </c>
      <c r="DB66" s="14">
        <f t="shared" ref="DB66:DB129" si="85">IF(
    AND(CY66="Over", COUNTIF(CP66:CR66, "&gt;"&amp;CW66) = 3),
    3,
    IF(
        AND(CY66="Under", COUNTIF(CP66:CR66, "&lt;"&amp;CW66) = 3),
        3,
        IF(
            AND(CY66="Over", COUNTIF(CP66:CR66, "&gt;"&amp;CW66) = 2),
            2,
            IF(
                AND(CY66="Under", COUNTIF(CP66:CR66, "&lt;"&amp;CW66) = 2),
                2,
                IF(
                    AND(CY66="Over", OR(CP66&gt;CW66, CQ66&gt;CW66, CR66&gt;CW66)),
                    1,
                    IF(
                        AND(CY66="Under", OR(CP66&lt;CW66, CQ66&lt;CW66, CR66&lt;CW66)),
                        1,
                        0
                    )
                )
            )
        )
    )
)</f>
        <v>2</v>
      </c>
      <c r="DC66" s="14">
        <f t="shared" ref="DC66:DC129" si="86">IF(OR(CX66&gt;2,CX66&lt;-2),5,
IF(OR(AND(CX66&lt;=2,CX66&gt;1.5),AND(CX66&gt;=-2,CX66&lt;-1.5)),4,
IF(OR(AND(CX66&lt;=1.5,CX66&gt;1),AND(CX66&gt;=-1.5,CX66&lt;-1)),3,
IF(OR(AND(CX66&lt;=1,CX66&gt;0.5),AND(CX66&gt;=1,CX66&lt;-0.5)),2,
IF(OR(CX66&lt;=0.5,CX66&gt;=-0.5),1,"")
)
)
))</f>
        <v>1</v>
      </c>
      <c r="DD66" s="14">
        <f t="shared" ref="DD66:DD129" si="87">IF(AND(CY66="Over", CZ66&gt;CW66), 1, IF(AND(CY66="Under", CZ66&lt;=CW66), 1, 0))</f>
        <v>1</v>
      </c>
      <c r="DE66" s="14">
        <f t="shared" ref="DE66:DE129" si="88">IF(AND(CY66="Over", DA66&gt;0.5), 1, IF(AND(CY66="Under", DA66&lt;=0.5), 1, 0))</f>
        <v>1</v>
      </c>
      <c r="DF66" s="14">
        <f t="shared" ref="DF66:DF129" si="89">SUM(DB66:DE66)</f>
        <v>5</v>
      </c>
      <c r="DG66" s="14"/>
    </row>
    <row r="67" spans="1:111" x14ac:dyDescent="0.3">
      <c r="A67" t="s">
        <v>210</v>
      </c>
      <c r="B67" t="s">
        <v>43</v>
      </c>
      <c r="C67" t="s">
        <v>52</v>
      </c>
      <c r="D67" s="15">
        <v>0.2443843393291214</v>
      </c>
      <c r="E67" s="15">
        <v>0.36614173228346403</v>
      </c>
      <c r="F67" s="15">
        <v>7.6693769694313393E-2</v>
      </c>
      <c r="G67" s="15">
        <v>0.5</v>
      </c>
      <c r="H67" s="15">
        <v>0.5</v>
      </c>
      <c r="I67" s="15">
        <v>0.5</v>
      </c>
      <c r="J67" s="15">
        <v>0.5</v>
      </c>
      <c r="K67" s="16">
        <f t="shared" si="49"/>
        <v>0.5</v>
      </c>
      <c r="L67" s="14">
        <f t="shared" ref="L67:L130" si="90">IF(ABS(D67 - K67) &gt; MAX(ABS(E67 - K67), ABS(N67 - K67)), D67 - K67, IF(ABS(E67 - K67) &gt; ABS(N67 - K67), E67 - K67, N67 - K67))</f>
        <v>-0.2556156606708786</v>
      </c>
      <c r="M67" s="16" t="str">
        <f t="shared" si="50"/>
        <v>Under</v>
      </c>
      <c r="N67" s="15">
        <v>0.4</v>
      </c>
      <c r="O67" s="15">
        <v>0.4</v>
      </c>
      <c r="P67" s="16">
        <f t="shared" si="51"/>
        <v>3</v>
      </c>
      <c r="Q67" s="16">
        <f t="shared" si="52"/>
        <v>4</v>
      </c>
      <c r="R67" s="16">
        <f t="shared" si="53"/>
        <v>1</v>
      </c>
      <c r="S67" s="16">
        <f t="shared" si="54"/>
        <v>1</v>
      </c>
      <c r="T67" s="16">
        <f t="shared" si="55"/>
        <v>9</v>
      </c>
      <c r="U67" s="14"/>
      <c r="V67" s="15">
        <v>0.91231964296966894</v>
      </c>
      <c r="W67" s="15">
        <v>1.0000230627781901</v>
      </c>
      <c r="X67" s="15">
        <v>0.79051730299008405</v>
      </c>
      <c r="Y67" s="15">
        <v>0.5</v>
      </c>
      <c r="Z67" s="15">
        <v>-120</v>
      </c>
      <c r="AA67" s="15">
        <v>650</v>
      </c>
      <c r="AB67" s="15">
        <v>0.2</v>
      </c>
      <c r="AC67" s="16">
        <f t="shared" si="56"/>
        <v>0.5</v>
      </c>
      <c r="AD67" s="16">
        <f t="shared" ref="AD67:AD130" si="91">IF(ABS(V67 - AC67) &gt; MAX(ABS(W67 - AC67), ABS(AF67 - AC67)), V67 - AC67, IF(ABS(W67 - AC67) &gt; ABS(AF67 - AC67), W67 - AC67, AF67 - AC67))</f>
        <v>0.50002306277819009</v>
      </c>
      <c r="AE67" s="16" t="str">
        <f t="shared" si="57"/>
        <v>Over</v>
      </c>
      <c r="AF67" s="15">
        <v>0.8</v>
      </c>
      <c r="AG67" s="15">
        <v>0.6</v>
      </c>
      <c r="AH67" s="16">
        <f t="shared" si="58"/>
        <v>3</v>
      </c>
      <c r="AI67" s="16">
        <f t="shared" si="59"/>
        <v>4</v>
      </c>
      <c r="AJ67" s="16">
        <f t="shared" si="60"/>
        <v>1</v>
      </c>
      <c r="AK67" s="16">
        <f t="shared" si="61"/>
        <v>1</v>
      </c>
      <c r="AL67" s="16">
        <f t="shared" si="62"/>
        <v>9</v>
      </c>
      <c r="AM67" s="14"/>
      <c r="AN67">
        <v>1.9001087877953951E-5</v>
      </c>
      <c r="AO67">
        <v>1.35951661631419E-2</v>
      </c>
      <c r="AP67">
        <v>-9.4826970099231994E-3</v>
      </c>
      <c r="AQ67" t="s">
        <v>141</v>
      </c>
      <c r="AR67">
        <v>0.5</v>
      </c>
      <c r="AS67">
        <v>1700</v>
      </c>
      <c r="AT67" t="s">
        <v>141</v>
      </c>
      <c r="AU67" s="14">
        <f t="shared" si="63"/>
        <v>0.5</v>
      </c>
      <c r="AV67" s="14">
        <f t="shared" ref="AV67:AV130" si="92">IF(ABS(AN67 - AU67) &gt; MAX(ABS(AO67 - AU67), ABS(AX67 - AU67)), AN67 - AU67, IF(ABS(AO67 - AU67) &gt; ABS(AX67 - AU67), AO67 - AU67, AX67 - AU67))</f>
        <v>-0.5</v>
      </c>
      <c r="AW67" s="14" t="str">
        <f t="shared" si="64"/>
        <v>Under</v>
      </c>
      <c r="AX67">
        <v>0</v>
      </c>
      <c r="AY67">
        <v>0</v>
      </c>
      <c r="AZ67" s="14">
        <f t="shared" si="65"/>
        <v>3</v>
      </c>
      <c r="BA67" s="14">
        <f t="shared" si="66"/>
        <v>1</v>
      </c>
      <c r="BB67" s="14">
        <f t="shared" si="67"/>
        <v>0</v>
      </c>
      <c r="BC67" s="14">
        <f t="shared" si="68"/>
        <v>0</v>
      </c>
      <c r="BD67" s="14">
        <f t="shared" si="69"/>
        <v>4</v>
      </c>
      <c r="BE67" s="14"/>
      <c r="BF67">
        <v>0.30090325744454199</v>
      </c>
      <c r="BG67">
        <v>0.65933044017358899</v>
      </c>
      <c r="BH67">
        <v>0.188404547797835</v>
      </c>
      <c r="BI67" t="s">
        <v>141</v>
      </c>
      <c r="BJ67">
        <v>0.5</v>
      </c>
      <c r="BK67" t="s">
        <v>141</v>
      </c>
      <c r="BL67" t="s">
        <v>141</v>
      </c>
      <c r="BM67" s="14">
        <f t="shared" si="70"/>
        <v>0.5</v>
      </c>
      <c r="BN67" s="14">
        <f t="shared" ref="BN67:BN130" si="93">IF(ABS(BF67 - BM67) &gt; MAX(ABS(BG67 - BM67), ABS(BP67 - BM67)), BF67 - BM67, IF(ABS(BG67 - BM67) &gt; ABS(BP67 - BM67), BG67 - BM67, BP67 - BM67))</f>
        <v>-0.4</v>
      </c>
      <c r="BO67" s="14" t="str">
        <f t="shared" si="71"/>
        <v>Under</v>
      </c>
      <c r="BP67">
        <v>0.1</v>
      </c>
      <c r="BQ67">
        <v>0.1</v>
      </c>
      <c r="BR67" s="14">
        <f t="shared" si="72"/>
        <v>2</v>
      </c>
      <c r="BS67" s="14">
        <f t="shared" si="73"/>
        <v>1</v>
      </c>
      <c r="BT67" s="14">
        <f t="shared" si="74"/>
        <v>1</v>
      </c>
      <c r="BU67" s="14">
        <f t="shared" si="75"/>
        <v>1</v>
      </c>
      <c r="BV67" s="14">
        <f t="shared" si="76"/>
        <v>5</v>
      </c>
      <c r="BW67" s="14"/>
      <c r="BX67">
        <v>0.18510622026064641</v>
      </c>
      <c r="BY67">
        <v>0.83010903974674599</v>
      </c>
      <c r="BZ67">
        <v>6.7623090000000002E-3</v>
      </c>
      <c r="CA67" t="s">
        <v>141</v>
      </c>
      <c r="CB67">
        <v>0.5</v>
      </c>
      <c r="CC67" t="s">
        <v>141</v>
      </c>
      <c r="CD67" t="s">
        <v>141</v>
      </c>
      <c r="CE67" s="14">
        <f t="shared" si="77"/>
        <v>0.5</v>
      </c>
      <c r="CF67" s="14">
        <f t="shared" ref="CF67:CF130" si="94">IF(ABS(BX67 - CE67) &gt; MAX(ABS(BY67 - CE67), ABS(CH67 - CE67)), BX67 - CE67, IF(ABS(BY67 - CE67) &gt; ABS(CH67 - CE67), BY67 - CE67, CH67 - CE67))</f>
        <v>-0.4</v>
      </c>
      <c r="CG67" s="14" t="str">
        <f t="shared" si="78"/>
        <v>Under</v>
      </c>
      <c r="CH67">
        <v>0.1</v>
      </c>
      <c r="CI67">
        <v>0.1</v>
      </c>
      <c r="CJ67" s="14"/>
      <c r="CK67" s="14">
        <f t="shared" si="79"/>
        <v>1</v>
      </c>
      <c r="CL67" s="14">
        <f t="shared" si="80"/>
        <v>1</v>
      </c>
      <c r="CM67" s="14">
        <f t="shared" si="81"/>
        <v>1</v>
      </c>
      <c r="CN67" s="14">
        <f t="shared" si="82"/>
        <v>3</v>
      </c>
      <c r="CO67" s="14"/>
      <c r="CP67">
        <v>0.93269945340632943</v>
      </c>
      <c r="CQ67">
        <v>1.2332810000000001</v>
      </c>
      <c r="CR67">
        <v>0.76254545673246399</v>
      </c>
      <c r="CS67">
        <v>1.5</v>
      </c>
      <c r="CT67" t="s">
        <v>141</v>
      </c>
      <c r="CU67">
        <v>1.5</v>
      </c>
      <c r="CV67">
        <v>1.5</v>
      </c>
      <c r="CW67" s="14">
        <f t="shared" si="83"/>
        <v>1.5</v>
      </c>
      <c r="CX67" s="14">
        <f t="shared" ref="CX67:CX130" si="95">IF(ABS(CP67 - CW67) &gt; MAX(ABS(CQ67 - CW67), ABS(CZ67 - CW67)), CP67 - CW67, IF(ABS(CQ67 - CW67) &gt; ABS(CZ67 - CW67), CQ67 - CW67, CZ67 - CW67))</f>
        <v>-0.7</v>
      </c>
      <c r="CY67" s="14" t="str">
        <f t="shared" si="84"/>
        <v>Under</v>
      </c>
      <c r="CZ67">
        <v>0.8</v>
      </c>
      <c r="DA67">
        <v>0.2</v>
      </c>
      <c r="DB67" s="14">
        <f t="shared" si="85"/>
        <v>3</v>
      </c>
      <c r="DC67" s="14">
        <f t="shared" si="86"/>
        <v>1</v>
      </c>
      <c r="DD67" s="14">
        <f t="shared" si="87"/>
        <v>1</v>
      </c>
      <c r="DE67" s="14">
        <f t="shared" si="88"/>
        <v>1</v>
      </c>
      <c r="DF67" s="14">
        <f t="shared" si="89"/>
        <v>6</v>
      </c>
      <c r="DG67" s="14"/>
    </row>
    <row r="68" spans="1:111" x14ac:dyDescent="0.3">
      <c r="A68" t="s">
        <v>211</v>
      </c>
      <c r="B68" t="s">
        <v>40</v>
      </c>
      <c r="C68" t="s">
        <v>212</v>
      </c>
      <c r="D68">
        <v>0.50302216342848938</v>
      </c>
      <c r="E68">
        <v>0.61136874560520205</v>
      </c>
      <c r="F68">
        <v>0.31416133000000002</v>
      </c>
      <c r="G68">
        <v>0.5</v>
      </c>
      <c r="H68" t="s">
        <v>141</v>
      </c>
      <c r="I68">
        <v>0.5</v>
      </c>
      <c r="J68">
        <v>0.5</v>
      </c>
      <c r="K68" s="14">
        <f t="shared" si="49"/>
        <v>0.5</v>
      </c>
      <c r="L68" s="14">
        <f t="shared" si="90"/>
        <v>0.19999999999999996</v>
      </c>
      <c r="M68" s="14" t="str">
        <f t="shared" si="50"/>
        <v>Over</v>
      </c>
      <c r="N68">
        <v>0.7</v>
      </c>
      <c r="O68">
        <v>0.6</v>
      </c>
      <c r="P68" s="14">
        <f t="shared" si="51"/>
        <v>2</v>
      </c>
      <c r="Q68" s="14">
        <f t="shared" si="52"/>
        <v>3</v>
      </c>
      <c r="R68" s="14">
        <f t="shared" si="53"/>
        <v>1</v>
      </c>
      <c r="S68" s="14">
        <f t="shared" si="54"/>
        <v>1</v>
      </c>
      <c r="T68" s="14">
        <f t="shared" si="55"/>
        <v>7</v>
      </c>
      <c r="U68" s="14"/>
      <c r="V68" s="15">
        <v>1.1070914240305789</v>
      </c>
      <c r="W68" s="15">
        <v>1.2676547636475799</v>
      </c>
      <c r="X68" s="15">
        <v>0.99998849999999995</v>
      </c>
      <c r="Y68" s="15">
        <v>0.5</v>
      </c>
      <c r="Z68" s="15">
        <v>-200</v>
      </c>
      <c r="AA68" s="15">
        <v>270</v>
      </c>
      <c r="AB68" s="15">
        <v>0.4</v>
      </c>
      <c r="AC68" s="16">
        <f t="shared" si="56"/>
        <v>0.5</v>
      </c>
      <c r="AD68" s="16">
        <f t="shared" si="91"/>
        <v>0.8</v>
      </c>
      <c r="AE68" s="16" t="str">
        <f t="shared" si="57"/>
        <v>Over</v>
      </c>
      <c r="AF68" s="15">
        <v>1.3</v>
      </c>
      <c r="AG68" s="15">
        <v>0.9</v>
      </c>
      <c r="AH68" s="16">
        <f t="shared" si="58"/>
        <v>3</v>
      </c>
      <c r="AI68" s="16">
        <f t="shared" si="59"/>
        <v>5</v>
      </c>
      <c r="AJ68" s="16">
        <f t="shared" si="60"/>
        <v>1</v>
      </c>
      <c r="AK68" s="16">
        <f t="shared" si="61"/>
        <v>1</v>
      </c>
      <c r="AL68" s="16">
        <f t="shared" si="62"/>
        <v>10</v>
      </c>
      <c r="AM68" s="14"/>
      <c r="AN68">
        <v>6.6398191841531062E-2</v>
      </c>
      <c r="AO68">
        <v>0.18204744132496301</v>
      </c>
      <c r="AP68">
        <v>-1.5327198859687099E-3</v>
      </c>
      <c r="AQ68" t="s">
        <v>141</v>
      </c>
      <c r="AR68">
        <v>0.5</v>
      </c>
      <c r="AS68">
        <v>1060</v>
      </c>
      <c r="AT68" t="s">
        <v>141</v>
      </c>
      <c r="AU68" s="14">
        <f t="shared" si="63"/>
        <v>0.5</v>
      </c>
      <c r="AV68" s="14">
        <f t="shared" si="92"/>
        <v>-0.43360180815846894</v>
      </c>
      <c r="AW68" s="14" t="str">
        <f t="shared" si="64"/>
        <v>Under</v>
      </c>
      <c r="AX68">
        <v>0.2</v>
      </c>
      <c r="AY68">
        <v>0.2</v>
      </c>
      <c r="AZ68" s="14">
        <f t="shared" si="65"/>
        <v>3</v>
      </c>
      <c r="BA68" s="14">
        <f t="shared" si="66"/>
        <v>1</v>
      </c>
      <c r="BB68" s="14">
        <f t="shared" si="67"/>
        <v>0</v>
      </c>
      <c r="BC68" s="14">
        <f t="shared" si="68"/>
        <v>0</v>
      </c>
      <c r="BD68" s="14">
        <f t="shared" si="69"/>
        <v>4</v>
      </c>
      <c r="BE68" s="14"/>
      <c r="BF68" s="15">
        <v>0.71307198620319212</v>
      </c>
      <c r="BG68" s="15">
        <v>1.2702385709419901</v>
      </c>
      <c r="BH68" s="15">
        <v>0.46147813999999998</v>
      </c>
      <c r="BI68" s="15" t="s">
        <v>141</v>
      </c>
      <c r="BJ68" s="15">
        <v>0.5</v>
      </c>
      <c r="BK68" s="15">
        <v>230</v>
      </c>
      <c r="BL68" s="15" t="s">
        <v>141</v>
      </c>
      <c r="BM68" s="16">
        <f t="shared" si="70"/>
        <v>0.5</v>
      </c>
      <c r="BN68" s="14">
        <f t="shared" si="93"/>
        <v>0.77023857094199011</v>
      </c>
      <c r="BO68" s="16" t="str">
        <f t="shared" si="71"/>
        <v>Over</v>
      </c>
      <c r="BP68" s="15">
        <v>0.9</v>
      </c>
      <c r="BQ68" s="15">
        <v>0.6</v>
      </c>
      <c r="BR68" s="16">
        <f t="shared" si="72"/>
        <v>2</v>
      </c>
      <c r="BS68" s="16">
        <f t="shared" si="73"/>
        <v>5</v>
      </c>
      <c r="BT68" s="16">
        <f t="shared" si="74"/>
        <v>1</v>
      </c>
      <c r="BU68" s="16">
        <f t="shared" si="75"/>
        <v>1</v>
      </c>
      <c r="BV68" s="16">
        <f t="shared" si="76"/>
        <v>9</v>
      </c>
      <c r="BW68" s="14"/>
      <c r="BX68">
        <v>0.17128999087749219</v>
      </c>
      <c r="BY68">
        <v>0.83069568084404799</v>
      </c>
      <c r="BZ68">
        <v>1.283576E-3</v>
      </c>
      <c r="CA68" t="s">
        <v>141</v>
      </c>
      <c r="CB68">
        <v>0.5</v>
      </c>
      <c r="CC68" t="s">
        <v>141</v>
      </c>
      <c r="CD68" t="s">
        <v>141</v>
      </c>
      <c r="CE68" s="14">
        <f t="shared" si="77"/>
        <v>0.5</v>
      </c>
      <c r="CF68" s="14">
        <f t="shared" si="94"/>
        <v>-0.5</v>
      </c>
      <c r="CG68" s="14" t="str">
        <f t="shared" si="78"/>
        <v>Under</v>
      </c>
      <c r="CH68">
        <v>0</v>
      </c>
      <c r="CI68">
        <v>0</v>
      </c>
      <c r="CJ68" s="14"/>
      <c r="CK68" s="14">
        <f t="shared" si="79"/>
        <v>1</v>
      </c>
      <c r="CL68" s="14">
        <f t="shared" si="80"/>
        <v>1</v>
      </c>
      <c r="CM68" s="14">
        <f t="shared" si="81"/>
        <v>1</v>
      </c>
      <c r="CN68" s="14">
        <f t="shared" si="82"/>
        <v>3</v>
      </c>
      <c r="CO68" s="14"/>
      <c r="CP68" s="15">
        <v>2.5258801719176498</v>
      </c>
      <c r="CQ68" s="15">
        <v>2.99</v>
      </c>
      <c r="CR68" s="15">
        <v>2.0001707</v>
      </c>
      <c r="CS68" s="15">
        <v>1.5</v>
      </c>
      <c r="CT68" s="15" t="s">
        <v>141</v>
      </c>
      <c r="CU68" s="15">
        <v>1.5</v>
      </c>
      <c r="CV68" s="15">
        <v>1.5</v>
      </c>
      <c r="CW68" s="16">
        <f t="shared" si="83"/>
        <v>1.5</v>
      </c>
      <c r="CX68" s="14">
        <f t="shared" si="95"/>
        <v>1.4900000000000002</v>
      </c>
      <c r="CY68" s="16" t="str">
        <f t="shared" si="84"/>
        <v>Over</v>
      </c>
      <c r="CZ68" s="15">
        <v>2.4</v>
      </c>
      <c r="DA68" s="15">
        <v>0.6</v>
      </c>
      <c r="DB68" s="16">
        <f t="shared" si="85"/>
        <v>3</v>
      </c>
      <c r="DC68" s="16">
        <f t="shared" si="86"/>
        <v>3</v>
      </c>
      <c r="DD68" s="16">
        <f t="shared" si="87"/>
        <v>1</v>
      </c>
      <c r="DE68" s="16">
        <f t="shared" si="88"/>
        <v>1</v>
      </c>
      <c r="DF68" s="16">
        <f t="shared" si="89"/>
        <v>8</v>
      </c>
      <c r="DG68" s="14"/>
    </row>
    <row r="69" spans="1:111" x14ac:dyDescent="0.3">
      <c r="A69" t="s">
        <v>213</v>
      </c>
      <c r="B69" t="s">
        <v>40</v>
      </c>
      <c r="C69" t="s">
        <v>212</v>
      </c>
      <c r="D69" s="15">
        <v>0.29047300214753641</v>
      </c>
      <c r="E69" s="15">
        <v>0.36614173228346403</v>
      </c>
      <c r="F69" s="15">
        <v>0.19812253081443901</v>
      </c>
      <c r="G69" s="15">
        <v>0.5</v>
      </c>
      <c r="H69" s="15" t="s">
        <v>141</v>
      </c>
      <c r="I69" s="15">
        <v>0.5</v>
      </c>
      <c r="J69" s="15">
        <v>0.5</v>
      </c>
      <c r="K69" s="16">
        <f t="shared" si="49"/>
        <v>0.5</v>
      </c>
      <c r="L69" s="14">
        <f t="shared" si="90"/>
        <v>-0.20952699785246359</v>
      </c>
      <c r="M69" s="16" t="str">
        <f t="shared" si="50"/>
        <v>Under</v>
      </c>
      <c r="N69" s="15">
        <v>0.4</v>
      </c>
      <c r="O69" s="15">
        <v>0.3</v>
      </c>
      <c r="P69" s="16">
        <f t="shared" si="51"/>
        <v>3</v>
      </c>
      <c r="Q69" s="16">
        <f t="shared" si="52"/>
        <v>3</v>
      </c>
      <c r="R69" s="16">
        <f t="shared" si="53"/>
        <v>1</v>
      </c>
      <c r="S69" s="16">
        <f t="shared" si="54"/>
        <v>1</v>
      </c>
      <c r="T69" s="16">
        <f t="shared" si="55"/>
        <v>8</v>
      </c>
      <c r="U69" s="14"/>
      <c r="V69">
        <v>0.8409830663599569</v>
      </c>
      <c r="W69">
        <v>1</v>
      </c>
      <c r="X69">
        <v>0.57200151797478005</v>
      </c>
      <c r="Y69">
        <v>0.5</v>
      </c>
      <c r="Z69">
        <v>-160</v>
      </c>
      <c r="AA69">
        <v>390</v>
      </c>
      <c r="AB69">
        <v>0.2</v>
      </c>
      <c r="AC69" s="14">
        <f t="shared" si="56"/>
        <v>0.5</v>
      </c>
      <c r="AD69" s="16">
        <f t="shared" si="91"/>
        <v>0.5</v>
      </c>
      <c r="AE69" s="14" t="str">
        <f t="shared" si="57"/>
        <v>Over</v>
      </c>
      <c r="AF69">
        <v>0.6</v>
      </c>
      <c r="AG69">
        <v>0.3</v>
      </c>
      <c r="AH69" s="14">
        <f t="shared" si="58"/>
        <v>3</v>
      </c>
      <c r="AI69" s="14">
        <f t="shared" si="59"/>
        <v>3</v>
      </c>
      <c r="AJ69" s="14">
        <f t="shared" si="60"/>
        <v>1</v>
      </c>
      <c r="AK69" s="14">
        <f t="shared" si="61"/>
        <v>0</v>
      </c>
      <c r="AL69" s="14">
        <f t="shared" si="62"/>
        <v>7</v>
      </c>
      <c r="AM69" s="14"/>
      <c r="AN69">
        <v>-6.0553618182363194E-3</v>
      </c>
      <c r="AO69">
        <v>1.50462962962962E-2</v>
      </c>
      <c r="AP69">
        <v>-2.7814300698066601E-2</v>
      </c>
      <c r="AQ69" t="s">
        <v>141</v>
      </c>
      <c r="AR69">
        <v>0.5</v>
      </c>
      <c r="AS69">
        <v>900</v>
      </c>
      <c r="AT69" t="s">
        <v>141</v>
      </c>
      <c r="AU69" s="14">
        <f t="shared" si="63"/>
        <v>0.5</v>
      </c>
      <c r="AV69" s="14">
        <f t="shared" si="92"/>
        <v>-0.50605536181823629</v>
      </c>
      <c r="AW69" s="14" t="str">
        <f t="shared" si="64"/>
        <v>Under</v>
      </c>
      <c r="AX69">
        <v>0</v>
      </c>
      <c r="AY69">
        <v>0</v>
      </c>
      <c r="AZ69" s="14">
        <f t="shared" si="65"/>
        <v>3</v>
      </c>
      <c r="BA69" s="14">
        <f t="shared" si="66"/>
        <v>1</v>
      </c>
      <c r="BB69" s="14">
        <f t="shared" si="67"/>
        <v>0</v>
      </c>
      <c r="BC69" s="14">
        <f t="shared" si="68"/>
        <v>0</v>
      </c>
      <c r="BD69" s="14">
        <f t="shared" si="69"/>
        <v>4</v>
      </c>
      <c r="BE69" s="14"/>
      <c r="BF69">
        <v>0.37353840859147641</v>
      </c>
      <c r="BG69">
        <v>1.02979727612057</v>
      </c>
      <c r="BH69">
        <v>0.18392985703295001</v>
      </c>
      <c r="BI69" t="s">
        <v>141</v>
      </c>
      <c r="BJ69">
        <v>0.5</v>
      </c>
      <c r="BK69">
        <v>240</v>
      </c>
      <c r="BL69" t="s">
        <v>141</v>
      </c>
      <c r="BM69" s="14">
        <f t="shared" si="70"/>
        <v>0.5</v>
      </c>
      <c r="BN69" s="14">
        <f t="shared" si="93"/>
        <v>0.52979727612057004</v>
      </c>
      <c r="BO69" s="14" t="str">
        <f t="shared" si="71"/>
        <v>Over</v>
      </c>
      <c r="BP69">
        <v>0.1</v>
      </c>
      <c r="BQ69">
        <v>0.1</v>
      </c>
      <c r="BR69" s="14">
        <f t="shared" si="72"/>
        <v>1</v>
      </c>
      <c r="BS69" s="14">
        <f t="shared" si="73"/>
        <v>5</v>
      </c>
      <c r="BT69" s="14">
        <f t="shared" si="74"/>
        <v>0</v>
      </c>
      <c r="BU69" s="14">
        <f t="shared" si="75"/>
        <v>0</v>
      </c>
      <c r="BV69" s="14">
        <f t="shared" si="76"/>
        <v>6</v>
      </c>
      <c r="BW69" s="14"/>
      <c r="BX69">
        <v>0.26387257075278298</v>
      </c>
      <c r="BY69">
        <v>0.85759860788863096</v>
      </c>
      <c r="BZ69">
        <v>0.10158484958295</v>
      </c>
      <c r="CA69" t="s">
        <v>141</v>
      </c>
      <c r="CB69">
        <v>0.5</v>
      </c>
      <c r="CC69">
        <v>520</v>
      </c>
      <c r="CD69" t="s">
        <v>141</v>
      </c>
      <c r="CE69" s="14">
        <f t="shared" si="77"/>
        <v>0.5</v>
      </c>
      <c r="CF69" s="14">
        <f t="shared" si="94"/>
        <v>-0.4</v>
      </c>
      <c r="CG69" s="14" t="str">
        <f t="shared" si="78"/>
        <v>Under</v>
      </c>
      <c r="CH69">
        <v>0.1</v>
      </c>
      <c r="CI69">
        <v>0.1</v>
      </c>
      <c r="CJ69" s="14">
        <f t="shared" ref="CJ69:CJ94" si="96">IF(
    AND(CG69="Over", COUNTIF(BX69:BZ69, "&gt;"&amp;CE69) = 3),
    3,
    IF(
        AND(CG69="Under", COUNTIF(BX69:BZ69, "&lt;"&amp;CE69) = 3),
        3,
        IF(
            AND(CG69="Over", COUNTIF(BX69:BZ69, "&gt;"&amp;CE69) = 2),
            2,
            IF(
                AND(CG69="Under", COUNTIF(BX69:BZ69, "&lt;"&amp;CE69) = 2),
                2,
                IF(
                    AND(CG69="Over", OR(BX69&gt;CE69, BY69&gt;CE69, BZ69&gt;CE69)),
                    1,
                    IF(
                        AND(CG69="Under", OR(BX69&lt;CE69, BY69&lt;CE69, BZ69&lt;CE69)),
                        1,
                        0
                    )
                )
            )
        )
    )
)</f>
        <v>2</v>
      </c>
      <c r="CK69" s="14">
        <f t="shared" si="79"/>
        <v>1</v>
      </c>
      <c r="CL69" s="14">
        <f t="shared" si="80"/>
        <v>1</v>
      </c>
      <c r="CM69" s="14">
        <f t="shared" si="81"/>
        <v>1</v>
      </c>
      <c r="CN69" s="14">
        <f t="shared" si="82"/>
        <v>5</v>
      </c>
      <c r="CO69" s="14"/>
      <c r="CP69">
        <v>0.92808206571561935</v>
      </c>
      <c r="CQ69">
        <v>1.2334619</v>
      </c>
      <c r="CR69">
        <v>0.49870248534136202</v>
      </c>
      <c r="CS69">
        <v>0.5</v>
      </c>
      <c r="CT69" t="s">
        <v>141</v>
      </c>
      <c r="CU69">
        <v>0.5</v>
      </c>
      <c r="CV69">
        <v>1.5</v>
      </c>
      <c r="CW69" s="14">
        <f t="shared" si="83"/>
        <v>0.5</v>
      </c>
      <c r="CX69" s="14">
        <f t="shared" si="95"/>
        <v>0.7334619</v>
      </c>
      <c r="CY69" s="14" t="str">
        <f t="shared" si="84"/>
        <v>Over</v>
      </c>
      <c r="CZ69">
        <v>0.7</v>
      </c>
      <c r="DA69">
        <v>0.3</v>
      </c>
      <c r="DB69" s="14">
        <f t="shared" si="85"/>
        <v>2</v>
      </c>
      <c r="DC69" s="14">
        <f t="shared" si="86"/>
        <v>2</v>
      </c>
      <c r="DD69" s="14">
        <f t="shared" si="87"/>
        <v>1</v>
      </c>
      <c r="DE69" s="14">
        <f t="shared" si="88"/>
        <v>0</v>
      </c>
      <c r="DF69" s="14">
        <f t="shared" si="89"/>
        <v>5</v>
      </c>
      <c r="DG69" s="14"/>
    </row>
    <row r="70" spans="1:111" x14ac:dyDescent="0.3">
      <c r="A70" t="s">
        <v>214</v>
      </c>
      <c r="B70" t="s">
        <v>40</v>
      </c>
      <c r="C70" t="s">
        <v>212</v>
      </c>
      <c r="D70">
        <v>0.37098960979825307</v>
      </c>
      <c r="E70">
        <v>0.52</v>
      </c>
      <c r="F70">
        <v>3.61877824350249E-2</v>
      </c>
      <c r="G70">
        <v>0.5</v>
      </c>
      <c r="H70" t="s">
        <v>141</v>
      </c>
      <c r="I70">
        <v>0.5</v>
      </c>
      <c r="J70">
        <v>0.5</v>
      </c>
      <c r="K70" s="14">
        <f t="shared" si="49"/>
        <v>0.5</v>
      </c>
      <c r="L70" s="14">
        <f t="shared" si="90"/>
        <v>-0.12901039020174693</v>
      </c>
      <c r="M70" s="14" t="str">
        <f t="shared" si="50"/>
        <v>Under</v>
      </c>
      <c r="N70">
        <v>0.5</v>
      </c>
      <c r="O70">
        <v>0.4</v>
      </c>
      <c r="P70" s="14">
        <f t="shared" si="51"/>
        <v>2</v>
      </c>
      <c r="Q70" s="14">
        <f t="shared" si="52"/>
        <v>2</v>
      </c>
      <c r="R70" s="14">
        <f t="shared" si="53"/>
        <v>1</v>
      </c>
      <c r="S70" s="14">
        <f t="shared" si="54"/>
        <v>1</v>
      </c>
      <c r="T70" s="14">
        <f t="shared" si="55"/>
        <v>6</v>
      </c>
      <c r="U70" s="14"/>
      <c r="V70" s="15">
        <v>1.0432640131559019</v>
      </c>
      <c r="W70" s="15">
        <v>1.10484120322768</v>
      </c>
      <c r="X70" s="15">
        <v>0.99849589823252205</v>
      </c>
      <c r="Y70" s="15">
        <v>0.5</v>
      </c>
      <c r="Z70" s="15">
        <v>-210</v>
      </c>
      <c r="AA70" s="15">
        <v>250</v>
      </c>
      <c r="AB70" s="15">
        <v>0.3</v>
      </c>
      <c r="AC70" s="16">
        <f t="shared" si="56"/>
        <v>0.5</v>
      </c>
      <c r="AD70" s="16">
        <f t="shared" si="91"/>
        <v>0.60484120322767998</v>
      </c>
      <c r="AE70" s="16" t="str">
        <f t="shared" si="57"/>
        <v>Over</v>
      </c>
      <c r="AF70" s="15">
        <v>1.1000000000000001</v>
      </c>
      <c r="AG70" s="15">
        <v>0.6</v>
      </c>
      <c r="AH70" s="16">
        <f t="shared" si="58"/>
        <v>3</v>
      </c>
      <c r="AI70" s="16">
        <f t="shared" si="59"/>
        <v>4</v>
      </c>
      <c r="AJ70" s="16">
        <f t="shared" si="60"/>
        <v>1</v>
      </c>
      <c r="AK70" s="16">
        <f t="shared" si="61"/>
        <v>1</v>
      </c>
      <c r="AL70" s="16">
        <f t="shared" si="62"/>
        <v>9</v>
      </c>
      <c r="AM70" s="14"/>
      <c r="AN70">
        <v>3.6950576357969167E-2</v>
      </c>
      <c r="AO70">
        <v>9.7059434492898097E-2</v>
      </c>
      <c r="AP70">
        <v>-1.5327198859687099E-3</v>
      </c>
      <c r="AQ70" t="s">
        <v>141</v>
      </c>
      <c r="AR70">
        <v>0.5</v>
      </c>
      <c r="AS70">
        <v>1060</v>
      </c>
      <c r="AT70" t="s">
        <v>141</v>
      </c>
      <c r="AU70" s="14">
        <f t="shared" si="63"/>
        <v>0.5</v>
      </c>
      <c r="AV70" s="14">
        <f t="shared" si="92"/>
        <v>-0.46304942364203083</v>
      </c>
      <c r="AW70" s="14" t="str">
        <f t="shared" si="64"/>
        <v>Under</v>
      </c>
      <c r="AX70">
        <v>0.1</v>
      </c>
      <c r="AY70">
        <v>0.1</v>
      </c>
      <c r="AZ70" s="14">
        <f t="shared" si="65"/>
        <v>3</v>
      </c>
      <c r="BA70" s="14">
        <f t="shared" si="66"/>
        <v>1</v>
      </c>
      <c r="BB70" s="14">
        <f t="shared" si="67"/>
        <v>0</v>
      </c>
      <c r="BC70" s="14">
        <f t="shared" si="68"/>
        <v>0</v>
      </c>
      <c r="BD70" s="14">
        <f t="shared" si="69"/>
        <v>4</v>
      </c>
      <c r="BE70" s="14"/>
      <c r="BF70">
        <v>0.49412760941391343</v>
      </c>
      <c r="BG70">
        <v>0.862083873757025</v>
      </c>
      <c r="BH70">
        <v>0.34503936386073703</v>
      </c>
      <c r="BI70" t="s">
        <v>141</v>
      </c>
      <c r="BJ70">
        <v>0.5</v>
      </c>
      <c r="BK70">
        <v>260</v>
      </c>
      <c r="BL70" t="s">
        <v>141</v>
      </c>
      <c r="BM70" s="14">
        <f t="shared" si="70"/>
        <v>0.5</v>
      </c>
      <c r="BN70" s="14">
        <f t="shared" si="93"/>
        <v>0.362083873757025</v>
      </c>
      <c r="BO70" s="14" t="str">
        <f t="shared" si="71"/>
        <v>Over</v>
      </c>
      <c r="BP70">
        <v>0.6</v>
      </c>
      <c r="BQ70">
        <v>0.3</v>
      </c>
      <c r="BR70" s="14">
        <f t="shared" si="72"/>
        <v>1</v>
      </c>
      <c r="BS70" s="14">
        <f t="shared" si="73"/>
        <v>4</v>
      </c>
      <c r="BT70" s="14">
        <f t="shared" si="74"/>
        <v>1</v>
      </c>
      <c r="BU70" s="14">
        <f t="shared" si="75"/>
        <v>0</v>
      </c>
      <c r="BV70" s="14">
        <f t="shared" si="76"/>
        <v>6</v>
      </c>
      <c r="BW70" s="14"/>
      <c r="BX70">
        <v>0.18472515313935051</v>
      </c>
      <c r="BY70">
        <v>0.85854120618882201</v>
      </c>
      <c r="BZ70">
        <v>0</v>
      </c>
      <c r="CA70" t="s">
        <v>141</v>
      </c>
      <c r="CB70">
        <v>0.5</v>
      </c>
      <c r="CC70">
        <v>880</v>
      </c>
      <c r="CD70" t="s">
        <v>141</v>
      </c>
      <c r="CE70" s="14">
        <f t="shared" si="77"/>
        <v>0.5</v>
      </c>
      <c r="CF70" s="14">
        <f t="shared" si="94"/>
        <v>-0.5</v>
      </c>
      <c r="CG70" s="14" t="str">
        <f t="shared" si="78"/>
        <v>Under</v>
      </c>
      <c r="CH70">
        <v>0</v>
      </c>
      <c r="CI70">
        <v>0</v>
      </c>
      <c r="CJ70" s="14">
        <f t="shared" si="96"/>
        <v>2</v>
      </c>
      <c r="CK70" s="14">
        <f t="shared" si="79"/>
        <v>1</v>
      </c>
      <c r="CL70" s="14">
        <f t="shared" si="80"/>
        <v>1</v>
      </c>
      <c r="CM70" s="14">
        <f t="shared" si="81"/>
        <v>1</v>
      </c>
      <c r="CN70" s="14">
        <f t="shared" si="82"/>
        <v>5</v>
      </c>
      <c r="CO70" s="14"/>
      <c r="CP70">
        <v>1.8979161921554351</v>
      </c>
      <c r="CQ70">
        <v>2</v>
      </c>
      <c r="CR70">
        <v>1.6831040880663299</v>
      </c>
      <c r="CS70">
        <v>1.5</v>
      </c>
      <c r="CT70" t="s">
        <v>141</v>
      </c>
      <c r="CU70">
        <v>1.5</v>
      </c>
      <c r="CV70">
        <v>1.5</v>
      </c>
      <c r="CW70" s="14">
        <f t="shared" si="83"/>
        <v>1.5</v>
      </c>
      <c r="CX70" s="14">
        <f t="shared" si="95"/>
        <v>0.5</v>
      </c>
      <c r="CY70" s="14" t="str">
        <f t="shared" si="84"/>
        <v>Over</v>
      </c>
      <c r="CZ70">
        <v>1.9</v>
      </c>
      <c r="DA70">
        <v>0.5</v>
      </c>
      <c r="DB70" s="14">
        <f t="shared" si="85"/>
        <v>3</v>
      </c>
      <c r="DC70" s="14">
        <f t="shared" si="86"/>
        <v>1</v>
      </c>
      <c r="DD70" s="14">
        <f t="shared" si="87"/>
        <v>1</v>
      </c>
      <c r="DE70" s="14">
        <f t="shared" si="88"/>
        <v>0</v>
      </c>
      <c r="DF70" s="14">
        <f t="shared" si="89"/>
        <v>5</v>
      </c>
      <c r="DG70" s="14"/>
    </row>
    <row r="71" spans="1:111" x14ac:dyDescent="0.3">
      <c r="A71" t="s">
        <v>215</v>
      </c>
      <c r="B71" t="s">
        <v>40</v>
      </c>
      <c r="C71" t="s">
        <v>212</v>
      </c>
      <c r="D71">
        <v>0.40152254811824878</v>
      </c>
      <c r="E71">
        <v>0.48</v>
      </c>
      <c r="F71">
        <v>0.31679949526888901</v>
      </c>
      <c r="G71">
        <v>0.5</v>
      </c>
      <c r="H71" t="s">
        <v>141</v>
      </c>
      <c r="I71">
        <v>0.5</v>
      </c>
      <c r="J71">
        <v>0.5</v>
      </c>
      <c r="K71" s="14">
        <f t="shared" si="49"/>
        <v>0.5</v>
      </c>
      <c r="L71" s="14">
        <f t="shared" si="90"/>
        <v>9.9999999999999978E-2</v>
      </c>
      <c r="M71" s="14" t="str">
        <f t="shared" si="50"/>
        <v>Over</v>
      </c>
      <c r="N71">
        <v>0.6</v>
      </c>
      <c r="O71">
        <v>0.5</v>
      </c>
      <c r="P71" s="14">
        <f t="shared" si="51"/>
        <v>0</v>
      </c>
      <c r="Q71" s="14">
        <f t="shared" si="52"/>
        <v>2</v>
      </c>
      <c r="R71" s="14">
        <f t="shared" si="53"/>
        <v>1</v>
      </c>
      <c r="S71" s="14">
        <f t="shared" si="54"/>
        <v>0</v>
      </c>
      <c r="T71" s="14">
        <f t="shared" si="55"/>
        <v>3</v>
      </c>
      <c r="U71" s="14"/>
      <c r="V71">
        <v>0.59120825095295859</v>
      </c>
      <c r="W71">
        <v>1</v>
      </c>
      <c r="X71">
        <v>7.9229740000000008E-6</v>
      </c>
      <c r="Y71">
        <v>0.5</v>
      </c>
      <c r="Z71">
        <v>-140</v>
      </c>
      <c r="AA71">
        <v>440</v>
      </c>
      <c r="AB71">
        <v>0</v>
      </c>
      <c r="AC71" s="14">
        <f t="shared" si="56"/>
        <v>0.5</v>
      </c>
      <c r="AD71" s="16">
        <f t="shared" si="91"/>
        <v>0.5</v>
      </c>
      <c r="AE71" s="14" t="str">
        <f t="shared" si="57"/>
        <v>Over</v>
      </c>
      <c r="AF71">
        <v>0.5</v>
      </c>
      <c r="AG71">
        <v>0.5</v>
      </c>
      <c r="AH71" s="14">
        <f t="shared" si="58"/>
        <v>2</v>
      </c>
      <c r="AI71" s="14">
        <f t="shared" si="59"/>
        <v>3</v>
      </c>
      <c r="AJ71" s="14">
        <f t="shared" si="60"/>
        <v>0</v>
      </c>
      <c r="AK71" s="14">
        <f t="shared" si="61"/>
        <v>0</v>
      </c>
      <c r="AL71" s="14">
        <f t="shared" si="62"/>
        <v>5</v>
      </c>
      <c r="AM71" s="14"/>
      <c r="AN71">
        <v>4.4861529694048892E-2</v>
      </c>
      <c r="AO71">
        <v>0.117925213022918</v>
      </c>
      <c r="AP71">
        <v>-2.4067649552449298E-5</v>
      </c>
      <c r="AQ71" t="s">
        <v>141</v>
      </c>
      <c r="AR71">
        <v>0.5</v>
      </c>
      <c r="AS71">
        <v>750</v>
      </c>
      <c r="AT71" t="s">
        <v>141</v>
      </c>
      <c r="AU71" s="14">
        <f t="shared" si="63"/>
        <v>0.5</v>
      </c>
      <c r="AV71" s="14">
        <f t="shared" si="92"/>
        <v>-0.45513847030595111</v>
      </c>
      <c r="AW71" s="14" t="str">
        <f t="shared" si="64"/>
        <v>Under</v>
      </c>
      <c r="AX71">
        <v>0.1</v>
      </c>
      <c r="AY71">
        <v>0.1</v>
      </c>
      <c r="AZ71" s="14">
        <f t="shared" si="65"/>
        <v>3</v>
      </c>
      <c r="BA71" s="14">
        <f t="shared" si="66"/>
        <v>1</v>
      </c>
      <c r="BB71" s="14">
        <f t="shared" si="67"/>
        <v>0</v>
      </c>
      <c r="BC71" s="14">
        <f t="shared" si="68"/>
        <v>0</v>
      </c>
      <c r="BD71" s="14">
        <f t="shared" si="69"/>
        <v>4</v>
      </c>
      <c r="BE71" s="14"/>
      <c r="BF71">
        <v>0.30439504232932779</v>
      </c>
      <c r="BG71">
        <v>0.64861683343142995</v>
      </c>
      <c r="BH71">
        <v>0.13543878000000001</v>
      </c>
      <c r="BI71" t="s">
        <v>141</v>
      </c>
      <c r="BJ71">
        <v>0.5</v>
      </c>
      <c r="BK71">
        <v>230</v>
      </c>
      <c r="BL71" t="s">
        <v>141</v>
      </c>
      <c r="BM71" s="14">
        <f t="shared" si="70"/>
        <v>0.5</v>
      </c>
      <c r="BN71" s="14">
        <f t="shared" si="93"/>
        <v>-0.19560495767067221</v>
      </c>
      <c r="BO71" s="14" t="str">
        <f t="shared" si="71"/>
        <v>Under</v>
      </c>
      <c r="BP71">
        <v>0.6</v>
      </c>
      <c r="BQ71">
        <v>0.4</v>
      </c>
      <c r="BR71" s="14">
        <f t="shared" si="72"/>
        <v>2</v>
      </c>
      <c r="BS71" s="14">
        <f t="shared" si="73"/>
        <v>1</v>
      </c>
      <c r="BT71" s="14">
        <f t="shared" si="74"/>
        <v>0</v>
      </c>
      <c r="BU71" s="14">
        <f t="shared" si="75"/>
        <v>1</v>
      </c>
      <c r="BV71" s="14">
        <f t="shared" si="76"/>
        <v>4</v>
      </c>
      <c r="BW71" s="14"/>
      <c r="BX71">
        <v>0.21021385047581351</v>
      </c>
      <c r="BY71">
        <v>0.86192327192834195</v>
      </c>
      <c r="BZ71">
        <v>2.0127084E-2</v>
      </c>
      <c r="CA71" t="s">
        <v>141</v>
      </c>
      <c r="CB71">
        <v>0.5</v>
      </c>
      <c r="CC71" t="s">
        <v>141</v>
      </c>
      <c r="CD71" t="s">
        <v>141</v>
      </c>
      <c r="CE71" s="14">
        <f t="shared" si="77"/>
        <v>0.5</v>
      </c>
      <c r="CF71" s="14">
        <f t="shared" si="94"/>
        <v>-0.5</v>
      </c>
      <c r="CG71" s="14" t="str">
        <f t="shared" si="78"/>
        <v>Under</v>
      </c>
      <c r="CH71">
        <v>0</v>
      </c>
      <c r="CI71">
        <v>0</v>
      </c>
      <c r="CJ71" s="14">
        <f t="shared" si="96"/>
        <v>2</v>
      </c>
      <c r="CK71" s="14">
        <f t="shared" si="79"/>
        <v>1</v>
      </c>
      <c r="CL71" s="14">
        <f t="shared" si="80"/>
        <v>1</v>
      </c>
      <c r="CM71" s="14">
        <f t="shared" si="81"/>
        <v>1</v>
      </c>
      <c r="CN71" s="14">
        <f t="shared" si="82"/>
        <v>5</v>
      </c>
      <c r="CO71" s="14"/>
      <c r="CP71">
        <v>0.83042539119205039</v>
      </c>
      <c r="CQ71">
        <v>1.2</v>
      </c>
      <c r="CR71">
        <v>3.6495822999999997E-2</v>
      </c>
      <c r="CS71">
        <v>0.5</v>
      </c>
      <c r="CT71" t="s">
        <v>141</v>
      </c>
      <c r="CU71">
        <v>0.5</v>
      </c>
      <c r="CV71">
        <v>1.5</v>
      </c>
      <c r="CW71" s="14">
        <f t="shared" si="83"/>
        <v>0.5</v>
      </c>
      <c r="CX71" s="14">
        <f t="shared" si="95"/>
        <v>0.7</v>
      </c>
      <c r="CY71" s="14" t="str">
        <f t="shared" si="84"/>
        <v>Over</v>
      </c>
      <c r="CZ71">
        <v>0.8</v>
      </c>
      <c r="DA71">
        <v>0.5</v>
      </c>
      <c r="DB71" s="14">
        <f t="shared" si="85"/>
        <v>2</v>
      </c>
      <c r="DC71" s="14">
        <f t="shared" si="86"/>
        <v>2</v>
      </c>
      <c r="DD71" s="14">
        <f t="shared" si="87"/>
        <v>1</v>
      </c>
      <c r="DE71" s="14">
        <f t="shared" si="88"/>
        <v>0</v>
      </c>
      <c r="DF71" s="14">
        <f t="shared" si="89"/>
        <v>5</v>
      </c>
      <c r="DG71" s="14"/>
    </row>
    <row r="72" spans="1:111" x14ac:dyDescent="0.3">
      <c r="A72" t="s">
        <v>216</v>
      </c>
      <c r="B72" t="s">
        <v>40</v>
      </c>
      <c r="C72" t="s">
        <v>212</v>
      </c>
      <c r="D72">
        <v>0.44782073178545723</v>
      </c>
      <c r="E72">
        <v>0.51588076000000005</v>
      </c>
      <c r="F72">
        <v>0.29343269781659298</v>
      </c>
      <c r="G72">
        <v>0.5</v>
      </c>
      <c r="H72" t="s">
        <v>141</v>
      </c>
      <c r="I72">
        <v>0.5</v>
      </c>
      <c r="J72">
        <v>0.5</v>
      </c>
      <c r="K72" s="14">
        <f t="shared" si="49"/>
        <v>0.5</v>
      </c>
      <c r="L72" s="14">
        <f t="shared" si="90"/>
        <v>-0.2</v>
      </c>
      <c r="M72" s="14" t="str">
        <f t="shared" si="50"/>
        <v>Under</v>
      </c>
      <c r="N72">
        <v>0.3</v>
      </c>
      <c r="O72">
        <v>0.3</v>
      </c>
      <c r="P72" s="14">
        <f t="shared" si="51"/>
        <v>2</v>
      </c>
      <c r="Q72" s="14">
        <f t="shared" si="52"/>
        <v>3</v>
      </c>
      <c r="R72" s="14">
        <f t="shared" si="53"/>
        <v>1</v>
      </c>
      <c r="S72" s="14">
        <f t="shared" si="54"/>
        <v>1</v>
      </c>
      <c r="T72" s="14">
        <f t="shared" si="55"/>
        <v>7</v>
      </c>
      <c r="U72" s="14"/>
      <c r="V72" s="15">
        <v>0.99168706549170793</v>
      </c>
      <c r="W72" s="15">
        <v>1</v>
      </c>
      <c r="X72" s="15">
        <v>0.96636986847876205</v>
      </c>
      <c r="Y72" s="15">
        <v>0.5</v>
      </c>
      <c r="Z72" s="15">
        <v>-230</v>
      </c>
      <c r="AA72" s="15">
        <v>240</v>
      </c>
      <c r="AB72" s="15">
        <v>0.3</v>
      </c>
      <c r="AC72" s="16">
        <f t="shared" si="56"/>
        <v>0.5</v>
      </c>
      <c r="AD72" s="16">
        <f t="shared" si="91"/>
        <v>0.5</v>
      </c>
      <c r="AE72" s="16" t="str">
        <f t="shared" si="57"/>
        <v>Over</v>
      </c>
      <c r="AF72" s="15">
        <v>1</v>
      </c>
      <c r="AG72" s="15">
        <v>0.6</v>
      </c>
      <c r="AH72" s="16">
        <f t="shared" si="58"/>
        <v>3</v>
      </c>
      <c r="AI72" s="16">
        <f t="shared" si="59"/>
        <v>3</v>
      </c>
      <c r="AJ72" s="16">
        <f t="shared" si="60"/>
        <v>1</v>
      </c>
      <c r="AK72" s="16">
        <f t="shared" si="61"/>
        <v>1</v>
      </c>
      <c r="AL72" s="16">
        <f t="shared" si="62"/>
        <v>8</v>
      </c>
      <c r="AM72" s="14"/>
      <c r="AN72">
        <v>3.1988952347632812E-2</v>
      </c>
      <c r="AO72">
        <v>8.4352712338993802E-2</v>
      </c>
      <c r="AP72">
        <v>-5.6816936960950801E-5</v>
      </c>
      <c r="AQ72" t="s">
        <v>141</v>
      </c>
      <c r="AR72">
        <v>0.5</v>
      </c>
      <c r="AS72">
        <v>900</v>
      </c>
      <c r="AT72" t="s">
        <v>141</v>
      </c>
      <c r="AU72" s="14">
        <f t="shared" si="63"/>
        <v>0.5</v>
      </c>
      <c r="AV72" s="14">
        <f t="shared" si="92"/>
        <v>-0.46801104765236717</v>
      </c>
      <c r="AW72" s="14" t="str">
        <f t="shared" si="64"/>
        <v>Under</v>
      </c>
      <c r="AX72">
        <v>0.1</v>
      </c>
      <c r="AY72">
        <v>0.1</v>
      </c>
      <c r="AZ72" s="14">
        <f t="shared" si="65"/>
        <v>3</v>
      </c>
      <c r="BA72" s="14">
        <f t="shared" si="66"/>
        <v>1</v>
      </c>
      <c r="BB72" s="14">
        <f t="shared" si="67"/>
        <v>0</v>
      </c>
      <c r="BC72" s="14">
        <f t="shared" si="68"/>
        <v>0</v>
      </c>
      <c r="BD72" s="14">
        <f t="shared" si="69"/>
        <v>4</v>
      </c>
      <c r="BE72" s="14"/>
      <c r="BF72">
        <v>0.47810720644051208</v>
      </c>
      <c r="BG72">
        <v>0.862083873757025</v>
      </c>
      <c r="BH72">
        <v>0.32616884000000002</v>
      </c>
      <c r="BI72" t="s">
        <v>141</v>
      </c>
      <c r="BJ72">
        <v>0.5</v>
      </c>
      <c r="BK72">
        <v>200</v>
      </c>
      <c r="BL72" t="s">
        <v>141</v>
      </c>
      <c r="BM72" s="14">
        <f t="shared" si="70"/>
        <v>0.5</v>
      </c>
      <c r="BN72" s="14">
        <f t="shared" si="93"/>
        <v>0.362083873757025</v>
      </c>
      <c r="BO72" s="14" t="str">
        <f t="shared" si="71"/>
        <v>Over</v>
      </c>
      <c r="BP72">
        <v>0.4</v>
      </c>
      <c r="BQ72">
        <v>0.2</v>
      </c>
      <c r="BR72" s="14">
        <f t="shared" si="72"/>
        <v>1</v>
      </c>
      <c r="BS72" s="14">
        <f t="shared" si="73"/>
        <v>4</v>
      </c>
      <c r="BT72" s="14">
        <f t="shared" si="74"/>
        <v>0</v>
      </c>
      <c r="BU72" s="14">
        <f t="shared" si="75"/>
        <v>0</v>
      </c>
      <c r="BV72" s="14">
        <f t="shared" si="76"/>
        <v>5</v>
      </c>
      <c r="BW72" s="14"/>
      <c r="BX72">
        <v>0.18420682426710369</v>
      </c>
      <c r="BY72">
        <v>0.84814992791926902</v>
      </c>
      <c r="BZ72">
        <v>0</v>
      </c>
      <c r="CA72" t="s">
        <v>141</v>
      </c>
      <c r="CB72">
        <v>0.5</v>
      </c>
      <c r="CC72" t="s">
        <v>141</v>
      </c>
      <c r="CD72" t="s">
        <v>141</v>
      </c>
      <c r="CE72" s="14">
        <f t="shared" si="77"/>
        <v>0.5</v>
      </c>
      <c r="CF72" s="14">
        <f t="shared" si="94"/>
        <v>-0.5</v>
      </c>
      <c r="CG72" s="14" t="str">
        <f t="shared" si="78"/>
        <v>Under</v>
      </c>
      <c r="CH72">
        <v>0</v>
      </c>
      <c r="CI72">
        <v>0</v>
      </c>
      <c r="CJ72" s="14">
        <f t="shared" si="96"/>
        <v>2</v>
      </c>
      <c r="CK72" s="14">
        <f t="shared" si="79"/>
        <v>1</v>
      </c>
      <c r="CL72" s="14">
        <f t="shared" si="80"/>
        <v>1</v>
      </c>
      <c r="CM72" s="14">
        <f t="shared" si="81"/>
        <v>1</v>
      </c>
      <c r="CN72" s="14">
        <f t="shared" si="82"/>
        <v>5</v>
      </c>
      <c r="CO72" s="14"/>
      <c r="CP72">
        <v>1.6677904240785151</v>
      </c>
      <c r="CQ72">
        <v>2</v>
      </c>
      <c r="CR72">
        <v>1.2337372</v>
      </c>
      <c r="CS72">
        <v>1.5</v>
      </c>
      <c r="CT72" t="s">
        <v>141</v>
      </c>
      <c r="CU72">
        <v>1.5</v>
      </c>
      <c r="CV72">
        <v>1.5</v>
      </c>
      <c r="CW72" s="14">
        <f t="shared" si="83"/>
        <v>1.5</v>
      </c>
      <c r="CX72" s="14">
        <f t="shared" si="95"/>
        <v>0.5</v>
      </c>
      <c r="CY72" s="14" t="str">
        <f t="shared" si="84"/>
        <v>Over</v>
      </c>
      <c r="CZ72">
        <v>1.6</v>
      </c>
      <c r="DA72">
        <v>0.4</v>
      </c>
      <c r="DB72" s="14">
        <f t="shared" si="85"/>
        <v>2</v>
      </c>
      <c r="DC72" s="14">
        <f t="shared" si="86"/>
        <v>1</v>
      </c>
      <c r="DD72" s="14">
        <f t="shared" si="87"/>
        <v>1</v>
      </c>
      <c r="DE72" s="14">
        <f t="shared" si="88"/>
        <v>0</v>
      </c>
      <c r="DF72" s="14">
        <f t="shared" si="89"/>
        <v>4</v>
      </c>
      <c r="DG72" s="14"/>
    </row>
    <row r="73" spans="1:111" x14ac:dyDescent="0.3">
      <c r="A73" t="s">
        <v>217</v>
      </c>
      <c r="B73" t="s">
        <v>40</v>
      </c>
      <c r="C73" t="s">
        <v>212</v>
      </c>
      <c r="D73">
        <v>0.43318642904818061</v>
      </c>
      <c r="E73">
        <v>0.56999999999999995</v>
      </c>
      <c r="F73">
        <v>7.9142684987377407E-2</v>
      </c>
      <c r="G73">
        <v>0.5</v>
      </c>
      <c r="H73" t="s">
        <v>141</v>
      </c>
      <c r="I73">
        <v>0.5</v>
      </c>
      <c r="J73">
        <v>0.5</v>
      </c>
      <c r="K73" s="14">
        <f t="shared" si="49"/>
        <v>0.5</v>
      </c>
      <c r="L73" s="14">
        <f t="shared" si="90"/>
        <v>0.19999999999999996</v>
      </c>
      <c r="M73" s="14" t="str">
        <f t="shared" si="50"/>
        <v>Over</v>
      </c>
      <c r="N73">
        <v>0.7</v>
      </c>
      <c r="O73">
        <v>0.5</v>
      </c>
      <c r="P73" s="14">
        <f t="shared" si="51"/>
        <v>1</v>
      </c>
      <c r="Q73" s="14">
        <f t="shared" si="52"/>
        <v>3</v>
      </c>
      <c r="R73" s="14">
        <f t="shared" si="53"/>
        <v>1</v>
      </c>
      <c r="S73" s="14">
        <f t="shared" si="54"/>
        <v>0</v>
      </c>
      <c r="T73" s="14">
        <f t="shared" si="55"/>
        <v>5</v>
      </c>
      <c r="V73" s="15">
        <v>1.1129119422287359</v>
      </c>
      <c r="W73" s="15">
        <v>1.30318497509352</v>
      </c>
      <c r="X73" s="15">
        <v>0.99996795192668897</v>
      </c>
      <c r="Y73" s="15">
        <v>0.5</v>
      </c>
      <c r="Z73" s="15">
        <v>-220</v>
      </c>
      <c r="AA73" s="15">
        <v>250</v>
      </c>
      <c r="AB73" s="15">
        <v>0.4</v>
      </c>
      <c r="AC73" s="16">
        <f t="shared" si="56"/>
        <v>0.5</v>
      </c>
      <c r="AD73" s="16">
        <f t="shared" si="91"/>
        <v>0.80318497509352005</v>
      </c>
      <c r="AE73" s="16" t="str">
        <f t="shared" si="57"/>
        <v>Over</v>
      </c>
      <c r="AF73" s="15">
        <v>1.3</v>
      </c>
      <c r="AG73" s="15">
        <v>0.7</v>
      </c>
      <c r="AH73" s="16">
        <f t="shared" si="58"/>
        <v>3</v>
      </c>
      <c r="AI73" s="16">
        <f t="shared" si="59"/>
        <v>5</v>
      </c>
      <c r="AJ73" s="16">
        <f t="shared" si="60"/>
        <v>1</v>
      </c>
      <c r="AK73" s="16">
        <f t="shared" si="61"/>
        <v>1</v>
      </c>
      <c r="AL73" s="16">
        <f t="shared" si="62"/>
        <v>10</v>
      </c>
      <c r="AN73">
        <v>4.0789974232942602E-2</v>
      </c>
      <c r="AO73">
        <v>0.10430893186913601</v>
      </c>
      <c r="AP73">
        <v>-5.6816936960950801E-5</v>
      </c>
      <c r="AQ73" t="s">
        <v>141</v>
      </c>
      <c r="AR73">
        <v>0.5</v>
      </c>
      <c r="AS73">
        <v>830</v>
      </c>
      <c r="AT73" t="s">
        <v>141</v>
      </c>
      <c r="AU73" s="14">
        <f t="shared" si="63"/>
        <v>0.5</v>
      </c>
      <c r="AV73" s="14">
        <f t="shared" si="92"/>
        <v>-0.45921002576705738</v>
      </c>
      <c r="AW73" s="14" t="str">
        <f t="shared" si="64"/>
        <v>Under</v>
      </c>
      <c r="AX73">
        <v>0.1</v>
      </c>
      <c r="AY73">
        <v>0.1</v>
      </c>
      <c r="AZ73" s="14">
        <f t="shared" si="65"/>
        <v>3</v>
      </c>
      <c r="BA73" s="14">
        <f t="shared" si="66"/>
        <v>1</v>
      </c>
      <c r="BB73" s="14">
        <f t="shared" si="67"/>
        <v>0</v>
      </c>
      <c r="BC73" s="14">
        <f t="shared" si="68"/>
        <v>0</v>
      </c>
      <c r="BD73" s="14">
        <f t="shared" si="69"/>
        <v>4</v>
      </c>
      <c r="BF73">
        <v>0.50169592280687425</v>
      </c>
      <c r="BG73">
        <v>0.862083873757025</v>
      </c>
      <c r="BH73">
        <v>0.33168402000000002</v>
      </c>
      <c r="BI73" t="s">
        <v>141</v>
      </c>
      <c r="BJ73">
        <v>0.5</v>
      </c>
      <c r="BK73">
        <v>230</v>
      </c>
      <c r="BL73" t="s">
        <v>141</v>
      </c>
      <c r="BM73" s="14">
        <f t="shared" si="70"/>
        <v>0.5</v>
      </c>
      <c r="BN73" s="14">
        <f t="shared" si="93"/>
        <v>-0.4</v>
      </c>
      <c r="BO73" s="14" t="str">
        <f t="shared" si="71"/>
        <v>Under</v>
      </c>
      <c r="BP73">
        <v>0.1</v>
      </c>
      <c r="BQ73">
        <v>0.1</v>
      </c>
      <c r="BR73" s="14">
        <f t="shared" si="72"/>
        <v>1</v>
      </c>
      <c r="BS73" s="14">
        <f t="shared" si="73"/>
        <v>1</v>
      </c>
      <c r="BT73" s="14">
        <f t="shared" si="74"/>
        <v>1</v>
      </c>
      <c r="BU73" s="14">
        <f t="shared" si="75"/>
        <v>1</v>
      </c>
      <c r="BV73" s="14">
        <f t="shared" si="76"/>
        <v>4</v>
      </c>
      <c r="BX73">
        <v>0.1884837218768588</v>
      </c>
      <c r="BY73">
        <v>0.83069568084404799</v>
      </c>
      <c r="BZ73">
        <v>0.01</v>
      </c>
      <c r="CA73" t="s">
        <v>141</v>
      </c>
      <c r="CB73">
        <v>0.5</v>
      </c>
      <c r="CC73">
        <v>880</v>
      </c>
      <c r="CD73" t="s">
        <v>141</v>
      </c>
      <c r="CE73" s="14">
        <f t="shared" si="77"/>
        <v>0.5</v>
      </c>
      <c r="CF73" s="14">
        <f t="shared" si="94"/>
        <v>-0.5</v>
      </c>
      <c r="CG73" s="14" t="str">
        <f t="shared" si="78"/>
        <v>Under</v>
      </c>
      <c r="CH73">
        <v>0</v>
      </c>
      <c r="CI73">
        <v>0</v>
      </c>
      <c r="CJ73" s="14">
        <f t="shared" si="96"/>
        <v>2</v>
      </c>
      <c r="CK73" s="14">
        <f t="shared" si="79"/>
        <v>1</v>
      </c>
      <c r="CL73" s="14">
        <f t="shared" si="80"/>
        <v>1</v>
      </c>
      <c r="CM73" s="14">
        <f t="shared" si="81"/>
        <v>1</v>
      </c>
      <c r="CN73" s="14">
        <f t="shared" si="82"/>
        <v>5</v>
      </c>
      <c r="CP73">
        <v>1.9182048601559969</v>
      </c>
      <c r="CQ73">
        <v>2</v>
      </c>
      <c r="CR73">
        <v>1.80380737421445</v>
      </c>
      <c r="CS73">
        <v>1.5</v>
      </c>
      <c r="CT73" t="s">
        <v>141</v>
      </c>
      <c r="CU73">
        <v>1.5</v>
      </c>
      <c r="CV73">
        <v>1.5</v>
      </c>
      <c r="CW73" s="14">
        <f t="shared" si="83"/>
        <v>1.5</v>
      </c>
      <c r="CX73" s="14">
        <f t="shared" si="95"/>
        <v>0.5</v>
      </c>
      <c r="CY73" s="14" t="str">
        <f t="shared" si="84"/>
        <v>Over</v>
      </c>
      <c r="CZ73">
        <v>1.9</v>
      </c>
      <c r="DA73">
        <v>0.5</v>
      </c>
      <c r="DB73" s="14">
        <f t="shared" si="85"/>
        <v>3</v>
      </c>
      <c r="DC73" s="14">
        <f t="shared" si="86"/>
        <v>1</v>
      </c>
      <c r="DD73" s="14">
        <f t="shared" si="87"/>
        <v>1</v>
      </c>
      <c r="DE73" s="14">
        <f t="shared" si="88"/>
        <v>0</v>
      </c>
      <c r="DF73" s="14">
        <f t="shared" si="89"/>
        <v>5</v>
      </c>
    </row>
    <row r="74" spans="1:111" x14ac:dyDescent="0.3">
      <c r="A74" t="s">
        <v>218</v>
      </c>
      <c r="B74" t="s">
        <v>40</v>
      </c>
      <c r="C74" t="s">
        <v>212</v>
      </c>
      <c r="D74" s="15">
        <v>0.25590035611224482</v>
      </c>
      <c r="E74" s="15">
        <v>0.42180773999999999</v>
      </c>
      <c r="F74" s="15">
        <v>0.16891375540182399</v>
      </c>
      <c r="G74" s="15">
        <v>0.5</v>
      </c>
      <c r="H74" s="15" t="s">
        <v>141</v>
      </c>
      <c r="I74" s="15">
        <v>0.5</v>
      </c>
      <c r="J74" s="15" t="s">
        <v>141</v>
      </c>
      <c r="K74" s="16">
        <f t="shared" si="49"/>
        <v>0.5</v>
      </c>
      <c r="L74" s="14">
        <f t="shared" si="90"/>
        <v>-0.4</v>
      </c>
      <c r="M74" s="16" t="str">
        <f t="shared" si="50"/>
        <v>Under</v>
      </c>
      <c r="N74" s="15">
        <v>0.1</v>
      </c>
      <c r="O74" s="15">
        <v>0.1</v>
      </c>
      <c r="P74" s="16">
        <f t="shared" si="51"/>
        <v>3</v>
      </c>
      <c r="Q74" s="16">
        <f t="shared" si="52"/>
        <v>4</v>
      </c>
      <c r="R74" s="16">
        <f t="shared" si="53"/>
        <v>1</v>
      </c>
      <c r="S74" s="16">
        <f t="shared" si="54"/>
        <v>1</v>
      </c>
      <c r="T74" s="16">
        <f t="shared" si="55"/>
        <v>9</v>
      </c>
      <c r="U74" s="14"/>
      <c r="V74">
        <v>0.5399733160966147</v>
      </c>
      <c r="W74">
        <v>1</v>
      </c>
      <c r="X74">
        <v>7.9229740000000008E-6</v>
      </c>
      <c r="Y74">
        <v>0.5</v>
      </c>
      <c r="Z74">
        <v>-185</v>
      </c>
      <c r="AA74">
        <v>310</v>
      </c>
      <c r="AB74">
        <v>0.1</v>
      </c>
      <c r="AC74" s="14">
        <f t="shared" si="56"/>
        <v>0.5</v>
      </c>
      <c r="AD74" s="16">
        <f t="shared" si="91"/>
        <v>0.5</v>
      </c>
      <c r="AE74" s="14" t="str">
        <f t="shared" si="57"/>
        <v>Over</v>
      </c>
      <c r="AF74">
        <v>0.4</v>
      </c>
      <c r="AG74">
        <v>0.3</v>
      </c>
      <c r="AH74" s="14">
        <f t="shared" si="58"/>
        <v>2</v>
      </c>
      <c r="AI74" s="14">
        <f t="shared" si="59"/>
        <v>3</v>
      </c>
      <c r="AJ74" s="14">
        <f t="shared" si="60"/>
        <v>0</v>
      </c>
      <c r="AK74" s="14">
        <f t="shared" si="61"/>
        <v>0</v>
      </c>
      <c r="AL74" s="14">
        <f t="shared" si="62"/>
        <v>5</v>
      </c>
      <c r="AM74" s="14"/>
      <c r="AN74">
        <v>-9.3804684105985772E-3</v>
      </c>
      <c r="AO74">
        <v>2.4361948955916399E-2</v>
      </c>
      <c r="AP74">
        <v>-4.0323414019778098E-2</v>
      </c>
      <c r="AQ74" t="s">
        <v>141</v>
      </c>
      <c r="AR74">
        <v>0.5</v>
      </c>
      <c r="AS74">
        <v>1060</v>
      </c>
      <c r="AT74" t="s">
        <v>141</v>
      </c>
      <c r="AU74" s="14">
        <f t="shared" si="63"/>
        <v>0.5</v>
      </c>
      <c r="AV74" s="14">
        <f t="shared" si="92"/>
        <v>-0.50938046841059859</v>
      </c>
      <c r="AW74" s="14" t="str">
        <f t="shared" si="64"/>
        <v>Under</v>
      </c>
      <c r="AX74">
        <v>0</v>
      </c>
      <c r="AY74">
        <v>0</v>
      </c>
      <c r="AZ74" s="14">
        <f t="shared" si="65"/>
        <v>3</v>
      </c>
      <c r="BA74" s="14">
        <f t="shared" si="66"/>
        <v>1</v>
      </c>
      <c r="BB74" s="14">
        <f t="shared" si="67"/>
        <v>0</v>
      </c>
      <c r="BC74" s="14">
        <f t="shared" si="68"/>
        <v>0</v>
      </c>
      <c r="BD74" s="14">
        <f t="shared" si="69"/>
        <v>4</v>
      </c>
      <c r="BE74" s="14"/>
      <c r="BF74">
        <v>0.12728531191195461</v>
      </c>
      <c r="BG74">
        <v>0.48931942374565301</v>
      </c>
      <c r="BH74">
        <v>-0.12308673010273</v>
      </c>
      <c r="BI74" t="s">
        <v>141</v>
      </c>
      <c r="BJ74">
        <v>0.5</v>
      </c>
      <c r="BK74">
        <v>260</v>
      </c>
      <c r="BL74" t="s">
        <v>141</v>
      </c>
      <c r="BM74" s="14">
        <f t="shared" si="70"/>
        <v>0.5</v>
      </c>
      <c r="BN74" s="14">
        <f t="shared" si="93"/>
        <v>-0.4</v>
      </c>
      <c r="BO74" s="14" t="str">
        <f t="shared" si="71"/>
        <v>Under</v>
      </c>
      <c r="BP74">
        <v>0.1</v>
      </c>
      <c r="BQ74">
        <v>0.1</v>
      </c>
      <c r="BR74" s="14">
        <f t="shared" si="72"/>
        <v>3</v>
      </c>
      <c r="BS74" s="14">
        <f t="shared" si="73"/>
        <v>1</v>
      </c>
      <c r="BT74" s="14">
        <f t="shared" si="74"/>
        <v>1</v>
      </c>
      <c r="BU74" s="14">
        <f t="shared" si="75"/>
        <v>1</v>
      </c>
      <c r="BV74" s="14">
        <f t="shared" si="76"/>
        <v>6</v>
      </c>
      <c r="BW74" s="14"/>
      <c r="BX74">
        <v>0.15212146927546299</v>
      </c>
      <c r="BY74">
        <v>0.83069568084404799</v>
      </c>
      <c r="BZ74">
        <v>-3.1167581999999999E-2</v>
      </c>
      <c r="CA74" t="s">
        <v>141</v>
      </c>
      <c r="CB74">
        <v>0.5</v>
      </c>
      <c r="CC74">
        <v>880</v>
      </c>
      <c r="CD74" t="s">
        <v>141</v>
      </c>
      <c r="CE74" s="14">
        <f t="shared" si="77"/>
        <v>0.5</v>
      </c>
      <c r="CF74" s="14">
        <f t="shared" si="94"/>
        <v>-0.4</v>
      </c>
      <c r="CG74" s="14" t="str">
        <f t="shared" si="78"/>
        <v>Under</v>
      </c>
      <c r="CH74">
        <v>0.1</v>
      </c>
      <c r="CI74">
        <v>0.1</v>
      </c>
      <c r="CJ74" s="14">
        <f t="shared" si="96"/>
        <v>2</v>
      </c>
      <c r="CK74" s="14">
        <f t="shared" si="79"/>
        <v>1</v>
      </c>
      <c r="CL74" s="14">
        <f t="shared" si="80"/>
        <v>1</v>
      </c>
      <c r="CM74" s="14">
        <f t="shared" si="81"/>
        <v>1</v>
      </c>
      <c r="CN74" s="14">
        <f t="shared" si="82"/>
        <v>5</v>
      </c>
      <c r="CO74" s="14"/>
      <c r="CP74">
        <v>0.67965052018766947</v>
      </c>
      <c r="CQ74">
        <v>1.2</v>
      </c>
      <c r="CR74">
        <v>-1.4598736E-5</v>
      </c>
      <c r="CS74">
        <v>0.5</v>
      </c>
      <c r="CT74" t="s">
        <v>141</v>
      </c>
      <c r="CU74">
        <v>0.5</v>
      </c>
      <c r="CV74" t="s">
        <v>141</v>
      </c>
      <c r="CW74" s="14">
        <f t="shared" si="83"/>
        <v>0.5</v>
      </c>
      <c r="CX74" s="14">
        <f t="shared" si="95"/>
        <v>0.7</v>
      </c>
      <c r="CY74" s="14" t="str">
        <f t="shared" si="84"/>
        <v>Over</v>
      </c>
      <c r="CZ74">
        <v>0.7</v>
      </c>
      <c r="DA74">
        <v>0.3</v>
      </c>
      <c r="DB74" s="14">
        <f t="shared" si="85"/>
        <v>2</v>
      </c>
      <c r="DC74" s="14">
        <f t="shared" si="86"/>
        <v>2</v>
      </c>
      <c r="DD74" s="14">
        <f t="shared" si="87"/>
        <v>1</v>
      </c>
      <c r="DE74" s="14">
        <f t="shared" si="88"/>
        <v>0</v>
      </c>
      <c r="DF74" s="14">
        <f t="shared" si="89"/>
        <v>5</v>
      </c>
      <c r="DG74" s="14"/>
    </row>
    <row r="75" spans="1:111" x14ac:dyDescent="0.3">
      <c r="A75" t="s">
        <v>219</v>
      </c>
      <c r="B75" t="s">
        <v>40</v>
      </c>
      <c r="C75" t="s">
        <v>212</v>
      </c>
      <c r="D75">
        <v>0.42157010637117021</v>
      </c>
      <c r="E75">
        <v>0.55000000000000004</v>
      </c>
      <c r="F75">
        <v>0.234804793998937</v>
      </c>
      <c r="G75">
        <v>0.5</v>
      </c>
      <c r="H75" t="s">
        <v>141</v>
      </c>
      <c r="I75">
        <v>0.5</v>
      </c>
      <c r="J75">
        <v>0.5</v>
      </c>
      <c r="K75" s="14">
        <f t="shared" si="49"/>
        <v>0.5</v>
      </c>
      <c r="L75" s="14">
        <f t="shared" si="90"/>
        <v>-7.8429893628829794E-2</v>
      </c>
      <c r="M75" s="14" t="str">
        <f t="shared" si="50"/>
        <v>Under</v>
      </c>
      <c r="N75">
        <v>0.5</v>
      </c>
      <c r="O75">
        <v>0.5</v>
      </c>
      <c r="P75" s="14">
        <f t="shared" si="51"/>
        <v>2</v>
      </c>
      <c r="Q75" s="14">
        <f t="shared" si="52"/>
        <v>2</v>
      </c>
      <c r="R75" s="14">
        <f t="shared" si="53"/>
        <v>1</v>
      </c>
      <c r="S75" s="14">
        <f t="shared" si="54"/>
        <v>1</v>
      </c>
      <c r="T75" s="14">
        <f t="shared" si="55"/>
        <v>6</v>
      </c>
      <c r="U75" s="14"/>
      <c r="V75" s="15">
        <v>0.75793659047002893</v>
      </c>
      <c r="W75" s="15">
        <v>1</v>
      </c>
      <c r="X75" s="15">
        <v>0.51165071513666704</v>
      </c>
      <c r="Y75" s="15">
        <v>0.5</v>
      </c>
      <c r="Z75" s="15">
        <v>-160</v>
      </c>
      <c r="AA75" s="15">
        <v>380</v>
      </c>
      <c r="AB75" s="15">
        <v>0</v>
      </c>
      <c r="AC75" s="16">
        <f t="shared" si="56"/>
        <v>0.5</v>
      </c>
      <c r="AD75" s="16">
        <f t="shared" si="91"/>
        <v>0.5</v>
      </c>
      <c r="AE75" s="16" t="str">
        <f t="shared" si="57"/>
        <v>Over</v>
      </c>
      <c r="AF75" s="15">
        <v>0.6</v>
      </c>
      <c r="AG75" s="15">
        <v>0.6</v>
      </c>
      <c r="AH75" s="16">
        <f t="shared" si="58"/>
        <v>3</v>
      </c>
      <c r="AI75" s="16">
        <f t="shared" si="59"/>
        <v>3</v>
      </c>
      <c r="AJ75" s="16">
        <f t="shared" si="60"/>
        <v>1</v>
      </c>
      <c r="AK75" s="16">
        <f t="shared" si="61"/>
        <v>1</v>
      </c>
      <c r="AL75" s="16">
        <f t="shared" si="62"/>
        <v>8</v>
      </c>
      <c r="AM75" s="14"/>
      <c r="AN75">
        <v>4.5639448228766262E-2</v>
      </c>
      <c r="AO75">
        <v>0.120035544322063</v>
      </c>
      <c r="AP75">
        <v>-4.6725508541538203E-5</v>
      </c>
      <c r="AQ75" t="s">
        <v>141</v>
      </c>
      <c r="AR75">
        <v>0.5</v>
      </c>
      <c r="AS75">
        <v>870</v>
      </c>
      <c r="AT75" t="s">
        <v>141</v>
      </c>
      <c r="AU75" s="14">
        <f t="shared" si="63"/>
        <v>0.5</v>
      </c>
      <c r="AV75" s="14">
        <f t="shared" si="92"/>
        <v>-0.45436055177123374</v>
      </c>
      <c r="AW75" s="14" t="str">
        <f t="shared" si="64"/>
        <v>Under</v>
      </c>
      <c r="AX75">
        <v>0.1</v>
      </c>
      <c r="AY75">
        <v>0.1</v>
      </c>
      <c r="AZ75" s="14">
        <f t="shared" si="65"/>
        <v>3</v>
      </c>
      <c r="BA75" s="14">
        <f t="shared" si="66"/>
        <v>1</v>
      </c>
      <c r="BB75" s="14">
        <f t="shared" si="67"/>
        <v>0</v>
      </c>
      <c r="BC75" s="14">
        <f t="shared" si="68"/>
        <v>0</v>
      </c>
      <c r="BD75" s="14">
        <f t="shared" si="69"/>
        <v>4</v>
      </c>
      <c r="BE75" s="14"/>
      <c r="BF75">
        <v>0.32456581971813703</v>
      </c>
      <c r="BG75">
        <v>0.65244279529993798</v>
      </c>
      <c r="BH75">
        <v>0.178113443376439</v>
      </c>
      <c r="BI75" t="s">
        <v>141</v>
      </c>
      <c r="BJ75">
        <v>0.5</v>
      </c>
      <c r="BK75">
        <v>260</v>
      </c>
      <c r="BL75" t="s">
        <v>141</v>
      </c>
      <c r="BM75" s="14">
        <f t="shared" si="70"/>
        <v>0.5</v>
      </c>
      <c r="BN75" s="14">
        <f t="shared" si="93"/>
        <v>-0.17543418028186297</v>
      </c>
      <c r="BO75" s="14" t="str">
        <f t="shared" si="71"/>
        <v>Under</v>
      </c>
      <c r="BP75">
        <v>0.4</v>
      </c>
      <c r="BQ75">
        <v>0.3</v>
      </c>
      <c r="BR75" s="14">
        <f t="shared" si="72"/>
        <v>2</v>
      </c>
      <c r="BS75" s="14">
        <f t="shared" si="73"/>
        <v>1</v>
      </c>
      <c r="BT75" s="14">
        <f t="shared" si="74"/>
        <v>1</v>
      </c>
      <c r="BU75" s="14">
        <f t="shared" si="75"/>
        <v>1</v>
      </c>
      <c r="BV75" s="14">
        <f t="shared" si="76"/>
        <v>5</v>
      </c>
      <c r="BW75" s="14"/>
      <c r="BX75">
        <v>0.22296007675216459</v>
      </c>
      <c r="BY75">
        <v>0.86192327192834195</v>
      </c>
      <c r="BZ75">
        <v>5.2275512000000003E-2</v>
      </c>
      <c r="CA75" t="s">
        <v>141</v>
      </c>
      <c r="CB75">
        <v>0.5</v>
      </c>
      <c r="CC75">
        <v>920</v>
      </c>
      <c r="CD75" t="s">
        <v>141</v>
      </c>
      <c r="CE75" s="14">
        <f t="shared" si="77"/>
        <v>0.5</v>
      </c>
      <c r="CF75" s="14">
        <f t="shared" si="94"/>
        <v>-0.5</v>
      </c>
      <c r="CG75" s="14" t="str">
        <f t="shared" si="78"/>
        <v>Under</v>
      </c>
      <c r="CH75">
        <v>0</v>
      </c>
      <c r="CI75">
        <v>0</v>
      </c>
      <c r="CJ75" s="14">
        <f t="shared" si="96"/>
        <v>2</v>
      </c>
      <c r="CK75" s="14">
        <f t="shared" si="79"/>
        <v>1</v>
      </c>
      <c r="CL75" s="14">
        <f t="shared" si="80"/>
        <v>1</v>
      </c>
      <c r="CM75" s="14">
        <f t="shared" si="81"/>
        <v>1</v>
      </c>
      <c r="CN75" s="14">
        <f t="shared" si="82"/>
        <v>5</v>
      </c>
      <c r="CO75" s="14"/>
      <c r="CP75">
        <v>1.0669867855650339</v>
      </c>
      <c r="CQ75">
        <v>1.2352304000000001</v>
      </c>
      <c r="CR75">
        <v>0.97835179540185901</v>
      </c>
      <c r="CS75">
        <v>0.5</v>
      </c>
      <c r="CT75" t="s">
        <v>141</v>
      </c>
      <c r="CU75">
        <v>0.5</v>
      </c>
      <c r="CV75">
        <v>1.5</v>
      </c>
      <c r="CW75" s="14">
        <f t="shared" si="83"/>
        <v>0.5</v>
      </c>
      <c r="CX75" s="14">
        <f t="shared" si="95"/>
        <v>0.73523040000000006</v>
      </c>
      <c r="CY75" s="14" t="str">
        <f t="shared" si="84"/>
        <v>Over</v>
      </c>
      <c r="CZ75">
        <v>0.9</v>
      </c>
      <c r="DA75">
        <v>0.6</v>
      </c>
      <c r="DB75" s="14">
        <f t="shared" si="85"/>
        <v>3</v>
      </c>
      <c r="DC75" s="14">
        <f t="shared" si="86"/>
        <v>2</v>
      </c>
      <c r="DD75" s="14">
        <f t="shared" si="87"/>
        <v>1</v>
      </c>
      <c r="DE75" s="14">
        <f t="shared" si="88"/>
        <v>1</v>
      </c>
      <c r="DF75" s="14">
        <f t="shared" si="89"/>
        <v>7</v>
      </c>
      <c r="DG75" s="14"/>
    </row>
    <row r="76" spans="1:111" x14ac:dyDescent="0.3">
      <c r="A76" t="s">
        <v>220</v>
      </c>
      <c r="B76" t="s">
        <v>40</v>
      </c>
      <c r="C76" t="s">
        <v>212</v>
      </c>
      <c r="D76">
        <v>0.33055889500346802</v>
      </c>
      <c r="E76">
        <v>0.51</v>
      </c>
      <c r="F76">
        <v>0.25292447000000001</v>
      </c>
      <c r="G76">
        <v>0.5</v>
      </c>
      <c r="H76" t="s">
        <v>141</v>
      </c>
      <c r="I76">
        <v>0.5</v>
      </c>
      <c r="J76" t="s">
        <v>141</v>
      </c>
      <c r="K76" s="14">
        <f t="shared" si="49"/>
        <v>0.5</v>
      </c>
      <c r="L76" s="14">
        <f t="shared" si="90"/>
        <v>-0.16944110499653198</v>
      </c>
      <c r="M76" s="14" t="str">
        <f t="shared" si="50"/>
        <v>Under</v>
      </c>
      <c r="N76">
        <v>0.5</v>
      </c>
      <c r="O76">
        <v>0.3</v>
      </c>
      <c r="P76" s="14">
        <f t="shared" si="51"/>
        <v>2</v>
      </c>
      <c r="Q76" s="14">
        <f t="shared" si="52"/>
        <v>3</v>
      </c>
      <c r="R76" s="14">
        <f t="shared" si="53"/>
        <v>1</v>
      </c>
      <c r="S76" s="14">
        <f t="shared" si="54"/>
        <v>1</v>
      </c>
      <c r="T76" s="14">
        <f t="shared" si="55"/>
        <v>7</v>
      </c>
      <c r="U76" s="14"/>
      <c r="V76">
        <v>0.51042687495895844</v>
      </c>
      <c r="W76">
        <v>1</v>
      </c>
      <c r="X76">
        <v>7.9229740000000008E-6</v>
      </c>
      <c r="Y76">
        <v>0.5</v>
      </c>
      <c r="Z76">
        <v>-145</v>
      </c>
      <c r="AA76">
        <v>430</v>
      </c>
      <c r="AB76">
        <v>0</v>
      </c>
      <c r="AC76" s="14">
        <f t="shared" si="56"/>
        <v>0.5</v>
      </c>
      <c r="AD76" s="16">
        <f t="shared" si="91"/>
        <v>0.5</v>
      </c>
      <c r="AE76" s="14" t="str">
        <f t="shared" si="57"/>
        <v>Over</v>
      </c>
      <c r="AF76">
        <v>0.3</v>
      </c>
      <c r="AG76">
        <v>0.3</v>
      </c>
      <c r="AH76" s="14">
        <f t="shared" si="58"/>
        <v>2</v>
      </c>
      <c r="AI76" s="14">
        <f t="shared" si="59"/>
        <v>3</v>
      </c>
      <c r="AJ76" s="14">
        <f t="shared" si="60"/>
        <v>0</v>
      </c>
      <c r="AK76" s="14">
        <f t="shared" si="61"/>
        <v>0</v>
      </c>
      <c r="AL76" s="14">
        <f t="shared" si="62"/>
        <v>5</v>
      </c>
      <c r="AM76" s="14"/>
      <c r="AN76">
        <v>-5.9325522859525015E-4</v>
      </c>
      <c r="AO76">
        <v>1.50462962962962E-2</v>
      </c>
      <c r="AP76">
        <v>-1.6701052323307E-2</v>
      </c>
      <c r="AQ76" t="s">
        <v>141</v>
      </c>
      <c r="AR76">
        <v>0.5</v>
      </c>
      <c r="AS76">
        <v>830</v>
      </c>
      <c r="AT76" t="s">
        <v>141</v>
      </c>
      <c r="AU76" s="14">
        <f t="shared" si="63"/>
        <v>0.5</v>
      </c>
      <c r="AV76" s="14">
        <f t="shared" si="92"/>
        <v>-0.50059325522859521</v>
      </c>
      <c r="AW76" s="14" t="str">
        <f t="shared" si="64"/>
        <v>Under</v>
      </c>
      <c r="AX76">
        <v>0</v>
      </c>
      <c r="AY76">
        <v>0</v>
      </c>
      <c r="AZ76" s="14">
        <f t="shared" si="65"/>
        <v>3</v>
      </c>
      <c r="BA76" s="14">
        <f t="shared" si="66"/>
        <v>1</v>
      </c>
      <c r="BB76" s="14">
        <f t="shared" si="67"/>
        <v>0</v>
      </c>
      <c r="BC76" s="14">
        <f t="shared" si="68"/>
        <v>0</v>
      </c>
      <c r="BD76" s="14">
        <f t="shared" si="69"/>
        <v>4</v>
      </c>
      <c r="BE76" s="14"/>
      <c r="BF76">
        <v>0.32844602063598849</v>
      </c>
      <c r="BG76">
        <v>1.0946767536759401</v>
      </c>
      <c r="BH76">
        <v>1.9744515000000001E-2</v>
      </c>
      <c r="BI76" t="s">
        <v>141</v>
      </c>
      <c r="BJ76">
        <v>0.5</v>
      </c>
      <c r="BK76">
        <v>270</v>
      </c>
      <c r="BL76" t="s">
        <v>141</v>
      </c>
      <c r="BM76" s="14">
        <f t="shared" si="70"/>
        <v>0.5</v>
      </c>
      <c r="BN76" s="14">
        <f t="shared" si="93"/>
        <v>0.59467675367594008</v>
      </c>
      <c r="BO76" s="14" t="str">
        <f t="shared" si="71"/>
        <v>Over</v>
      </c>
      <c r="BP76">
        <v>0.3</v>
      </c>
      <c r="BQ76">
        <v>0.2</v>
      </c>
      <c r="BR76" s="14">
        <f t="shared" si="72"/>
        <v>1</v>
      </c>
      <c r="BS76" s="14">
        <f t="shared" si="73"/>
        <v>5</v>
      </c>
      <c r="BT76" s="14">
        <f t="shared" si="74"/>
        <v>0</v>
      </c>
      <c r="BU76" s="14">
        <f t="shared" si="75"/>
        <v>0</v>
      </c>
      <c r="BV76" s="14">
        <f t="shared" si="76"/>
        <v>6</v>
      </c>
      <c r="BW76" s="14"/>
      <c r="BX76">
        <v>0.1872176856612576</v>
      </c>
      <c r="BY76">
        <v>0.83069568084404799</v>
      </c>
      <c r="BZ76">
        <v>0.03</v>
      </c>
      <c r="CA76" t="s">
        <v>141</v>
      </c>
      <c r="CB76">
        <v>0.5</v>
      </c>
      <c r="CC76">
        <v>920</v>
      </c>
      <c r="CD76" t="s">
        <v>141</v>
      </c>
      <c r="CE76" s="14">
        <f t="shared" si="77"/>
        <v>0.5</v>
      </c>
      <c r="CF76" s="14">
        <f t="shared" si="94"/>
        <v>0.33069568084404799</v>
      </c>
      <c r="CG76" s="14" t="str">
        <f t="shared" si="78"/>
        <v>Over</v>
      </c>
      <c r="CH76">
        <v>0.3</v>
      </c>
      <c r="CI76">
        <v>0.3</v>
      </c>
      <c r="CJ76" s="14">
        <f t="shared" si="96"/>
        <v>1</v>
      </c>
      <c r="CK76" s="14">
        <f t="shared" si="79"/>
        <v>5</v>
      </c>
      <c r="CL76" s="14">
        <f t="shared" si="80"/>
        <v>0</v>
      </c>
      <c r="CM76" s="14">
        <f t="shared" si="81"/>
        <v>0</v>
      </c>
      <c r="CN76" s="14">
        <f t="shared" si="82"/>
        <v>6</v>
      </c>
      <c r="CO76" s="14"/>
      <c r="CP76">
        <v>0.66097847600677606</v>
      </c>
      <c r="CQ76">
        <v>1.2</v>
      </c>
      <c r="CR76">
        <v>-1.4598736E-5</v>
      </c>
      <c r="CS76">
        <v>0.5</v>
      </c>
      <c r="CT76" t="s">
        <v>141</v>
      </c>
      <c r="CU76">
        <v>0.5</v>
      </c>
      <c r="CV76" t="s">
        <v>141</v>
      </c>
      <c r="CW76" s="14">
        <f t="shared" si="83"/>
        <v>0.5</v>
      </c>
      <c r="CX76" s="14">
        <f t="shared" si="95"/>
        <v>0.7</v>
      </c>
      <c r="CY76" s="14" t="str">
        <f t="shared" si="84"/>
        <v>Over</v>
      </c>
      <c r="CZ76">
        <v>0.4</v>
      </c>
      <c r="DA76">
        <v>0.3</v>
      </c>
      <c r="DB76" s="14">
        <f t="shared" si="85"/>
        <v>2</v>
      </c>
      <c r="DC76" s="14">
        <f t="shared" si="86"/>
        <v>2</v>
      </c>
      <c r="DD76" s="14">
        <f t="shared" si="87"/>
        <v>0</v>
      </c>
      <c r="DE76" s="14">
        <f t="shared" si="88"/>
        <v>0</v>
      </c>
      <c r="DF76" s="14">
        <f t="shared" si="89"/>
        <v>4</v>
      </c>
      <c r="DG76" s="14"/>
    </row>
    <row r="77" spans="1:111" x14ac:dyDescent="0.3">
      <c r="A77" t="s">
        <v>221</v>
      </c>
      <c r="B77" t="s">
        <v>44</v>
      </c>
      <c r="C77" t="s">
        <v>222</v>
      </c>
      <c r="D77">
        <v>0.31898365978010618</v>
      </c>
      <c r="E77">
        <v>0.443520782396088</v>
      </c>
      <c r="F77">
        <v>2.0335450000000001E-2</v>
      </c>
      <c r="G77">
        <v>0.5</v>
      </c>
      <c r="H77" t="s">
        <v>141</v>
      </c>
      <c r="I77">
        <v>0.5</v>
      </c>
      <c r="J77">
        <v>0.5</v>
      </c>
      <c r="K77" s="14">
        <f t="shared" si="49"/>
        <v>0.5</v>
      </c>
      <c r="L77" s="14">
        <f t="shared" si="90"/>
        <v>0.19999999999999996</v>
      </c>
      <c r="M77" s="14" t="str">
        <f t="shared" si="50"/>
        <v>Over</v>
      </c>
      <c r="N77">
        <v>0.7</v>
      </c>
      <c r="O77">
        <v>0.4</v>
      </c>
      <c r="P77" s="14">
        <f t="shared" si="51"/>
        <v>0</v>
      </c>
      <c r="Q77" s="14">
        <f t="shared" si="52"/>
        <v>3</v>
      </c>
      <c r="R77" s="14">
        <f t="shared" si="53"/>
        <v>1</v>
      </c>
      <c r="S77" s="14">
        <f t="shared" si="54"/>
        <v>0</v>
      </c>
      <c r="T77" s="14">
        <f t="shared" si="55"/>
        <v>4</v>
      </c>
      <c r="U77" s="14"/>
      <c r="V77" s="15">
        <v>1.0651056795241061</v>
      </c>
      <c r="W77" s="15">
        <v>1.18363449035063</v>
      </c>
      <c r="X77" s="15">
        <v>0.99807404320313997</v>
      </c>
      <c r="Y77" s="15">
        <v>0.5</v>
      </c>
      <c r="Z77" s="15">
        <v>-220</v>
      </c>
      <c r="AA77" s="15">
        <v>260</v>
      </c>
      <c r="AB77" s="15">
        <v>0.3</v>
      </c>
      <c r="AC77" s="16">
        <f t="shared" si="56"/>
        <v>0.5</v>
      </c>
      <c r="AD77" s="16">
        <f t="shared" si="91"/>
        <v>0.7</v>
      </c>
      <c r="AE77" s="16" t="str">
        <f t="shared" si="57"/>
        <v>Over</v>
      </c>
      <c r="AF77" s="15">
        <v>1.2</v>
      </c>
      <c r="AG77" s="15">
        <v>0.6</v>
      </c>
      <c r="AH77" s="16">
        <f t="shared" si="58"/>
        <v>3</v>
      </c>
      <c r="AI77" s="16">
        <f t="shared" si="59"/>
        <v>4</v>
      </c>
      <c r="AJ77" s="16">
        <f t="shared" si="60"/>
        <v>1</v>
      </c>
      <c r="AK77" s="16">
        <f t="shared" si="61"/>
        <v>1</v>
      </c>
      <c r="AL77" s="16">
        <f t="shared" si="62"/>
        <v>9</v>
      </c>
      <c r="AM77" s="14"/>
      <c r="AN77">
        <v>3.2517272287348277E-2</v>
      </c>
      <c r="AO77">
        <v>8.3634490350636595E-2</v>
      </c>
      <c r="AP77">
        <v>-2.1479646002178798E-5</v>
      </c>
      <c r="AQ77" t="s">
        <v>141</v>
      </c>
      <c r="AR77">
        <v>0.5</v>
      </c>
      <c r="AS77">
        <v>480</v>
      </c>
      <c r="AT77" t="s">
        <v>141</v>
      </c>
      <c r="AU77" s="14">
        <f t="shared" si="63"/>
        <v>0.5</v>
      </c>
      <c r="AV77" s="14">
        <f t="shared" si="92"/>
        <v>-0.4674827277126517</v>
      </c>
      <c r="AW77" s="14" t="str">
        <f t="shared" si="64"/>
        <v>Under</v>
      </c>
      <c r="AX77">
        <v>0.1</v>
      </c>
      <c r="AY77">
        <v>0.1</v>
      </c>
      <c r="AZ77" s="14">
        <f t="shared" si="65"/>
        <v>3</v>
      </c>
      <c r="BA77" s="14">
        <f t="shared" si="66"/>
        <v>1</v>
      </c>
      <c r="BB77" s="14">
        <f t="shared" si="67"/>
        <v>0</v>
      </c>
      <c r="BC77" s="14">
        <f t="shared" si="68"/>
        <v>0</v>
      </c>
      <c r="BD77" s="14">
        <f t="shared" si="69"/>
        <v>4</v>
      </c>
      <c r="BE77" s="14"/>
      <c r="BF77">
        <v>0.4066640912395742</v>
      </c>
      <c r="BG77">
        <v>0.862083873757025</v>
      </c>
      <c r="BH77">
        <v>0.14000000000000001</v>
      </c>
      <c r="BI77" t="s">
        <v>141</v>
      </c>
      <c r="BJ77">
        <v>0.5</v>
      </c>
      <c r="BK77">
        <v>145</v>
      </c>
      <c r="BL77" t="s">
        <v>141</v>
      </c>
      <c r="BM77" s="14">
        <f t="shared" si="70"/>
        <v>0.5</v>
      </c>
      <c r="BN77" s="14">
        <f t="shared" si="93"/>
        <v>0.362083873757025</v>
      </c>
      <c r="BO77" s="14" t="str">
        <f t="shared" si="71"/>
        <v>Over</v>
      </c>
      <c r="BP77">
        <v>0.2</v>
      </c>
      <c r="BQ77">
        <v>0.2</v>
      </c>
      <c r="BR77" s="14">
        <f t="shared" si="72"/>
        <v>1</v>
      </c>
      <c r="BS77" s="14">
        <f t="shared" si="73"/>
        <v>4</v>
      </c>
      <c r="BT77" s="14">
        <f t="shared" si="74"/>
        <v>0</v>
      </c>
      <c r="BU77" s="14">
        <f t="shared" si="75"/>
        <v>0</v>
      </c>
      <c r="BV77" s="14">
        <f t="shared" si="76"/>
        <v>5</v>
      </c>
      <c r="BW77" s="14"/>
      <c r="BX77">
        <v>0.17011896798862611</v>
      </c>
      <c r="BY77">
        <v>0.78620843561704901</v>
      </c>
      <c r="BZ77">
        <v>-4.6250917000000002E-2</v>
      </c>
      <c r="CA77" t="s">
        <v>141</v>
      </c>
      <c r="CB77">
        <v>0.5</v>
      </c>
      <c r="CC77">
        <v>1000</v>
      </c>
      <c r="CD77" t="s">
        <v>141</v>
      </c>
      <c r="CE77" s="14">
        <f t="shared" si="77"/>
        <v>0.5</v>
      </c>
      <c r="CF77" s="14">
        <f t="shared" si="94"/>
        <v>-0.5</v>
      </c>
      <c r="CG77" s="14" t="str">
        <f t="shared" si="78"/>
        <v>Under</v>
      </c>
      <c r="CH77">
        <v>0</v>
      </c>
      <c r="CI77">
        <v>0</v>
      </c>
      <c r="CJ77" s="14">
        <f t="shared" si="96"/>
        <v>2</v>
      </c>
      <c r="CK77" s="14">
        <f t="shared" si="79"/>
        <v>1</v>
      </c>
      <c r="CL77" s="14">
        <f t="shared" si="80"/>
        <v>1</v>
      </c>
      <c r="CM77" s="14">
        <f t="shared" si="81"/>
        <v>1</v>
      </c>
      <c r="CN77" s="14">
        <f t="shared" si="82"/>
        <v>5</v>
      </c>
      <c r="CO77" s="14"/>
      <c r="CP77">
        <v>1.784044346612409</v>
      </c>
      <c r="CQ77">
        <v>2</v>
      </c>
      <c r="CR77">
        <v>1.48405420674775</v>
      </c>
      <c r="CS77">
        <v>1.5</v>
      </c>
      <c r="CT77" t="s">
        <v>141</v>
      </c>
      <c r="CU77">
        <v>1.5</v>
      </c>
      <c r="CV77">
        <v>1.5</v>
      </c>
      <c r="CW77" s="14">
        <f t="shared" si="83"/>
        <v>1.5</v>
      </c>
      <c r="CX77" s="14">
        <f t="shared" si="95"/>
        <v>0.5</v>
      </c>
      <c r="CY77" s="14" t="str">
        <f t="shared" si="84"/>
        <v>Over</v>
      </c>
      <c r="CZ77">
        <v>1.6</v>
      </c>
      <c r="DA77">
        <v>0.3</v>
      </c>
      <c r="DB77" s="14">
        <f t="shared" si="85"/>
        <v>2</v>
      </c>
      <c r="DC77" s="14">
        <f t="shared" si="86"/>
        <v>1</v>
      </c>
      <c r="DD77" s="14">
        <f t="shared" si="87"/>
        <v>1</v>
      </c>
      <c r="DE77" s="14">
        <f t="shared" si="88"/>
        <v>0</v>
      </c>
      <c r="DF77" s="14">
        <f t="shared" si="89"/>
        <v>4</v>
      </c>
      <c r="DG77" s="14"/>
    </row>
    <row r="78" spans="1:111" x14ac:dyDescent="0.3">
      <c r="A78" t="s">
        <v>223</v>
      </c>
      <c r="B78" t="s">
        <v>44</v>
      </c>
      <c r="C78" t="s">
        <v>222</v>
      </c>
      <c r="D78" s="15">
        <v>0.18895382277907169</v>
      </c>
      <c r="E78" s="15">
        <v>0.36614173228346403</v>
      </c>
      <c r="F78" s="15">
        <v>0.129648277851134</v>
      </c>
      <c r="G78" s="15">
        <v>0.5</v>
      </c>
      <c r="H78" s="15" t="s">
        <v>141</v>
      </c>
      <c r="I78" s="15">
        <v>0.5</v>
      </c>
      <c r="J78" s="15" t="s">
        <v>141</v>
      </c>
      <c r="K78" s="16">
        <f t="shared" si="49"/>
        <v>0.5</v>
      </c>
      <c r="L78" s="14">
        <f t="shared" si="90"/>
        <v>-0.4</v>
      </c>
      <c r="M78" s="16" t="str">
        <f t="shared" si="50"/>
        <v>Under</v>
      </c>
      <c r="N78" s="15">
        <v>0.1</v>
      </c>
      <c r="O78" s="15">
        <v>0.1</v>
      </c>
      <c r="P78" s="16">
        <f t="shared" si="51"/>
        <v>3</v>
      </c>
      <c r="Q78" s="16">
        <f t="shared" si="52"/>
        <v>4</v>
      </c>
      <c r="R78" s="16">
        <f t="shared" si="53"/>
        <v>1</v>
      </c>
      <c r="S78" s="16">
        <f t="shared" si="54"/>
        <v>1</v>
      </c>
      <c r="T78" s="16">
        <f t="shared" si="55"/>
        <v>9</v>
      </c>
      <c r="U78" s="14"/>
      <c r="V78">
        <v>0.6672436629491687</v>
      </c>
      <c r="W78">
        <v>1</v>
      </c>
      <c r="X78">
        <v>0.363374166717292</v>
      </c>
      <c r="Y78">
        <v>0.5</v>
      </c>
      <c r="Z78" t="s">
        <v>141</v>
      </c>
      <c r="AA78" t="s">
        <v>141</v>
      </c>
      <c r="AB78">
        <v>0</v>
      </c>
      <c r="AC78" s="14">
        <f t="shared" si="56"/>
        <v>0.5</v>
      </c>
      <c r="AD78" s="16">
        <f t="shared" si="91"/>
        <v>0.5</v>
      </c>
      <c r="AE78" s="14" t="str">
        <f t="shared" si="57"/>
        <v>Over</v>
      </c>
      <c r="AF78">
        <v>0.4</v>
      </c>
      <c r="AG78">
        <v>0.4</v>
      </c>
      <c r="AH78" s="14">
        <f t="shared" si="58"/>
        <v>2</v>
      </c>
      <c r="AI78" s="14">
        <f t="shared" si="59"/>
        <v>3</v>
      </c>
      <c r="AJ78" s="14">
        <f t="shared" si="60"/>
        <v>0</v>
      </c>
      <c r="AK78" s="14">
        <f t="shared" si="61"/>
        <v>0</v>
      </c>
      <c r="AL78" s="14">
        <f t="shared" si="62"/>
        <v>5</v>
      </c>
      <c r="AM78" s="14"/>
      <c r="AN78">
        <v>-4.7713507691683043E-3</v>
      </c>
      <c r="AO78">
        <v>2.4361948955916399E-2</v>
      </c>
      <c r="AP78">
        <v>-3.1721989574737298E-2</v>
      </c>
      <c r="AQ78" t="s">
        <v>141</v>
      </c>
      <c r="AR78">
        <v>0.5</v>
      </c>
      <c r="AS78" t="s">
        <v>141</v>
      </c>
      <c r="AT78" t="s">
        <v>141</v>
      </c>
      <c r="AU78" s="14">
        <f t="shared" si="63"/>
        <v>0.5</v>
      </c>
      <c r="AV78" s="14">
        <f t="shared" si="92"/>
        <v>-0.50477135076916835</v>
      </c>
      <c r="AW78" s="14" t="str">
        <f t="shared" si="64"/>
        <v>Under</v>
      </c>
      <c r="AX78">
        <v>0</v>
      </c>
      <c r="AY78">
        <v>0</v>
      </c>
      <c r="AZ78" s="14">
        <f t="shared" si="65"/>
        <v>3</v>
      </c>
      <c r="BA78" s="14">
        <f t="shared" si="66"/>
        <v>1</v>
      </c>
      <c r="BB78" s="14">
        <f t="shared" si="67"/>
        <v>0</v>
      </c>
      <c r="BC78" s="14">
        <f t="shared" si="68"/>
        <v>0</v>
      </c>
      <c r="BD78" s="14">
        <f t="shared" si="69"/>
        <v>4</v>
      </c>
      <c r="BE78" s="14"/>
      <c r="BF78">
        <v>0.20936844036520741</v>
      </c>
      <c r="BG78">
        <v>0.64861683343142995</v>
      </c>
      <c r="BH78">
        <v>7.27957438506215E-2</v>
      </c>
      <c r="BI78" t="s">
        <v>141</v>
      </c>
      <c r="BJ78">
        <v>0.5</v>
      </c>
      <c r="BK78" t="s">
        <v>141</v>
      </c>
      <c r="BL78" t="s">
        <v>141</v>
      </c>
      <c r="BM78" s="14">
        <f t="shared" si="70"/>
        <v>0.5</v>
      </c>
      <c r="BN78" s="14">
        <f t="shared" si="93"/>
        <v>-0.29063155963479259</v>
      </c>
      <c r="BO78" s="14" t="str">
        <f t="shared" si="71"/>
        <v>Under</v>
      </c>
      <c r="BP78">
        <v>0.3</v>
      </c>
      <c r="BQ78">
        <v>0.2</v>
      </c>
      <c r="BR78" s="14">
        <f t="shared" si="72"/>
        <v>2</v>
      </c>
      <c r="BS78" s="14">
        <f t="shared" si="73"/>
        <v>1</v>
      </c>
      <c r="BT78" s="14">
        <f t="shared" si="74"/>
        <v>1</v>
      </c>
      <c r="BU78" s="14">
        <f t="shared" si="75"/>
        <v>1</v>
      </c>
      <c r="BV78" s="14">
        <f t="shared" si="76"/>
        <v>5</v>
      </c>
      <c r="BW78" s="14"/>
      <c r="BX78">
        <v>0.14330459456319289</v>
      </c>
      <c r="BY78">
        <v>0.76762084796111196</v>
      </c>
      <c r="BZ78">
        <v>-1.4311531000000001E-2</v>
      </c>
      <c r="CA78" t="s">
        <v>141</v>
      </c>
      <c r="CB78">
        <v>0.5</v>
      </c>
      <c r="CC78" t="s">
        <v>141</v>
      </c>
      <c r="CD78" t="s">
        <v>141</v>
      </c>
      <c r="CE78" s="14">
        <f t="shared" si="77"/>
        <v>0.5</v>
      </c>
      <c r="CF78" s="14">
        <f t="shared" si="94"/>
        <v>-0.5</v>
      </c>
      <c r="CG78" s="14" t="str">
        <f t="shared" si="78"/>
        <v>Under</v>
      </c>
      <c r="CH78">
        <v>0</v>
      </c>
      <c r="CI78">
        <v>0</v>
      </c>
      <c r="CJ78" s="14">
        <f t="shared" si="96"/>
        <v>2</v>
      </c>
      <c r="CK78" s="14">
        <f t="shared" si="79"/>
        <v>1</v>
      </c>
      <c r="CL78" s="14">
        <f t="shared" si="80"/>
        <v>1</v>
      </c>
      <c r="CM78" s="14">
        <f t="shared" si="81"/>
        <v>1</v>
      </c>
      <c r="CN78" s="14">
        <f t="shared" si="82"/>
        <v>5</v>
      </c>
      <c r="CO78" s="14"/>
      <c r="CP78">
        <v>0.88432105795354665</v>
      </c>
      <c r="CQ78">
        <v>1.2347351</v>
      </c>
      <c r="CR78">
        <v>0.43750053395803801</v>
      </c>
      <c r="CS78">
        <v>0.5</v>
      </c>
      <c r="CT78" t="s">
        <v>141</v>
      </c>
      <c r="CU78">
        <v>0.5</v>
      </c>
      <c r="CV78" t="s">
        <v>141</v>
      </c>
      <c r="CW78" s="14">
        <f t="shared" si="83"/>
        <v>0.5</v>
      </c>
      <c r="CX78" s="14">
        <f t="shared" si="95"/>
        <v>0.73473509999999997</v>
      </c>
      <c r="CY78" s="14" t="str">
        <f t="shared" si="84"/>
        <v>Over</v>
      </c>
      <c r="CZ78">
        <v>0.5</v>
      </c>
      <c r="DA78">
        <v>0.4</v>
      </c>
      <c r="DB78" s="14">
        <f t="shared" si="85"/>
        <v>2</v>
      </c>
      <c r="DC78" s="14">
        <f t="shared" si="86"/>
        <v>2</v>
      </c>
      <c r="DD78" s="14">
        <f t="shared" si="87"/>
        <v>0</v>
      </c>
      <c r="DE78" s="14">
        <f t="shared" si="88"/>
        <v>0</v>
      </c>
      <c r="DF78" s="14">
        <f t="shared" si="89"/>
        <v>4</v>
      </c>
      <c r="DG78" s="14"/>
    </row>
    <row r="79" spans="1:111" x14ac:dyDescent="0.3">
      <c r="A79" t="s">
        <v>224</v>
      </c>
      <c r="B79" t="s">
        <v>44</v>
      </c>
      <c r="C79" t="s">
        <v>222</v>
      </c>
      <c r="D79">
        <v>0.82254963695343808</v>
      </c>
      <c r="E79">
        <v>0.89412255106294203</v>
      </c>
      <c r="F79">
        <v>0.56479387607607601</v>
      </c>
      <c r="G79">
        <v>0.5</v>
      </c>
      <c r="H79" t="s">
        <v>141</v>
      </c>
      <c r="I79">
        <v>0.5</v>
      </c>
      <c r="J79">
        <v>0.5</v>
      </c>
      <c r="K79" s="14">
        <f t="shared" si="49"/>
        <v>0.5</v>
      </c>
      <c r="L79" s="14">
        <f t="shared" si="90"/>
        <v>0.39412255106294203</v>
      </c>
      <c r="M79" s="14" t="str">
        <f t="shared" si="50"/>
        <v>Over</v>
      </c>
      <c r="N79">
        <v>0.5</v>
      </c>
      <c r="O79">
        <v>0.4</v>
      </c>
      <c r="P79" s="14">
        <f t="shared" si="51"/>
        <v>3</v>
      </c>
      <c r="Q79" s="14">
        <f t="shared" si="52"/>
        <v>4</v>
      </c>
      <c r="R79" s="14">
        <f t="shared" si="53"/>
        <v>0</v>
      </c>
      <c r="S79" s="14">
        <f t="shared" si="54"/>
        <v>0</v>
      </c>
      <c r="T79" s="14">
        <f t="shared" si="55"/>
        <v>7</v>
      </c>
      <c r="U79" s="14"/>
      <c r="V79" s="15">
        <v>1.6863331925013569</v>
      </c>
      <c r="W79" s="15">
        <v>2.2330151600224499</v>
      </c>
      <c r="X79" s="15">
        <v>0.99983674</v>
      </c>
      <c r="Y79" s="15">
        <v>0.5</v>
      </c>
      <c r="Z79" s="15">
        <v>-390</v>
      </c>
      <c r="AA79" s="15">
        <v>140</v>
      </c>
      <c r="AB79" s="15">
        <v>0.3</v>
      </c>
      <c r="AC79" s="16">
        <f t="shared" si="56"/>
        <v>0.5</v>
      </c>
      <c r="AD79" s="16">
        <f t="shared" si="91"/>
        <v>1.7330151600224499</v>
      </c>
      <c r="AE79" s="16" t="str">
        <f t="shared" si="57"/>
        <v>Over</v>
      </c>
      <c r="AF79" s="15">
        <v>1.3</v>
      </c>
      <c r="AG79" s="15">
        <v>0.8</v>
      </c>
      <c r="AH79" s="16">
        <f t="shared" si="58"/>
        <v>3</v>
      </c>
      <c r="AI79" s="16">
        <f t="shared" si="59"/>
        <v>5</v>
      </c>
      <c r="AJ79" s="16">
        <f t="shared" si="60"/>
        <v>1</v>
      </c>
      <c r="AK79" s="16">
        <f t="shared" si="61"/>
        <v>1</v>
      </c>
      <c r="AL79" s="16">
        <f t="shared" si="62"/>
        <v>10</v>
      </c>
      <c r="AM79" s="14"/>
      <c r="AN79">
        <v>0.57775847667540359</v>
      </c>
      <c r="AO79">
        <v>1</v>
      </c>
      <c r="AP79">
        <v>0.12763880543122899</v>
      </c>
      <c r="AQ79" t="s">
        <v>141</v>
      </c>
      <c r="AR79">
        <v>0.5</v>
      </c>
      <c r="AS79">
        <v>430</v>
      </c>
      <c r="AT79" t="s">
        <v>141</v>
      </c>
      <c r="AU79" s="14">
        <f t="shared" si="63"/>
        <v>0.5</v>
      </c>
      <c r="AV79" s="14">
        <f t="shared" si="92"/>
        <v>0.5</v>
      </c>
      <c r="AW79" s="14" t="str">
        <f t="shared" si="64"/>
        <v>Over</v>
      </c>
      <c r="AX79">
        <v>0.2</v>
      </c>
      <c r="AY79">
        <v>0.2</v>
      </c>
      <c r="AZ79" s="14">
        <f t="shared" si="65"/>
        <v>2</v>
      </c>
      <c r="BA79" s="14">
        <f t="shared" si="66"/>
        <v>5</v>
      </c>
      <c r="BB79" s="14">
        <f t="shared" si="67"/>
        <v>0</v>
      </c>
      <c r="BC79" s="14">
        <f t="shared" si="68"/>
        <v>0</v>
      </c>
      <c r="BD79" s="14">
        <f t="shared" si="69"/>
        <v>7</v>
      </c>
      <c r="BE79" s="14"/>
      <c r="BF79" s="15">
        <v>1.2825286766763231</v>
      </c>
      <c r="BG79" s="15">
        <v>1.7214749</v>
      </c>
      <c r="BH79" s="15">
        <v>1.02526925220472</v>
      </c>
      <c r="BI79" s="15" t="s">
        <v>141</v>
      </c>
      <c r="BJ79" s="15">
        <v>0.5</v>
      </c>
      <c r="BK79" s="15">
        <v>-105</v>
      </c>
      <c r="BL79" s="15" t="s">
        <v>141</v>
      </c>
      <c r="BM79" s="16">
        <f t="shared" si="70"/>
        <v>0.5</v>
      </c>
      <c r="BN79" s="14">
        <f t="shared" si="93"/>
        <v>1.2214749</v>
      </c>
      <c r="BO79" s="16" t="str">
        <f t="shared" si="71"/>
        <v>Over</v>
      </c>
      <c r="BP79" s="15">
        <v>0.6</v>
      </c>
      <c r="BQ79" s="15">
        <v>0.3</v>
      </c>
      <c r="BR79" s="16">
        <f t="shared" si="72"/>
        <v>3</v>
      </c>
      <c r="BS79" s="16">
        <f t="shared" si="73"/>
        <v>5</v>
      </c>
      <c r="BT79" s="16">
        <f t="shared" si="74"/>
        <v>1</v>
      </c>
      <c r="BU79" s="16">
        <f t="shared" si="75"/>
        <v>0</v>
      </c>
      <c r="BV79" s="16">
        <f t="shared" si="76"/>
        <v>9</v>
      </c>
      <c r="BW79" s="14"/>
      <c r="BX79">
        <v>0.18724884345829401</v>
      </c>
      <c r="BY79">
        <v>0.80959999999999999</v>
      </c>
      <c r="BZ79">
        <v>0</v>
      </c>
      <c r="CA79" t="s">
        <v>141</v>
      </c>
      <c r="CB79">
        <v>0.5</v>
      </c>
      <c r="CC79">
        <v>750</v>
      </c>
      <c r="CD79" t="s">
        <v>141</v>
      </c>
      <c r="CE79" s="14">
        <f t="shared" si="77"/>
        <v>0.5</v>
      </c>
      <c r="CF79" s="14">
        <f t="shared" si="94"/>
        <v>-0.31275115654170599</v>
      </c>
      <c r="CG79" s="14" t="str">
        <f t="shared" si="78"/>
        <v>Under</v>
      </c>
      <c r="CH79">
        <v>0.2</v>
      </c>
      <c r="CI79">
        <v>0.2</v>
      </c>
      <c r="CJ79" s="14">
        <f t="shared" si="96"/>
        <v>2</v>
      </c>
      <c r="CK79" s="14">
        <f t="shared" si="79"/>
        <v>1</v>
      </c>
      <c r="CL79" s="14">
        <f t="shared" si="80"/>
        <v>1</v>
      </c>
      <c r="CM79" s="14">
        <f t="shared" si="81"/>
        <v>1</v>
      </c>
      <c r="CN79" s="14">
        <f t="shared" si="82"/>
        <v>5</v>
      </c>
      <c r="CO79" s="14"/>
      <c r="CP79" s="15">
        <v>3.5087086996250072</v>
      </c>
      <c r="CQ79" s="15">
        <v>4.12</v>
      </c>
      <c r="CR79" s="15">
        <v>2.96279417573726</v>
      </c>
      <c r="CS79" s="15">
        <v>1.5</v>
      </c>
      <c r="CT79" s="15" t="s">
        <v>141</v>
      </c>
      <c r="CU79" s="15">
        <v>1.5</v>
      </c>
      <c r="CV79" s="15">
        <v>1.5</v>
      </c>
      <c r="CW79" s="16">
        <f t="shared" si="83"/>
        <v>1.5</v>
      </c>
      <c r="CX79" s="14">
        <f t="shared" si="95"/>
        <v>2.62</v>
      </c>
      <c r="CY79" s="16" t="str">
        <f t="shared" si="84"/>
        <v>Over</v>
      </c>
      <c r="CZ79" s="15">
        <v>2.5</v>
      </c>
      <c r="DA79" s="15">
        <v>0.6</v>
      </c>
      <c r="DB79" s="16">
        <f t="shared" si="85"/>
        <v>3</v>
      </c>
      <c r="DC79" s="16">
        <f t="shared" si="86"/>
        <v>5</v>
      </c>
      <c r="DD79" s="16">
        <f t="shared" si="87"/>
        <v>1</v>
      </c>
      <c r="DE79" s="16">
        <f t="shared" si="88"/>
        <v>1</v>
      </c>
      <c r="DF79" s="16">
        <f t="shared" si="89"/>
        <v>10</v>
      </c>
      <c r="DG79" s="14"/>
    </row>
    <row r="80" spans="1:111" x14ac:dyDescent="0.3">
      <c r="A80" t="s">
        <v>225</v>
      </c>
      <c r="B80" t="s">
        <v>44</v>
      </c>
      <c r="C80" t="s">
        <v>222</v>
      </c>
      <c r="D80" s="15">
        <v>0.34004734239171619</v>
      </c>
      <c r="E80" s="15">
        <v>0.443520782396088</v>
      </c>
      <c r="F80" s="15">
        <v>0.19624174999999999</v>
      </c>
      <c r="G80" s="15">
        <v>0.5</v>
      </c>
      <c r="H80" s="15" t="s">
        <v>141</v>
      </c>
      <c r="I80" s="15">
        <v>0.5</v>
      </c>
      <c r="J80" s="15">
        <v>0.5</v>
      </c>
      <c r="K80" s="16">
        <f t="shared" si="49"/>
        <v>0.5</v>
      </c>
      <c r="L80" s="14">
        <f t="shared" si="90"/>
        <v>-0.15995265760828381</v>
      </c>
      <c r="M80" s="16" t="str">
        <f t="shared" si="50"/>
        <v>Under</v>
      </c>
      <c r="N80" s="15">
        <v>0.4</v>
      </c>
      <c r="O80" s="15">
        <v>0.4</v>
      </c>
      <c r="P80" s="16">
        <f t="shared" si="51"/>
        <v>3</v>
      </c>
      <c r="Q80" s="16">
        <f t="shared" si="52"/>
        <v>3</v>
      </c>
      <c r="R80" s="16">
        <f t="shared" si="53"/>
        <v>1</v>
      </c>
      <c r="S80" s="16">
        <f t="shared" si="54"/>
        <v>1</v>
      </c>
      <c r="T80" s="16">
        <f t="shared" si="55"/>
        <v>8</v>
      </c>
      <c r="U80" s="14"/>
      <c r="V80">
        <v>0.98683638804038742</v>
      </c>
      <c r="W80">
        <v>1.00002013420541</v>
      </c>
      <c r="X80">
        <v>0.96132071810792197</v>
      </c>
      <c r="Y80">
        <v>0.5</v>
      </c>
      <c r="Z80">
        <v>-220</v>
      </c>
      <c r="AA80">
        <v>250</v>
      </c>
      <c r="AB80">
        <v>0.1</v>
      </c>
      <c r="AC80" s="14">
        <f t="shared" si="56"/>
        <v>0.5</v>
      </c>
      <c r="AD80" s="16">
        <f t="shared" si="91"/>
        <v>0.50002013420541003</v>
      </c>
      <c r="AE80" s="14" t="str">
        <f t="shared" si="57"/>
        <v>Over</v>
      </c>
      <c r="AF80">
        <v>0.9</v>
      </c>
      <c r="AG80">
        <v>0.5</v>
      </c>
      <c r="AH80" s="14">
        <f t="shared" si="58"/>
        <v>3</v>
      </c>
      <c r="AI80" s="14">
        <f t="shared" si="59"/>
        <v>4</v>
      </c>
      <c r="AJ80" s="14">
        <f t="shared" si="60"/>
        <v>1</v>
      </c>
      <c r="AK80" s="14">
        <f t="shared" si="61"/>
        <v>0</v>
      </c>
      <c r="AL80" s="14">
        <f t="shared" si="62"/>
        <v>8</v>
      </c>
      <c r="AM80" s="14"/>
      <c r="AN80">
        <v>2.919658937254872E-2</v>
      </c>
      <c r="AO80">
        <v>8.4022687316997496E-2</v>
      </c>
      <c r="AP80">
        <v>-5.9404940511221301E-5</v>
      </c>
      <c r="AQ80" t="s">
        <v>141</v>
      </c>
      <c r="AR80">
        <v>0.5</v>
      </c>
      <c r="AS80">
        <v>1060</v>
      </c>
      <c r="AT80" t="s">
        <v>141</v>
      </c>
      <c r="AU80" s="14">
        <f t="shared" si="63"/>
        <v>0.5</v>
      </c>
      <c r="AV80" s="14">
        <f t="shared" si="92"/>
        <v>-0.5</v>
      </c>
      <c r="AW80" s="14" t="str">
        <f t="shared" si="64"/>
        <v>Under</v>
      </c>
      <c r="AX80">
        <v>0</v>
      </c>
      <c r="AY80">
        <v>0</v>
      </c>
      <c r="AZ80" s="14">
        <f t="shared" si="65"/>
        <v>3</v>
      </c>
      <c r="BA80" s="14">
        <f t="shared" si="66"/>
        <v>1</v>
      </c>
      <c r="BB80" s="14">
        <f t="shared" si="67"/>
        <v>0</v>
      </c>
      <c r="BC80" s="14">
        <f t="shared" si="68"/>
        <v>0</v>
      </c>
      <c r="BD80" s="14">
        <f t="shared" si="69"/>
        <v>4</v>
      </c>
      <c r="BE80" s="14"/>
      <c r="BF80">
        <v>0.40778450567691382</v>
      </c>
      <c r="BG80">
        <v>0.862083873757025</v>
      </c>
      <c r="BH80">
        <v>0.25368836473870698</v>
      </c>
      <c r="BI80" t="s">
        <v>141</v>
      </c>
      <c r="BJ80">
        <v>0.5</v>
      </c>
      <c r="BK80">
        <v>185</v>
      </c>
      <c r="BL80" t="s">
        <v>141</v>
      </c>
      <c r="BM80" s="14">
        <f t="shared" si="70"/>
        <v>0.5</v>
      </c>
      <c r="BN80" s="14">
        <f t="shared" si="93"/>
        <v>0.362083873757025</v>
      </c>
      <c r="BO80" s="14" t="str">
        <f t="shared" si="71"/>
        <v>Over</v>
      </c>
      <c r="BP80">
        <v>0.4</v>
      </c>
      <c r="BQ80">
        <v>0.3</v>
      </c>
      <c r="BR80" s="14">
        <f t="shared" si="72"/>
        <v>1</v>
      </c>
      <c r="BS80" s="14">
        <f t="shared" si="73"/>
        <v>4</v>
      </c>
      <c r="BT80" s="14">
        <f t="shared" si="74"/>
        <v>0</v>
      </c>
      <c r="BU80" s="14">
        <f t="shared" si="75"/>
        <v>0</v>
      </c>
      <c r="BV80" s="14">
        <f t="shared" si="76"/>
        <v>5</v>
      </c>
      <c r="BW80" s="14"/>
      <c r="BX80">
        <v>0.1605670855764128</v>
      </c>
      <c r="BY80">
        <v>0.79899581589958102</v>
      </c>
      <c r="BZ80">
        <v>-8.6590769999999994E-3</v>
      </c>
      <c r="CA80" t="s">
        <v>141</v>
      </c>
      <c r="CB80">
        <v>0.5</v>
      </c>
      <c r="CC80">
        <v>850</v>
      </c>
      <c r="CD80" t="s">
        <v>141</v>
      </c>
      <c r="CE80" s="14">
        <f t="shared" si="77"/>
        <v>0.5</v>
      </c>
      <c r="CF80" s="14">
        <f t="shared" si="94"/>
        <v>-0.5</v>
      </c>
      <c r="CG80" s="14" t="str">
        <f t="shared" si="78"/>
        <v>Under</v>
      </c>
      <c r="CH80">
        <v>0</v>
      </c>
      <c r="CI80">
        <v>0</v>
      </c>
      <c r="CJ80" s="14">
        <f t="shared" si="96"/>
        <v>2</v>
      </c>
      <c r="CK80" s="14">
        <f t="shared" si="79"/>
        <v>1</v>
      </c>
      <c r="CL80" s="14">
        <f t="shared" si="80"/>
        <v>1</v>
      </c>
      <c r="CM80" s="14">
        <f t="shared" si="81"/>
        <v>1</v>
      </c>
      <c r="CN80" s="14">
        <f t="shared" si="82"/>
        <v>5</v>
      </c>
      <c r="CO80" s="14"/>
      <c r="CP80">
        <v>1.460853923072478</v>
      </c>
      <c r="CQ80">
        <v>1.85521385369721</v>
      </c>
      <c r="CR80">
        <v>1.000151</v>
      </c>
      <c r="CS80">
        <v>1.5</v>
      </c>
      <c r="CT80" t="s">
        <v>141</v>
      </c>
      <c r="CU80">
        <v>1.5</v>
      </c>
      <c r="CV80">
        <v>1.5</v>
      </c>
      <c r="CW80" s="14">
        <f t="shared" si="83"/>
        <v>1.5</v>
      </c>
      <c r="CX80" s="14">
        <f t="shared" si="95"/>
        <v>0.35521385369721004</v>
      </c>
      <c r="CY80" s="14" t="str">
        <f t="shared" si="84"/>
        <v>Over</v>
      </c>
      <c r="CZ80">
        <v>1.3</v>
      </c>
      <c r="DA80">
        <v>0.3</v>
      </c>
      <c r="DB80" s="14">
        <f t="shared" si="85"/>
        <v>1</v>
      </c>
      <c r="DC80" s="14">
        <f t="shared" si="86"/>
        <v>1</v>
      </c>
      <c r="DD80" s="14">
        <f t="shared" si="87"/>
        <v>0</v>
      </c>
      <c r="DE80" s="14">
        <f t="shared" si="88"/>
        <v>0</v>
      </c>
      <c r="DF80" s="14">
        <f t="shared" si="89"/>
        <v>2</v>
      </c>
      <c r="DG80" s="14"/>
    </row>
    <row r="81" spans="1:111" x14ac:dyDescent="0.3">
      <c r="A81" t="s">
        <v>226</v>
      </c>
      <c r="B81" t="s">
        <v>44</v>
      </c>
      <c r="C81" t="s">
        <v>222</v>
      </c>
      <c r="D81">
        <v>0.40664972155473478</v>
      </c>
      <c r="E81">
        <v>0.53</v>
      </c>
      <c r="F81">
        <v>0.20927851</v>
      </c>
      <c r="G81">
        <v>0.5</v>
      </c>
      <c r="H81" t="s">
        <v>141</v>
      </c>
      <c r="I81">
        <v>0.5</v>
      </c>
      <c r="J81">
        <v>0.5</v>
      </c>
      <c r="K81" s="14">
        <f t="shared" si="49"/>
        <v>0.5</v>
      </c>
      <c r="L81" s="14">
        <f t="shared" si="90"/>
        <v>-0.2</v>
      </c>
      <c r="M81" s="14" t="str">
        <f t="shared" si="50"/>
        <v>Under</v>
      </c>
      <c r="N81">
        <v>0.3</v>
      </c>
      <c r="O81">
        <v>0.3</v>
      </c>
      <c r="P81" s="14">
        <f t="shared" si="51"/>
        <v>2</v>
      </c>
      <c r="Q81" s="14">
        <f t="shared" si="52"/>
        <v>3</v>
      </c>
      <c r="R81" s="14">
        <f t="shared" si="53"/>
        <v>1</v>
      </c>
      <c r="S81" s="14">
        <f t="shared" si="54"/>
        <v>1</v>
      </c>
      <c r="T81" s="14">
        <f t="shared" si="55"/>
        <v>7</v>
      </c>
      <c r="U81" s="14"/>
      <c r="V81">
        <v>0.67687177940813426</v>
      </c>
      <c r="W81">
        <v>1</v>
      </c>
      <c r="X81">
        <v>7.9229740000000008E-6</v>
      </c>
      <c r="Y81">
        <v>0.5</v>
      </c>
      <c r="Z81">
        <v>-340</v>
      </c>
      <c r="AA81">
        <v>160</v>
      </c>
      <c r="AB81">
        <v>0.2</v>
      </c>
      <c r="AC81" s="14">
        <f t="shared" si="56"/>
        <v>0.5</v>
      </c>
      <c r="AD81" s="16">
        <f t="shared" si="91"/>
        <v>0.5</v>
      </c>
      <c r="AE81" s="14" t="str">
        <f t="shared" si="57"/>
        <v>Over</v>
      </c>
      <c r="AF81">
        <v>0.7</v>
      </c>
      <c r="AG81">
        <v>0.5</v>
      </c>
      <c r="AH81" s="14">
        <f t="shared" si="58"/>
        <v>2</v>
      </c>
      <c r="AI81" s="14">
        <f t="shared" si="59"/>
        <v>3</v>
      </c>
      <c r="AJ81" s="14">
        <f t="shared" si="60"/>
        <v>1</v>
      </c>
      <c r="AK81" s="14">
        <f t="shared" si="61"/>
        <v>0</v>
      </c>
      <c r="AL81" s="14">
        <f t="shared" si="62"/>
        <v>6</v>
      </c>
      <c r="AM81" s="14"/>
      <c r="AN81">
        <v>4.9629130263980567E-2</v>
      </c>
      <c r="AO81">
        <v>0.138327102494926</v>
      </c>
      <c r="AP81">
        <v>-2.1479646002178798E-5</v>
      </c>
      <c r="AQ81" t="s">
        <v>141</v>
      </c>
      <c r="AR81">
        <v>0.5</v>
      </c>
      <c r="AS81">
        <v>340</v>
      </c>
      <c r="AT81" t="s">
        <v>141</v>
      </c>
      <c r="AU81" s="14">
        <f t="shared" si="63"/>
        <v>0.5</v>
      </c>
      <c r="AV81" s="14">
        <f t="shared" si="92"/>
        <v>-0.45037086973601942</v>
      </c>
      <c r="AW81" s="14" t="str">
        <f t="shared" si="64"/>
        <v>Under</v>
      </c>
      <c r="AX81">
        <v>0.1</v>
      </c>
      <c r="AY81">
        <v>0.1</v>
      </c>
      <c r="AZ81" s="14">
        <f t="shared" si="65"/>
        <v>3</v>
      </c>
      <c r="BA81" s="14">
        <f t="shared" si="66"/>
        <v>1</v>
      </c>
      <c r="BB81" s="14">
        <f t="shared" si="67"/>
        <v>0</v>
      </c>
      <c r="BC81" s="14">
        <f t="shared" si="68"/>
        <v>0</v>
      </c>
      <c r="BD81" s="14">
        <f t="shared" si="69"/>
        <v>4</v>
      </c>
      <c r="BE81" s="14"/>
      <c r="BF81">
        <v>0.3114145299649817</v>
      </c>
      <c r="BG81">
        <v>0.78145304193738896</v>
      </c>
      <c r="BH81">
        <v>4.0055806999999997E-3</v>
      </c>
      <c r="BI81" t="s">
        <v>141</v>
      </c>
      <c r="BJ81">
        <v>0.5</v>
      </c>
      <c r="BK81">
        <v>115</v>
      </c>
      <c r="BL81" t="s">
        <v>141</v>
      </c>
      <c r="BM81" s="14">
        <f t="shared" si="70"/>
        <v>0.5</v>
      </c>
      <c r="BN81" s="14">
        <f t="shared" si="93"/>
        <v>-0.3</v>
      </c>
      <c r="BO81" s="14" t="str">
        <f t="shared" si="71"/>
        <v>Under</v>
      </c>
      <c r="BP81">
        <v>0.2</v>
      </c>
      <c r="BQ81">
        <v>0.3</v>
      </c>
      <c r="BR81" s="14">
        <f t="shared" si="72"/>
        <v>2</v>
      </c>
      <c r="BS81" s="14">
        <f t="shared" si="73"/>
        <v>1</v>
      </c>
      <c r="BT81" s="14">
        <f t="shared" si="74"/>
        <v>1</v>
      </c>
      <c r="BU81" s="14">
        <f t="shared" si="75"/>
        <v>1</v>
      </c>
      <c r="BV81" s="14">
        <f t="shared" si="76"/>
        <v>5</v>
      </c>
      <c r="BW81" s="14"/>
      <c r="BX81">
        <v>0.18360749877662261</v>
      </c>
      <c r="BY81">
        <v>0.78620843561704901</v>
      </c>
      <c r="BZ81">
        <v>0.04</v>
      </c>
      <c r="CA81" t="s">
        <v>141</v>
      </c>
      <c r="CB81">
        <v>0.5</v>
      </c>
      <c r="CC81">
        <v>490</v>
      </c>
      <c r="CD81" t="s">
        <v>141</v>
      </c>
      <c r="CE81" s="14">
        <f t="shared" si="77"/>
        <v>0.5</v>
      </c>
      <c r="CF81" s="14">
        <f t="shared" si="94"/>
        <v>-0.5</v>
      </c>
      <c r="CG81" s="14" t="str">
        <f t="shared" si="78"/>
        <v>Under</v>
      </c>
      <c r="CH81">
        <v>0</v>
      </c>
      <c r="CI81">
        <v>0</v>
      </c>
      <c r="CJ81" s="14">
        <f t="shared" si="96"/>
        <v>2</v>
      </c>
      <c r="CK81" s="14">
        <f t="shared" si="79"/>
        <v>1</v>
      </c>
      <c r="CL81" s="14">
        <f t="shared" si="80"/>
        <v>1</v>
      </c>
      <c r="CM81" s="14">
        <f t="shared" si="81"/>
        <v>1</v>
      </c>
      <c r="CN81" s="14">
        <f t="shared" si="82"/>
        <v>5</v>
      </c>
      <c r="CO81" s="14"/>
      <c r="CP81">
        <v>0.92044002626161492</v>
      </c>
      <c r="CQ81">
        <v>1.30816324023819</v>
      </c>
      <c r="CR81">
        <v>3.6435620000000002E-2</v>
      </c>
      <c r="CS81">
        <v>1.5</v>
      </c>
      <c r="CT81" t="s">
        <v>141</v>
      </c>
      <c r="CU81">
        <v>1.5</v>
      </c>
      <c r="CV81">
        <v>1.5</v>
      </c>
      <c r="CW81" s="14">
        <f t="shared" si="83"/>
        <v>1.5</v>
      </c>
      <c r="CX81" s="14">
        <f t="shared" si="95"/>
        <v>-0.57955997373838508</v>
      </c>
      <c r="CY81" s="14" t="str">
        <f t="shared" si="84"/>
        <v>Under</v>
      </c>
      <c r="CZ81">
        <v>1</v>
      </c>
      <c r="DA81">
        <v>0.3</v>
      </c>
      <c r="DB81" s="14">
        <f t="shared" si="85"/>
        <v>3</v>
      </c>
      <c r="DC81" s="14">
        <f t="shared" si="86"/>
        <v>1</v>
      </c>
      <c r="DD81" s="14">
        <f t="shared" si="87"/>
        <v>1</v>
      </c>
      <c r="DE81" s="14">
        <f t="shared" si="88"/>
        <v>1</v>
      </c>
      <c r="DF81" s="14">
        <f t="shared" si="89"/>
        <v>6</v>
      </c>
      <c r="DG81" s="14"/>
    </row>
    <row r="82" spans="1:111" x14ac:dyDescent="0.3">
      <c r="A82" t="s">
        <v>227</v>
      </c>
      <c r="B82" t="s">
        <v>44</v>
      </c>
      <c r="C82" t="s">
        <v>222</v>
      </c>
      <c r="D82">
        <v>0.36854702945186513</v>
      </c>
      <c r="E82">
        <v>0.52</v>
      </c>
      <c r="F82">
        <v>0.16467504118748399</v>
      </c>
      <c r="G82">
        <v>0.5</v>
      </c>
      <c r="H82" t="s">
        <v>141</v>
      </c>
      <c r="I82">
        <v>0.5</v>
      </c>
      <c r="J82">
        <v>0.5</v>
      </c>
      <c r="K82" s="14">
        <f t="shared" si="49"/>
        <v>0.5</v>
      </c>
      <c r="L82" s="14">
        <f t="shared" si="90"/>
        <v>-0.2</v>
      </c>
      <c r="M82" s="14" t="str">
        <f t="shared" si="50"/>
        <v>Under</v>
      </c>
      <c r="N82">
        <v>0.3</v>
      </c>
      <c r="O82">
        <v>0.3</v>
      </c>
      <c r="P82" s="14">
        <f t="shared" si="51"/>
        <v>2</v>
      </c>
      <c r="Q82" s="14">
        <f t="shared" si="52"/>
        <v>3</v>
      </c>
      <c r="R82" s="14">
        <f t="shared" si="53"/>
        <v>1</v>
      </c>
      <c r="S82" s="14">
        <f t="shared" si="54"/>
        <v>1</v>
      </c>
      <c r="T82" s="14">
        <f t="shared" si="55"/>
        <v>7</v>
      </c>
      <c r="U82" s="14"/>
      <c r="V82" s="15">
        <v>0.90549058957657247</v>
      </c>
      <c r="W82" s="15">
        <v>1</v>
      </c>
      <c r="X82" s="15">
        <v>0.73230021094187603</v>
      </c>
      <c r="Y82" s="15">
        <v>0.5</v>
      </c>
      <c r="Z82" s="15">
        <v>-330</v>
      </c>
      <c r="AA82" s="15">
        <v>160</v>
      </c>
      <c r="AB82" s="15">
        <v>0.2</v>
      </c>
      <c r="AC82" s="16">
        <f t="shared" si="56"/>
        <v>0.5</v>
      </c>
      <c r="AD82" s="16">
        <f t="shared" si="91"/>
        <v>0.5</v>
      </c>
      <c r="AE82" s="16" t="str">
        <f t="shared" si="57"/>
        <v>Over</v>
      </c>
      <c r="AF82" s="15">
        <v>0.8</v>
      </c>
      <c r="AG82" s="15">
        <v>0.6</v>
      </c>
      <c r="AH82" s="16">
        <f t="shared" si="58"/>
        <v>3</v>
      </c>
      <c r="AI82" s="16">
        <f t="shared" si="59"/>
        <v>3</v>
      </c>
      <c r="AJ82" s="16">
        <f t="shared" si="60"/>
        <v>1</v>
      </c>
      <c r="AK82" s="16">
        <f t="shared" si="61"/>
        <v>1</v>
      </c>
      <c r="AL82" s="16">
        <f t="shared" si="62"/>
        <v>8</v>
      </c>
      <c r="AM82" s="14"/>
      <c r="AN82">
        <v>5.8544886327453152E-2</v>
      </c>
      <c r="AO82">
        <v>0.15658067658104899</v>
      </c>
      <c r="AP82">
        <v>0</v>
      </c>
      <c r="AQ82" t="s">
        <v>141</v>
      </c>
      <c r="AR82">
        <v>0.5</v>
      </c>
      <c r="AS82">
        <v>310</v>
      </c>
      <c r="AT82" t="s">
        <v>141</v>
      </c>
      <c r="AU82" s="14">
        <f t="shared" si="63"/>
        <v>0.5</v>
      </c>
      <c r="AV82" s="14">
        <f t="shared" si="92"/>
        <v>-0.44145511367254686</v>
      </c>
      <c r="AW82" s="14" t="str">
        <f t="shared" si="64"/>
        <v>Under</v>
      </c>
      <c r="AX82">
        <v>0.2</v>
      </c>
      <c r="AY82">
        <v>0.2</v>
      </c>
      <c r="AZ82" s="14">
        <f t="shared" si="65"/>
        <v>3</v>
      </c>
      <c r="BA82" s="14">
        <f t="shared" si="66"/>
        <v>1</v>
      </c>
      <c r="BB82" s="14">
        <f t="shared" si="67"/>
        <v>0</v>
      </c>
      <c r="BC82" s="14">
        <f t="shared" si="68"/>
        <v>0</v>
      </c>
      <c r="BD82" s="14">
        <f t="shared" si="69"/>
        <v>4</v>
      </c>
      <c r="BE82" s="14"/>
      <c r="BF82">
        <v>0.36305556546197909</v>
      </c>
      <c r="BG82">
        <v>0.65933044017358899</v>
      </c>
      <c r="BH82">
        <v>0.09</v>
      </c>
      <c r="BI82" t="s">
        <v>141</v>
      </c>
      <c r="BJ82">
        <v>0.5</v>
      </c>
      <c r="BK82">
        <v>100</v>
      </c>
      <c r="BL82" t="s">
        <v>141</v>
      </c>
      <c r="BM82" s="14">
        <f t="shared" si="70"/>
        <v>0.5</v>
      </c>
      <c r="BN82" s="14">
        <f t="shared" si="93"/>
        <v>0.15933044017358899</v>
      </c>
      <c r="BO82" s="14" t="str">
        <f t="shared" si="71"/>
        <v>Over</v>
      </c>
      <c r="BP82">
        <v>0.6</v>
      </c>
      <c r="BQ82">
        <v>0.3</v>
      </c>
      <c r="BR82" s="14">
        <f t="shared" si="72"/>
        <v>1</v>
      </c>
      <c r="BS82" s="14">
        <f t="shared" si="73"/>
        <v>3</v>
      </c>
      <c r="BT82" s="14">
        <f t="shared" si="74"/>
        <v>1</v>
      </c>
      <c r="BU82" s="14">
        <f t="shared" si="75"/>
        <v>0</v>
      </c>
      <c r="BV82" s="14">
        <f t="shared" si="76"/>
        <v>5</v>
      </c>
      <c r="BW82" s="14"/>
      <c r="BX82">
        <v>0.1723641620988581</v>
      </c>
      <c r="BY82">
        <v>0.78620843561704901</v>
      </c>
      <c r="BZ82">
        <v>0.01</v>
      </c>
      <c r="CA82" t="s">
        <v>141</v>
      </c>
      <c r="CB82">
        <v>0.5</v>
      </c>
      <c r="CC82">
        <v>430</v>
      </c>
      <c r="CD82" t="s">
        <v>141</v>
      </c>
      <c r="CE82" s="14">
        <f t="shared" si="77"/>
        <v>0.5</v>
      </c>
      <c r="CF82" s="14">
        <f t="shared" si="94"/>
        <v>-0.4</v>
      </c>
      <c r="CG82" s="14" t="str">
        <f t="shared" si="78"/>
        <v>Under</v>
      </c>
      <c r="CH82">
        <v>0.1</v>
      </c>
      <c r="CI82">
        <v>0.1</v>
      </c>
      <c r="CJ82" s="14">
        <f t="shared" si="96"/>
        <v>2</v>
      </c>
      <c r="CK82" s="14">
        <f t="shared" si="79"/>
        <v>1</v>
      </c>
      <c r="CL82" s="14">
        <f t="shared" si="80"/>
        <v>1</v>
      </c>
      <c r="CM82" s="14">
        <f t="shared" si="81"/>
        <v>1</v>
      </c>
      <c r="CN82" s="14">
        <f t="shared" si="82"/>
        <v>5</v>
      </c>
      <c r="CO82" s="14"/>
      <c r="CP82">
        <v>1.2167745892341399</v>
      </c>
      <c r="CQ82">
        <v>1.4260146763228001</v>
      </c>
      <c r="CR82">
        <v>1.00736502633006</v>
      </c>
      <c r="CS82">
        <v>1.5</v>
      </c>
      <c r="CT82" t="s">
        <v>141</v>
      </c>
      <c r="CU82">
        <v>1.5</v>
      </c>
      <c r="CV82">
        <v>1.5</v>
      </c>
      <c r="CW82" s="14">
        <f t="shared" si="83"/>
        <v>1.5</v>
      </c>
      <c r="CX82" s="14">
        <f t="shared" si="95"/>
        <v>-0.28322541076586005</v>
      </c>
      <c r="CY82" s="14" t="str">
        <f t="shared" si="84"/>
        <v>Under</v>
      </c>
      <c r="CZ82">
        <v>1.6</v>
      </c>
      <c r="DA82">
        <v>0.3</v>
      </c>
      <c r="DB82" s="14">
        <f t="shared" si="85"/>
        <v>3</v>
      </c>
      <c r="DC82" s="14">
        <f t="shared" si="86"/>
        <v>1</v>
      </c>
      <c r="DD82" s="14">
        <f t="shared" si="87"/>
        <v>0</v>
      </c>
      <c r="DE82" s="14">
        <f t="shared" si="88"/>
        <v>1</v>
      </c>
      <c r="DF82" s="14">
        <f t="shared" si="89"/>
        <v>5</v>
      </c>
      <c r="DG82" s="14"/>
    </row>
    <row r="83" spans="1:111" x14ac:dyDescent="0.3">
      <c r="A83" t="s">
        <v>228</v>
      </c>
      <c r="B83" t="s">
        <v>44</v>
      </c>
      <c r="C83" t="s">
        <v>222</v>
      </c>
      <c r="D83">
        <v>0.36197549091812459</v>
      </c>
      <c r="E83">
        <v>0.443520782396088</v>
      </c>
      <c r="F83">
        <v>0.30239978000000001</v>
      </c>
      <c r="G83">
        <v>0.5</v>
      </c>
      <c r="H83" t="s">
        <v>141</v>
      </c>
      <c r="I83">
        <v>0.5</v>
      </c>
      <c r="J83">
        <v>0.5</v>
      </c>
      <c r="K83" s="14">
        <f t="shared" si="49"/>
        <v>0.5</v>
      </c>
      <c r="L83" s="14">
        <f t="shared" si="90"/>
        <v>-0.3</v>
      </c>
      <c r="M83" s="14" t="str">
        <f t="shared" si="50"/>
        <v>Under</v>
      </c>
      <c r="N83">
        <v>0.2</v>
      </c>
      <c r="O83">
        <v>0.3</v>
      </c>
      <c r="P83" s="14">
        <f t="shared" si="51"/>
        <v>3</v>
      </c>
      <c r="Q83" s="14">
        <f t="shared" si="52"/>
        <v>4</v>
      </c>
      <c r="R83" s="14">
        <f t="shared" si="53"/>
        <v>1</v>
      </c>
      <c r="S83" s="14">
        <f t="shared" si="54"/>
        <v>1</v>
      </c>
      <c r="T83" s="14">
        <f t="shared" si="55"/>
        <v>9</v>
      </c>
      <c r="U83" s="14"/>
      <c r="V83" s="15">
        <v>0.97038996844070158</v>
      </c>
      <c r="W83" s="15">
        <v>1</v>
      </c>
      <c r="X83" s="15">
        <v>0.90499856764860298</v>
      </c>
      <c r="Y83" s="15">
        <v>0.5</v>
      </c>
      <c r="Z83" s="15">
        <v>-260</v>
      </c>
      <c r="AA83" s="15">
        <v>210</v>
      </c>
      <c r="AB83" s="15">
        <v>0.4</v>
      </c>
      <c r="AC83" s="16">
        <f t="shared" si="56"/>
        <v>0.5</v>
      </c>
      <c r="AD83" s="16">
        <f t="shared" si="91"/>
        <v>0.5</v>
      </c>
      <c r="AE83" s="16" t="str">
        <f t="shared" si="57"/>
        <v>Over</v>
      </c>
      <c r="AF83" s="15">
        <v>0.9</v>
      </c>
      <c r="AG83" s="15">
        <v>0.6</v>
      </c>
      <c r="AH83" s="16">
        <f t="shared" si="58"/>
        <v>3</v>
      </c>
      <c r="AI83" s="16">
        <f t="shared" si="59"/>
        <v>3</v>
      </c>
      <c r="AJ83" s="16">
        <f t="shared" si="60"/>
        <v>1</v>
      </c>
      <c r="AK83" s="16">
        <f t="shared" si="61"/>
        <v>1</v>
      </c>
      <c r="AL83" s="16">
        <f t="shared" si="62"/>
        <v>8</v>
      </c>
      <c r="AM83" s="14"/>
      <c r="AN83">
        <v>1.2864209677977049E-2</v>
      </c>
      <c r="AO83">
        <v>2.9878427988234701E-2</v>
      </c>
      <c r="AP83">
        <v>-5.6816936960950801E-5</v>
      </c>
      <c r="AQ83" t="s">
        <v>141</v>
      </c>
      <c r="AR83">
        <v>0.5</v>
      </c>
      <c r="AS83">
        <v>420</v>
      </c>
      <c r="AT83" t="s">
        <v>141</v>
      </c>
      <c r="AU83" s="14">
        <f t="shared" si="63"/>
        <v>0.5</v>
      </c>
      <c r="AV83" s="14">
        <f t="shared" si="92"/>
        <v>-0.5</v>
      </c>
      <c r="AW83" s="14" t="str">
        <f t="shared" si="64"/>
        <v>Under</v>
      </c>
      <c r="AX83">
        <v>0</v>
      </c>
      <c r="AY83">
        <v>0.1</v>
      </c>
      <c r="AZ83" s="14">
        <f t="shared" si="65"/>
        <v>3</v>
      </c>
      <c r="BA83" s="14">
        <f t="shared" si="66"/>
        <v>1</v>
      </c>
      <c r="BB83" s="14">
        <f t="shared" si="67"/>
        <v>0</v>
      </c>
      <c r="BC83" s="14">
        <f t="shared" si="68"/>
        <v>0</v>
      </c>
      <c r="BD83" s="14">
        <f t="shared" si="69"/>
        <v>4</v>
      </c>
      <c r="BE83" s="14"/>
      <c r="BF83">
        <v>0.34405718980064443</v>
      </c>
      <c r="BG83">
        <v>0.65933044017358899</v>
      </c>
      <c r="BH83">
        <v>0.21222507732468099</v>
      </c>
      <c r="BI83" t="s">
        <v>141</v>
      </c>
      <c r="BJ83">
        <v>0.5</v>
      </c>
      <c r="BK83">
        <v>115</v>
      </c>
      <c r="BL83" t="s">
        <v>141</v>
      </c>
      <c r="BM83" s="14">
        <f t="shared" si="70"/>
        <v>0.5</v>
      </c>
      <c r="BN83" s="14">
        <f t="shared" si="93"/>
        <v>-0.5</v>
      </c>
      <c r="BO83" s="14" t="str">
        <f t="shared" si="71"/>
        <v>Under</v>
      </c>
      <c r="BP83">
        <v>0</v>
      </c>
      <c r="BQ83">
        <v>0.1</v>
      </c>
      <c r="BR83" s="14">
        <f t="shared" si="72"/>
        <v>2</v>
      </c>
      <c r="BS83" s="14">
        <f t="shared" si="73"/>
        <v>1</v>
      </c>
      <c r="BT83" s="14">
        <f t="shared" si="74"/>
        <v>1</v>
      </c>
      <c r="BU83" s="14">
        <f t="shared" si="75"/>
        <v>1</v>
      </c>
      <c r="BV83" s="14">
        <f t="shared" si="76"/>
        <v>5</v>
      </c>
      <c r="BW83" s="14"/>
      <c r="BX83">
        <v>0.17184888260141509</v>
      </c>
      <c r="BY83">
        <v>0.76762084796111196</v>
      </c>
      <c r="BZ83">
        <v>0.03</v>
      </c>
      <c r="CA83" t="s">
        <v>141</v>
      </c>
      <c r="CB83">
        <v>0.5</v>
      </c>
      <c r="CC83">
        <v>850</v>
      </c>
      <c r="CD83" t="s">
        <v>141</v>
      </c>
      <c r="CE83" s="14">
        <f t="shared" si="77"/>
        <v>0.5</v>
      </c>
      <c r="CF83" s="14">
        <f t="shared" si="94"/>
        <v>-0.5</v>
      </c>
      <c r="CG83" s="14" t="str">
        <f t="shared" si="78"/>
        <v>Under</v>
      </c>
      <c r="CH83">
        <v>0</v>
      </c>
      <c r="CI83">
        <v>0</v>
      </c>
      <c r="CJ83" s="14">
        <f t="shared" si="96"/>
        <v>2</v>
      </c>
      <c r="CK83" s="14">
        <f t="shared" si="79"/>
        <v>1</v>
      </c>
      <c r="CL83" s="14">
        <f t="shared" si="80"/>
        <v>1</v>
      </c>
      <c r="CM83" s="14">
        <f t="shared" si="81"/>
        <v>1</v>
      </c>
      <c r="CN83" s="14">
        <f t="shared" si="82"/>
        <v>5</v>
      </c>
      <c r="CO83" s="14"/>
      <c r="CP83">
        <v>1.144650011601118</v>
      </c>
      <c r="CQ83">
        <v>1.31954550482439</v>
      </c>
      <c r="CR83">
        <v>1</v>
      </c>
      <c r="CS83">
        <v>1.5</v>
      </c>
      <c r="CT83" t="s">
        <v>141</v>
      </c>
      <c r="CU83">
        <v>1.5</v>
      </c>
      <c r="CV83">
        <v>1.5</v>
      </c>
      <c r="CW83" s="14">
        <f t="shared" si="83"/>
        <v>1.5</v>
      </c>
      <c r="CX83" s="14">
        <f t="shared" si="95"/>
        <v>-0.35534998839888199</v>
      </c>
      <c r="CY83" s="14" t="str">
        <f t="shared" si="84"/>
        <v>Under</v>
      </c>
      <c r="CZ83">
        <v>1.2</v>
      </c>
      <c r="DA83">
        <v>0.4</v>
      </c>
      <c r="DB83" s="14">
        <f t="shared" si="85"/>
        <v>3</v>
      </c>
      <c r="DC83" s="14">
        <f t="shared" si="86"/>
        <v>1</v>
      </c>
      <c r="DD83" s="14">
        <f t="shared" si="87"/>
        <v>1</v>
      </c>
      <c r="DE83" s="14">
        <f t="shared" si="88"/>
        <v>1</v>
      </c>
      <c r="DF83" s="14">
        <f t="shared" si="89"/>
        <v>6</v>
      </c>
      <c r="DG83" s="14"/>
    </row>
    <row r="84" spans="1:111" x14ac:dyDescent="0.3">
      <c r="A84" t="s">
        <v>229</v>
      </c>
      <c r="B84" t="s">
        <v>44</v>
      </c>
      <c r="C84" t="s">
        <v>222</v>
      </c>
      <c r="D84">
        <v>0.49135820963156429</v>
      </c>
      <c r="E84">
        <v>0.649630592248441</v>
      </c>
      <c r="F84">
        <v>0.37676087000000003</v>
      </c>
      <c r="G84">
        <v>0.5</v>
      </c>
      <c r="H84" t="s">
        <v>141</v>
      </c>
      <c r="I84">
        <v>0.5</v>
      </c>
      <c r="J84">
        <v>0.5</v>
      </c>
      <c r="K84" s="14">
        <f t="shared" si="49"/>
        <v>0.5</v>
      </c>
      <c r="L84" s="14">
        <f t="shared" si="90"/>
        <v>0.149630592248441</v>
      </c>
      <c r="M84" s="14" t="str">
        <f t="shared" si="50"/>
        <v>Over</v>
      </c>
      <c r="N84">
        <v>0.6</v>
      </c>
      <c r="O84">
        <v>0.4</v>
      </c>
      <c r="P84" s="14">
        <f t="shared" si="51"/>
        <v>1</v>
      </c>
      <c r="Q84" s="14">
        <f t="shared" si="52"/>
        <v>2</v>
      </c>
      <c r="R84" s="14">
        <f t="shared" si="53"/>
        <v>1</v>
      </c>
      <c r="S84" s="14">
        <f t="shared" si="54"/>
        <v>0</v>
      </c>
      <c r="T84" s="14">
        <f t="shared" si="55"/>
        <v>4</v>
      </c>
      <c r="U84" s="14"/>
      <c r="V84" s="15">
        <v>0.99772905992147587</v>
      </c>
      <c r="W84" s="15">
        <v>1.0054695285752799</v>
      </c>
      <c r="X84" s="15">
        <v>0.97424892392074303</v>
      </c>
      <c r="Y84" s="15">
        <v>0.5</v>
      </c>
      <c r="Z84" s="15">
        <v>-340</v>
      </c>
      <c r="AA84" s="15">
        <v>155</v>
      </c>
      <c r="AB84" s="15">
        <v>0.2</v>
      </c>
      <c r="AC84" s="16">
        <f t="shared" si="56"/>
        <v>0.5</v>
      </c>
      <c r="AD84" s="16">
        <f t="shared" si="91"/>
        <v>0.60000000000000009</v>
      </c>
      <c r="AE84" s="16" t="str">
        <f t="shared" si="57"/>
        <v>Over</v>
      </c>
      <c r="AF84" s="15">
        <v>1.1000000000000001</v>
      </c>
      <c r="AG84" s="15">
        <v>0.8</v>
      </c>
      <c r="AH84" s="16">
        <f t="shared" si="58"/>
        <v>3</v>
      </c>
      <c r="AI84" s="16">
        <f t="shared" si="59"/>
        <v>4</v>
      </c>
      <c r="AJ84" s="16">
        <f t="shared" si="60"/>
        <v>1</v>
      </c>
      <c r="AK84" s="16">
        <f t="shared" si="61"/>
        <v>1</v>
      </c>
      <c r="AL84" s="16">
        <f t="shared" si="62"/>
        <v>9</v>
      </c>
      <c r="AM84" s="14"/>
      <c r="AN84">
        <v>0.1146984723699426</v>
      </c>
      <c r="AO84">
        <v>0.30544533363413501</v>
      </c>
      <c r="AP84">
        <v>-1.1938631541519501E-4</v>
      </c>
      <c r="AQ84" t="s">
        <v>141</v>
      </c>
      <c r="AR84">
        <v>0.5</v>
      </c>
      <c r="AS84">
        <v>420</v>
      </c>
      <c r="AT84" t="s">
        <v>141</v>
      </c>
      <c r="AU84" s="14">
        <f t="shared" si="63"/>
        <v>0.5</v>
      </c>
      <c r="AV84" s="14">
        <f t="shared" si="92"/>
        <v>-0.38530152763005743</v>
      </c>
      <c r="AW84" s="14" t="str">
        <f t="shared" si="64"/>
        <v>Under</v>
      </c>
      <c r="AX84">
        <v>0.4</v>
      </c>
      <c r="AY84">
        <v>0.3</v>
      </c>
      <c r="AZ84" s="14">
        <f t="shared" si="65"/>
        <v>3</v>
      </c>
      <c r="BA84" s="14">
        <f t="shared" si="66"/>
        <v>1</v>
      </c>
      <c r="BB84" s="14">
        <f t="shared" si="67"/>
        <v>0</v>
      </c>
      <c r="BC84" s="14">
        <f t="shared" si="68"/>
        <v>0</v>
      </c>
      <c r="BD84" s="14">
        <f t="shared" si="69"/>
        <v>4</v>
      </c>
      <c r="BE84" s="14"/>
      <c r="BF84">
        <v>0.58466365537462983</v>
      </c>
      <c r="BG84">
        <v>0.862083873757025</v>
      </c>
      <c r="BH84">
        <v>0.33</v>
      </c>
      <c r="BI84" t="s">
        <v>141</v>
      </c>
      <c r="BJ84">
        <v>0.5</v>
      </c>
      <c r="BK84">
        <v>-110</v>
      </c>
      <c r="BL84" t="s">
        <v>141</v>
      </c>
      <c r="BM84" s="14">
        <f t="shared" si="70"/>
        <v>0.5</v>
      </c>
      <c r="BN84" s="14">
        <f t="shared" si="93"/>
        <v>0.362083873757025</v>
      </c>
      <c r="BO84" s="14" t="str">
        <f t="shared" si="71"/>
        <v>Over</v>
      </c>
      <c r="BP84">
        <v>0.6</v>
      </c>
      <c r="BQ84">
        <v>0.5</v>
      </c>
      <c r="BR84" s="14">
        <f t="shared" si="72"/>
        <v>2</v>
      </c>
      <c r="BS84" s="14">
        <f t="shared" si="73"/>
        <v>4</v>
      </c>
      <c r="BT84" s="14">
        <f t="shared" si="74"/>
        <v>1</v>
      </c>
      <c r="BU84" s="14">
        <f t="shared" si="75"/>
        <v>0</v>
      </c>
      <c r="BV84" s="14">
        <f t="shared" si="76"/>
        <v>7</v>
      </c>
      <c r="BW84" s="14"/>
      <c r="BX84">
        <v>0.14263998151887439</v>
      </c>
      <c r="BY84">
        <v>0.73864526233359395</v>
      </c>
      <c r="BZ84">
        <v>6.91273767405369E-3</v>
      </c>
      <c r="CA84" t="s">
        <v>141</v>
      </c>
      <c r="CB84">
        <v>0.5</v>
      </c>
      <c r="CC84" t="s">
        <v>141</v>
      </c>
      <c r="CD84" t="s">
        <v>141</v>
      </c>
      <c r="CE84" s="14">
        <f t="shared" si="77"/>
        <v>0.5</v>
      </c>
      <c r="CF84" s="14">
        <f t="shared" si="94"/>
        <v>-0.5</v>
      </c>
      <c r="CG84" s="14" t="str">
        <f t="shared" si="78"/>
        <v>Under</v>
      </c>
      <c r="CH84">
        <v>0</v>
      </c>
      <c r="CI84">
        <v>0</v>
      </c>
      <c r="CJ84" s="14">
        <f t="shared" si="96"/>
        <v>2</v>
      </c>
      <c r="CK84" s="14">
        <f t="shared" si="79"/>
        <v>1</v>
      </c>
      <c r="CL84" s="14">
        <f t="shared" si="80"/>
        <v>1</v>
      </c>
      <c r="CM84" s="14">
        <f t="shared" si="81"/>
        <v>1</v>
      </c>
      <c r="CN84" s="14">
        <f t="shared" si="82"/>
        <v>5</v>
      </c>
      <c r="CO84" s="14"/>
      <c r="CP84" s="15">
        <v>2.6975056454442852</v>
      </c>
      <c r="CQ84" s="15">
        <v>2.9938471</v>
      </c>
      <c r="CR84" s="15">
        <v>2.22181409676499</v>
      </c>
      <c r="CS84" s="15">
        <v>1.5</v>
      </c>
      <c r="CT84" s="15" t="s">
        <v>141</v>
      </c>
      <c r="CU84" s="15">
        <v>1.5</v>
      </c>
      <c r="CV84" s="15">
        <v>1.5</v>
      </c>
      <c r="CW84" s="16">
        <f t="shared" si="83"/>
        <v>1.5</v>
      </c>
      <c r="CX84" s="14">
        <f t="shared" si="95"/>
        <v>1.4938471</v>
      </c>
      <c r="CY84" s="16" t="str">
        <f t="shared" si="84"/>
        <v>Over</v>
      </c>
      <c r="CZ84" s="15">
        <v>2.6</v>
      </c>
      <c r="DA84" s="15">
        <v>0.6</v>
      </c>
      <c r="DB84" s="16">
        <f t="shared" si="85"/>
        <v>3</v>
      </c>
      <c r="DC84" s="16">
        <f t="shared" si="86"/>
        <v>3</v>
      </c>
      <c r="DD84" s="16">
        <f t="shared" si="87"/>
        <v>1</v>
      </c>
      <c r="DE84" s="16">
        <f t="shared" si="88"/>
        <v>1</v>
      </c>
      <c r="DF84" s="16">
        <f t="shared" si="89"/>
        <v>8</v>
      </c>
      <c r="DG84" s="14"/>
    </row>
    <row r="85" spans="1:111" x14ac:dyDescent="0.3">
      <c r="A85" t="s">
        <v>230</v>
      </c>
      <c r="B85" t="s">
        <v>14</v>
      </c>
      <c r="C85" t="s">
        <v>231</v>
      </c>
      <c r="D85" s="15">
        <v>0.24612533015148369</v>
      </c>
      <c r="E85" s="15">
        <v>0.41985223257308002</v>
      </c>
      <c r="F85" s="15">
        <v>1.2595876595894499E-2</v>
      </c>
      <c r="G85" s="15">
        <v>0.5</v>
      </c>
      <c r="H85" s="15" t="s">
        <v>141</v>
      </c>
      <c r="I85" s="15">
        <v>0.5</v>
      </c>
      <c r="J85" s="15">
        <v>0.5</v>
      </c>
      <c r="K85" s="16">
        <f t="shared" si="49"/>
        <v>0.5</v>
      </c>
      <c r="L85" s="14">
        <f t="shared" si="90"/>
        <v>-0.25387466984851631</v>
      </c>
      <c r="M85" s="16" t="str">
        <f t="shared" si="50"/>
        <v>Under</v>
      </c>
      <c r="N85" s="15">
        <v>0.3</v>
      </c>
      <c r="O85" s="15">
        <v>0.2</v>
      </c>
      <c r="P85" s="16">
        <f t="shared" si="51"/>
        <v>3</v>
      </c>
      <c r="Q85" s="16">
        <f t="shared" si="52"/>
        <v>4</v>
      </c>
      <c r="R85" s="16">
        <f t="shared" si="53"/>
        <v>1</v>
      </c>
      <c r="S85" s="16">
        <f t="shared" si="54"/>
        <v>1</v>
      </c>
      <c r="T85" s="16">
        <f t="shared" si="55"/>
        <v>9</v>
      </c>
      <c r="U85" s="14"/>
      <c r="V85" s="15">
        <v>0.85315680191842636</v>
      </c>
      <c r="W85" s="15">
        <v>1</v>
      </c>
      <c r="X85" s="15">
        <v>0.62113459449566499</v>
      </c>
      <c r="Y85" s="15">
        <v>0.5</v>
      </c>
      <c r="Z85" s="15">
        <v>-240</v>
      </c>
      <c r="AA85" s="15">
        <v>220</v>
      </c>
      <c r="AB85" s="15">
        <v>0.1</v>
      </c>
      <c r="AC85" s="16">
        <f t="shared" si="56"/>
        <v>0.5</v>
      </c>
      <c r="AD85" s="16">
        <f t="shared" si="91"/>
        <v>0.5</v>
      </c>
      <c r="AE85" s="16" t="str">
        <f t="shared" si="57"/>
        <v>Over</v>
      </c>
      <c r="AF85" s="15">
        <v>0.7</v>
      </c>
      <c r="AG85" s="15">
        <v>0.6</v>
      </c>
      <c r="AH85" s="16">
        <f t="shared" si="58"/>
        <v>3</v>
      </c>
      <c r="AI85" s="16">
        <f t="shared" si="59"/>
        <v>3</v>
      </c>
      <c r="AJ85" s="16">
        <f t="shared" si="60"/>
        <v>1</v>
      </c>
      <c r="AK85" s="16">
        <f t="shared" si="61"/>
        <v>1</v>
      </c>
      <c r="AL85" s="16">
        <f t="shared" si="62"/>
        <v>8</v>
      </c>
      <c r="AM85" s="14"/>
      <c r="AN85">
        <v>6.3685339326121485E-2</v>
      </c>
      <c r="AO85">
        <v>0.18046383923197701</v>
      </c>
      <c r="AP85">
        <v>-2.4067649552449298E-5</v>
      </c>
      <c r="AQ85" t="s">
        <v>141</v>
      </c>
      <c r="AR85">
        <v>0.5</v>
      </c>
      <c r="AS85">
        <v>560</v>
      </c>
      <c r="AT85" t="s">
        <v>141</v>
      </c>
      <c r="AU85" s="14">
        <f t="shared" si="63"/>
        <v>0.5</v>
      </c>
      <c r="AV85" s="14">
        <f t="shared" si="92"/>
        <v>-0.43631466067387853</v>
      </c>
      <c r="AW85" s="14" t="str">
        <f t="shared" si="64"/>
        <v>Under</v>
      </c>
      <c r="AX85">
        <v>0.2</v>
      </c>
      <c r="AY85">
        <v>0.2</v>
      </c>
      <c r="AZ85" s="14">
        <f t="shared" si="65"/>
        <v>3</v>
      </c>
      <c r="BA85" s="14">
        <f t="shared" si="66"/>
        <v>1</v>
      </c>
      <c r="BB85" s="14">
        <f t="shared" si="67"/>
        <v>0</v>
      </c>
      <c r="BC85" s="14">
        <f t="shared" si="68"/>
        <v>0</v>
      </c>
      <c r="BD85" s="14">
        <f t="shared" si="69"/>
        <v>4</v>
      </c>
      <c r="BE85" s="14"/>
      <c r="BF85">
        <v>0.53278493905686986</v>
      </c>
      <c r="BG85">
        <v>1.16720203431176</v>
      </c>
      <c r="BH85">
        <v>0.23552210000000001</v>
      </c>
      <c r="BI85" t="s">
        <v>141</v>
      </c>
      <c r="BJ85">
        <v>0.5</v>
      </c>
      <c r="BK85">
        <v>195</v>
      </c>
      <c r="BL85" t="s">
        <v>141</v>
      </c>
      <c r="BM85" s="14">
        <f t="shared" si="70"/>
        <v>0.5</v>
      </c>
      <c r="BN85" s="14">
        <f t="shared" si="93"/>
        <v>0.66720203431175995</v>
      </c>
      <c r="BO85" s="14" t="str">
        <f t="shared" si="71"/>
        <v>Over</v>
      </c>
      <c r="BP85">
        <v>0.7</v>
      </c>
      <c r="BQ85">
        <v>0.5</v>
      </c>
      <c r="BR85" s="14">
        <f t="shared" si="72"/>
        <v>2</v>
      </c>
      <c r="BS85" s="14">
        <f t="shared" si="73"/>
        <v>5</v>
      </c>
      <c r="BT85" s="14">
        <f t="shared" si="74"/>
        <v>1</v>
      </c>
      <c r="BU85" s="14">
        <f t="shared" si="75"/>
        <v>0</v>
      </c>
      <c r="BV85" s="14">
        <f t="shared" si="76"/>
        <v>8</v>
      </c>
      <c r="BW85" s="14"/>
      <c r="BX85">
        <v>0.1439925108447267</v>
      </c>
      <c r="BY85">
        <v>0.78252032520325199</v>
      </c>
      <c r="BZ85">
        <v>-3.0520525E-2</v>
      </c>
      <c r="CA85" t="s">
        <v>141</v>
      </c>
      <c r="CB85">
        <v>0.5</v>
      </c>
      <c r="CC85" t="s">
        <v>141</v>
      </c>
      <c r="CD85" t="s">
        <v>141</v>
      </c>
      <c r="CE85" s="14">
        <f t="shared" si="77"/>
        <v>0.5</v>
      </c>
      <c r="CF85" s="14">
        <f t="shared" si="94"/>
        <v>-0.5</v>
      </c>
      <c r="CG85" s="14" t="str">
        <f t="shared" si="78"/>
        <v>Under</v>
      </c>
      <c r="CH85">
        <v>0</v>
      </c>
      <c r="CI85">
        <v>0</v>
      </c>
      <c r="CJ85" s="14">
        <f t="shared" si="96"/>
        <v>2</v>
      </c>
      <c r="CK85" s="14">
        <f t="shared" si="79"/>
        <v>1</v>
      </c>
      <c r="CL85" s="14">
        <f t="shared" si="80"/>
        <v>1</v>
      </c>
      <c r="CM85" s="14">
        <f t="shared" si="81"/>
        <v>1</v>
      </c>
      <c r="CN85" s="14">
        <f t="shared" si="82"/>
        <v>5</v>
      </c>
      <c r="CO85" s="14"/>
      <c r="CP85">
        <v>1.223393164001225</v>
      </c>
      <c r="CQ85">
        <v>1.8104</v>
      </c>
      <c r="CR85">
        <v>0.99994590000000005</v>
      </c>
      <c r="CS85">
        <v>1.5</v>
      </c>
      <c r="CT85" t="s">
        <v>141</v>
      </c>
      <c r="CU85">
        <v>1.5</v>
      </c>
      <c r="CV85">
        <v>1.5</v>
      </c>
      <c r="CW85" s="14">
        <f t="shared" si="83"/>
        <v>1.5</v>
      </c>
      <c r="CX85" s="14">
        <f t="shared" si="95"/>
        <v>0.31040000000000001</v>
      </c>
      <c r="CY85" s="14" t="str">
        <f t="shared" si="84"/>
        <v>Over</v>
      </c>
      <c r="CZ85">
        <v>1.4</v>
      </c>
      <c r="DA85">
        <v>0.3</v>
      </c>
      <c r="DB85" s="14">
        <f t="shared" si="85"/>
        <v>1</v>
      </c>
      <c r="DC85" s="14">
        <f t="shared" si="86"/>
        <v>1</v>
      </c>
      <c r="DD85" s="14">
        <f t="shared" si="87"/>
        <v>0</v>
      </c>
      <c r="DE85" s="14">
        <f t="shared" si="88"/>
        <v>0</v>
      </c>
      <c r="DF85" s="14">
        <f t="shared" si="89"/>
        <v>2</v>
      </c>
      <c r="DG85" s="14"/>
    </row>
    <row r="86" spans="1:111" x14ac:dyDescent="0.3">
      <c r="A86" t="s">
        <v>232</v>
      </c>
      <c r="B86" t="s">
        <v>14</v>
      </c>
      <c r="C86" t="s">
        <v>231</v>
      </c>
      <c r="D86" s="15">
        <v>0.28583483570917978</v>
      </c>
      <c r="E86" s="15">
        <v>0.443520782396088</v>
      </c>
      <c r="F86" s="15">
        <v>0.15338958999999999</v>
      </c>
      <c r="G86" s="15">
        <v>0.5</v>
      </c>
      <c r="H86" s="15" t="s">
        <v>141</v>
      </c>
      <c r="I86" s="15">
        <v>0.5</v>
      </c>
      <c r="J86" s="15">
        <v>0.5</v>
      </c>
      <c r="K86" s="16">
        <f t="shared" si="49"/>
        <v>0.5</v>
      </c>
      <c r="L86" s="14">
        <f t="shared" si="90"/>
        <v>-0.3</v>
      </c>
      <c r="M86" s="16" t="str">
        <f t="shared" si="50"/>
        <v>Under</v>
      </c>
      <c r="N86" s="15">
        <v>0.2</v>
      </c>
      <c r="O86" s="15">
        <v>0.2</v>
      </c>
      <c r="P86" s="16">
        <f t="shared" si="51"/>
        <v>3</v>
      </c>
      <c r="Q86" s="16">
        <f t="shared" si="52"/>
        <v>4</v>
      </c>
      <c r="R86" s="16">
        <f t="shared" si="53"/>
        <v>1</v>
      </c>
      <c r="S86" s="16">
        <f t="shared" si="54"/>
        <v>1</v>
      </c>
      <c r="T86" s="16">
        <f t="shared" si="55"/>
        <v>9</v>
      </c>
      <c r="V86">
        <v>0.56654529645669327</v>
      </c>
      <c r="W86">
        <v>1</v>
      </c>
      <c r="X86">
        <v>7.9229740000000008E-6</v>
      </c>
      <c r="Y86">
        <v>0.5</v>
      </c>
      <c r="Z86" t="s">
        <v>141</v>
      </c>
      <c r="AA86" t="s">
        <v>141</v>
      </c>
      <c r="AB86">
        <v>0.1</v>
      </c>
      <c r="AC86" s="14">
        <f t="shared" si="56"/>
        <v>0.5</v>
      </c>
      <c r="AD86" s="16">
        <f t="shared" si="91"/>
        <v>0.5</v>
      </c>
      <c r="AE86" s="14" t="str">
        <f t="shared" si="57"/>
        <v>Over</v>
      </c>
      <c r="AF86">
        <v>0.4</v>
      </c>
      <c r="AG86">
        <v>0.3</v>
      </c>
      <c r="AH86" s="14">
        <f t="shared" si="58"/>
        <v>2</v>
      </c>
      <c r="AI86" s="14">
        <f t="shared" si="59"/>
        <v>3</v>
      </c>
      <c r="AJ86" s="14">
        <f t="shared" si="60"/>
        <v>0</v>
      </c>
      <c r="AK86" s="14">
        <f t="shared" si="61"/>
        <v>0</v>
      </c>
      <c r="AL86" s="14">
        <f t="shared" si="62"/>
        <v>5</v>
      </c>
      <c r="AN86">
        <v>1.699530150847146E-2</v>
      </c>
      <c r="AO86">
        <v>4.5000383453552402E-2</v>
      </c>
      <c r="AP86">
        <v>-2.3676198201201299E-3</v>
      </c>
      <c r="AQ86" t="s">
        <v>141</v>
      </c>
      <c r="AR86">
        <v>0.5</v>
      </c>
      <c r="AS86" t="s">
        <v>141</v>
      </c>
      <c r="AT86" t="s">
        <v>141</v>
      </c>
      <c r="AU86" s="14">
        <f t="shared" si="63"/>
        <v>0.5</v>
      </c>
      <c r="AV86" s="14">
        <f t="shared" si="92"/>
        <v>-0.5</v>
      </c>
      <c r="AW86" s="14" t="str">
        <f t="shared" si="64"/>
        <v>Under</v>
      </c>
      <c r="AX86">
        <v>0</v>
      </c>
      <c r="AY86">
        <v>0</v>
      </c>
      <c r="AZ86" s="14">
        <f t="shared" si="65"/>
        <v>3</v>
      </c>
      <c r="BA86" s="14">
        <f t="shared" si="66"/>
        <v>1</v>
      </c>
      <c r="BB86" s="14">
        <f t="shared" si="67"/>
        <v>0</v>
      </c>
      <c r="BC86" s="14">
        <f t="shared" si="68"/>
        <v>0</v>
      </c>
      <c r="BD86" s="14">
        <f t="shared" si="69"/>
        <v>4</v>
      </c>
      <c r="BF86">
        <v>0.25318830982283252</v>
      </c>
      <c r="BG86">
        <v>0.65244279529993798</v>
      </c>
      <c r="BH86">
        <v>-1.6235959999999999E-3</v>
      </c>
      <c r="BI86" t="s">
        <v>141</v>
      </c>
      <c r="BJ86">
        <v>0.5</v>
      </c>
      <c r="BK86" t="s">
        <v>141</v>
      </c>
      <c r="BL86" t="s">
        <v>141</v>
      </c>
      <c r="BM86" s="14">
        <f t="shared" si="70"/>
        <v>0.5</v>
      </c>
      <c r="BN86" s="14">
        <f t="shared" si="93"/>
        <v>-0.4</v>
      </c>
      <c r="BO86" s="14" t="str">
        <f t="shared" si="71"/>
        <v>Under</v>
      </c>
      <c r="BP86">
        <v>0.1</v>
      </c>
      <c r="BQ86">
        <v>0.1</v>
      </c>
      <c r="BR86" s="14">
        <f t="shared" si="72"/>
        <v>2</v>
      </c>
      <c r="BS86" s="14">
        <f t="shared" si="73"/>
        <v>1</v>
      </c>
      <c r="BT86" s="14">
        <f t="shared" si="74"/>
        <v>1</v>
      </c>
      <c r="BU86" s="14">
        <f t="shared" si="75"/>
        <v>1</v>
      </c>
      <c r="BV86" s="14">
        <f t="shared" si="76"/>
        <v>5</v>
      </c>
      <c r="BX86">
        <v>0.16414086395595151</v>
      </c>
      <c r="BY86">
        <v>0.77874915938130396</v>
      </c>
      <c r="BZ86">
        <v>2.02217421615489E-2</v>
      </c>
      <c r="CA86" t="s">
        <v>141</v>
      </c>
      <c r="CB86">
        <v>0.5</v>
      </c>
      <c r="CC86" t="s">
        <v>141</v>
      </c>
      <c r="CD86" t="s">
        <v>141</v>
      </c>
      <c r="CE86" s="14">
        <f t="shared" si="77"/>
        <v>0.5</v>
      </c>
      <c r="CF86" s="14">
        <f t="shared" si="94"/>
        <v>-0.4</v>
      </c>
      <c r="CG86" s="14" t="str">
        <f t="shared" si="78"/>
        <v>Under</v>
      </c>
      <c r="CH86">
        <v>0.1</v>
      </c>
      <c r="CI86">
        <v>0.1</v>
      </c>
      <c r="CJ86" s="14">
        <f t="shared" si="96"/>
        <v>2</v>
      </c>
      <c r="CK86" s="14">
        <f t="shared" si="79"/>
        <v>1</v>
      </c>
      <c r="CL86" s="14">
        <f t="shared" si="80"/>
        <v>1</v>
      </c>
      <c r="CM86" s="14">
        <f t="shared" si="81"/>
        <v>1</v>
      </c>
      <c r="CN86" s="14">
        <f t="shared" si="82"/>
        <v>5</v>
      </c>
      <c r="CP86">
        <v>0.80654590568810758</v>
      </c>
      <c r="CQ86">
        <v>1.2</v>
      </c>
      <c r="CR86">
        <v>3.6495822999999997E-2</v>
      </c>
      <c r="CS86">
        <v>0.5</v>
      </c>
      <c r="CT86" t="s">
        <v>141</v>
      </c>
      <c r="CU86">
        <v>0.5</v>
      </c>
      <c r="CV86">
        <v>1.5</v>
      </c>
      <c r="CW86" s="14">
        <f t="shared" si="83"/>
        <v>0.5</v>
      </c>
      <c r="CX86" s="14">
        <f t="shared" si="95"/>
        <v>0.7</v>
      </c>
      <c r="CY86" s="14" t="str">
        <f t="shared" si="84"/>
        <v>Over</v>
      </c>
      <c r="CZ86">
        <v>0.6</v>
      </c>
      <c r="DA86">
        <v>0.3</v>
      </c>
      <c r="DB86" s="14">
        <f t="shared" si="85"/>
        <v>2</v>
      </c>
      <c r="DC86" s="14">
        <f t="shared" si="86"/>
        <v>2</v>
      </c>
      <c r="DD86" s="14">
        <f t="shared" si="87"/>
        <v>1</v>
      </c>
      <c r="DE86" s="14">
        <f t="shared" si="88"/>
        <v>0</v>
      </c>
      <c r="DF86" s="14">
        <f t="shared" si="89"/>
        <v>5</v>
      </c>
    </row>
    <row r="87" spans="1:111" x14ac:dyDescent="0.3">
      <c r="A87" t="s">
        <v>233</v>
      </c>
      <c r="B87" t="s">
        <v>14</v>
      </c>
      <c r="C87" t="s">
        <v>231</v>
      </c>
      <c r="D87" s="15">
        <v>0.27815631051643308</v>
      </c>
      <c r="E87" s="15">
        <v>0.443520782396088</v>
      </c>
      <c r="F87" s="15">
        <v>0.18</v>
      </c>
      <c r="G87" s="15">
        <v>0.5</v>
      </c>
      <c r="H87" s="15" t="s">
        <v>141</v>
      </c>
      <c r="I87" s="15">
        <v>0.5</v>
      </c>
      <c r="J87" s="15">
        <v>0.5</v>
      </c>
      <c r="K87" s="16">
        <f t="shared" si="49"/>
        <v>0.5</v>
      </c>
      <c r="L87" s="14">
        <f t="shared" si="90"/>
        <v>-0.22184368948356692</v>
      </c>
      <c r="M87" s="16" t="str">
        <f t="shared" si="50"/>
        <v>Under</v>
      </c>
      <c r="N87" s="15">
        <v>0.4</v>
      </c>
      <c r="O87" s="15">
        <v>0.4</v>
      </c>
      <c r="P87" s="16">
        <f t="shared" si="51"/>
        <v>3</v>
      </c>
      <c r="Q87" s="16">
        <f t="shared" si="52"/>
        <v>3</v>
      </c>
      <c r="R87" s="16">
        <f t="shared" si="53"/>
        <v>1</v>
      </c>
      <c r="S87" s="16">
        <f t="shared" si="54"/>
        <v>1</v>
      </c>
      <c r="T87" s="16">
        <f t="shared" si="55"/>
        <v>8</v>
      </c>
      <c r="V87">
        <v>0.63786951166584649</v>
      </c>
      <c r="W87">
        <v>1</v>
      </c>
      <c r="X87">
        <v>7.9229740000000008E-6</v>
      </c>
      <c r="Y87">
        <v>0.5</v>
      </c>
      <c r="Z87">
        <v>-240</v>
      </c>
      <c r="AA87">
        <v>230</v>
      </c>
      <c r="AB87">
        <v>0.1</v>
      </c>
      <c r="AC87" s="14">
        <f t="shared" si="56"/>
        <v>0.5</v>
      </c>
      <c r="AD87" s="16">
        <f t="shared" si="91"/>
        <v>0.5</v>
      </c>
      <c r="AE87" s="14" t="str">
        <f t="shared" si="57"/>
        <v>Over</v>
      </c>
      <c r="AF87">
        <v>0.6</v>
      </c>
      <c r="AG87">
        <v>0.5</v>
      </c>
      <c r="AH87" s="14">
        <f t="shared" si="58"/>
        <v>2</v>
      </c>
      <c r="AI87" s="14">
        <f t="shared" si="59"/>
        <v>3</v>
      </c>
      <c r="AJ87" s="14">
        <f t="shared" si="60"/>
        <v>1</v>
      </c>
      <c r="AK87" s="14">
        <f t="shared" si="61"/>
        <v>0</v>
      </c>
      <c r="AL87" s="14">
        <f t="shared" si="62"/>
        <v>6</v>
      </c>
      <c r="AN87">
        <v>1.130268866453407E-2</v>
      </c>
      <c r="AO87">
        <v>2.9648028984398299E-2</v>
      </c>
      <c r="AP87">
        <v>-7.8255443909970804E-3</v>
      </c>
      <c r="AQ87" t="s">
        <v>141</v>
      </c>
      <c r="AR87">
        <v>0.5</v>
      </c>
      <c r="AS87">
        <v>480</v>
      </c>
      <c r="AT87" t="s">
        <v>141</v>
      </c>
      <c r="AU87" s="14">
        <f t="shared" si="63"/>
        <v>0.5</v>
      </c>
      <c r="AV87" s="14">
        <f t="shared" si="92"/>
        <v>-0.5</v>
      </c>
      <c r="AW87" s="14" t="str">
        <f t="shared" si="64"/>
        <v>Under</v>
      </c>
      <c r="AX87">
        <v>0</v>
      </c>
      <c r="AY87">
        <v>0</v>
      </c>
      <c r="AZ87" s="14">
        <f t="shared" si="65"/>
        <v>3</v>
      </c>
      <c r="BA87" s="14">
        <f t="shared" si="66"/>
        <v>1</v>
      </c>
      <c r="BB87" s="14">
        <f t="shared" si="67"/>
        <v>0</v>
      </c>
      <c r="BC87" s="14">
        <f t="shared" si="68"/>
        <v>0</v>
      </c>
      <c r="BD87" s="14">
        <f t="shared" si="69"/>
        <v>4</v>
      </c>
      <c r="BF87">
        <v>0.4557911334284972</v>
      </c>
      <c r="BG87">
        <v>1.19321476164748</v>
      </c>
      <c r="BH87">
        <v>5.334297E-4</v>
      </c>
      <c r="BI87" t="s">
        <v>141</v>
      </c>
      <c r="BJ87">
        <v>0.5</v>
      </c>
      <c r="BK87">
        <v>165</v>
      </c>
      <c r="BL87" t="s">
        <v>141</v>
      </c>
      <c r="BM87" s="14">
        <f t="shared" si="70"/>
        <v>0.5</v>
      </c>
      <c r="BN87" s="14">
        <f t="shared" si="93"/>
        <v>0.69321476164747997</v>
      </c>
      <c r="BO87" s="14" t="str">
        <f t="shared" si="71"/>
        <v>Over</v>
      </c>
      <c r="BP87">
        <v>0.9</v>
      </c>
      <c r="BQ87">
        <v>0.6</v>
      </c>
      <c r="BR87" s="14">
        <f t="shared" si="72"/>
        <v>1</v>
      </c>
      <c r="BS87" s="14">
        <f t="shared" si="73"/>
        <v>5</v>
      </c>
      <c r="BT87" s="14">
        <f t="shared" si="74"/>
        <v>1</v>
      </c>
      <c r="BU87" s="14">
        <f t="shared" si="75"/>
        <v>1</v>
      </c>
      <c r="BV87" s="14">
        <f t="shared" si="76"/>
        <v>8</v>
      </c>
      <c r="BX87">
        <v>0.13065108777597631</v>
      </c>
      <c r="BY87">
        <v>0.77874915938130396</v>
      </c>
      <c r="BZ87">
        <v>-3.3997905000000002E-2</v>
      </c>
      <c r="CA87" t="s">
        <v>141</v>
      </c>
      <c r="CB87">
        <v>0.5</v>
      </c>
      <c r="CC87" t="s">
        <v>141</v>
      </c>
      <c r="CD87" t="s">
        <v>141</v>
      </c>
      <c r="CE87" s="14">
        <f t="shared" si="77"/>
        <v>0.5</v>
      </c>
      <c r="CF87" s="14">
        <f t="shared" si="94"/>
        <v>-0.5</v>
      </c>
      <c r="CG87" s="14" t="str">
        <f t="shared" si="78"/>
        <v>Under</v>
      </c>
      <c r="CH87">
        <v>0</v>
      </c>
      <c r="CI87">
        <v>0</v>
      </c>
      <c r="CJ87" s="14">
        <f t="shared" si="96"/>
        <v>2</v>
      </c>
      <c r="CK87" s="14">
        <f t="shared" si="79"/>
        <v>1</v>
      </c>
      <c r="CL87" s="14">
        <f t="shared" si="80"/>
        <v>1</v>
      </c>
      <c r="CM87" s="14">
        <f t="shared" si="81"/>
        <v>1</v>
      </c>
      <c r="CN87" s="14">
        <f t="shared" si="82"/>
        <v>5</v>
      </c>
      <c r="CP87">
        <v>0.95258266797959346</v>
      </c>
      <c r="CQ87">
        <v>1.24514207773946</v>
      </c>
      <c r="CR87">
        <v>3.6495822999999997E-2</v>
      </c>
      <c r="CS87">
        <v>1.5</v>
      </c>
      <c r="CT87" t="s">
        <v>141</v>
      </c>
      <c r="CU87">
        <v>1.5</v>
      </c>
      <c r="CV87">
        <v>1.5</v>
      </c>
      <c r="CW87" s="14">
        <f t="shared" si="83"/>
        <v>1.5</v>
      </c>
      <c r="CX87" s="14">
        <f t="shared" si="95"/>
        <v>-0.54741733202040654</v>
      </c>
      <c r="CY87" s="14" t="str">
        <f t="shared" si="84"/>
        <v>Under</v>
      </c>
      <c r="CZ87">
        <v>1.1000000000000001</v>
      </c>
      <c r="DA87">
        <v>0.4</v>
      </c>
      <c r="DB87" s="14">
        <f t="shared" si="85"/>
        <v>3</v>
      </c>
      <c r="DC87" s="14">
        <f t="shared" si="86"/>
        <v>1</v>
      </c>
      <c r="DD87" s="14">
        <f t="shared" si="87"/>
        <v>1</v>
      </c>
      <c r="DE87" s="14">
        <f t="shared" si="88"/>
        <v>1</v>
      </c>
      <c r="DF87" s="14">
        <f t="shared" si="89"/>
        <v>6</v>
      </c>
    </row>
    <row r="88" spans="1:111" x14ac:dyDescent="0.3">
      <c r="A88" t="s">
        <v>234</v>
      </c>
      <c r="B88" t="s">
        <v>14</v>
      </c>
      <c r="C88" t="s">
        <v>231</v>
      </c>
      <c r="D88">
        <v>0.45121156827205328</v>
      </c>
      <c r="E88">
        <v>0.62891698735568902</v>
      </c>
      <c r="F88">
        <v>0.23802923000000001</v>
      </c>
      <c r="G88">
        <v>0.5</v>
      </c>
      <c r="H88" t="s">
        <v>141</v>
      </c>
      <c r="I88">
        <v>0.5</v>
      </c>
      <c r="J88" t="s">
        <v>141</v>
      </c>
      <c r="K88" s="14">
        <f t="shared" si="49"/>
        <v>0.5</v>
      </c>
      <c r="L88" s="14">
        <f t="shared" si="90"/>
        <v>-0.2</v>
      </c>
      <c r="M88" s="14" t="str">
        <f t="shared" si="50"/>
        <v>Under</v>
      </c>
      <c r="N88">
        <v>0.3</v>
      </c>
      <c r="O88">
        <v>0.3</v>
      </c>
      <c r="P88" s="14">
        <f t="shared" si="51"/>
        <v>2</v>
      </c>
      <c r="Q88" s="14">
        <f t="shared" si="52"/>
        <v>3</v>
      </c>
      <c r="R88" s="14">
        <f t="shared" si="53"/>
        <v>1</v>
      </c>
      <c r="S88" s="14">
        <f t="shared" si="54"/>
        <v>1</v>
      </c>
      <c r="T88" s="14">
        <f t="shared" si="55"/>
        <v>7</v>
      </c>
      <c r="V88">
        <v>0.8860424390903523</v>
      </c>
      <c r="W88">
        <v>1.00002071893871</v>
      </c>
      <c r="X88">
        <v>0.707801721317323</v>
      </c>
      <c r="Y88">
        <v>0.5</v>
      </c>
      <c r="Z88">
        <v>-170</v>
      </c>
      <c r="AA88">
        <v>350</v>
      </c>
      <c r="AB88">
        <v>0.2</v>
      </c>
      <c r="AC88" s="14">
        <f t="shared" si="56"/>
        <v>0.5</v>
      </c>
      <c r="AD88" s="16">
        <f t="shared" si="91"/>
        <v>0.50002071893871003</v>
      </c>
      <c r="AE88" s="14" t="str">
        <f t="shared" si="57"/>
        <v>Over</v>
      </c>
      <c r="AF88">
        <v>0.7</v>
      </c>
      <c r="AG88">
        <v>0.5</v>
      </c>
      <c r="AH88" s="14">
        <f t="shared" si="58"/>
        <v>3</v>
      </c>
      <c r="AI88" s="14">
        <f t="shared" si="59"/>
        <v>4</v>
      </c>
      <c r="AJ88" s="14">
        <f t="shared" si="60"/>
        <v>1</v>
      </c>
      <c r="AK88" s="14">
        <f t="shared" si="61"/>
        <v>0</v>
      </c>
      <c r="AL88" s="14">
        <f t="shared" si="62"/>
        <v>8</v>
      </c>
      <c r="AN88">
        <v>8.9473777485908484E-2</v>
      </c>
      <c r="AO88">
        <v>0.239552554374765</v>
      </c>
      <c r="AP88">
        <v>-2.4067649552449298E-5</v>
      </c>
      <c r="AQ88" t="s">
        <v>141</v>
      </c>
      <c r="AR88">
        <v>0.5</v>
      </c>
      <c r="AS88">
        <v>560</v>
      </c>
      <c r="AT88" t="s">
        <v>141</v>
      </c>
      <c r="AU88" s="14">
        <f t="shared" si="63"/>
        <v>0.5</v>
      </c>
      <c r="AV88" s="14">
        <f t="shared" si="92"/>
        <v>-0.41052622251409154</v>
      </c>
      <c r="AW88" s="14" t="str">
        <f t="shared" si="64"/>
        <v>Under</v>
      </c>
      <c r="AX88">
        <v>0.2</v>
      </c>
      <c r="AY88">
        <v>0.2</v>
      </c>
      <c r="AZ88" s="14">
        <f t="shared" si="65"/>
        <v>3</v>
      </c>
      <c r="BA88" s="14">
        <f t="shared" si="66"/>
        <v>1</v>
      </c>
      <c r="BB88" s="14">
        <f t="shared" si="67"/>
        <v>0</v>
      </c>
      <c r="BC88" s="14">
        <f t="shared" si="68"/>
        <v>0</v>
      </c>
      <c r="BD88" s="14">
        <f t="shared" si="69"/>
        <v>4</v>
      </c>
      <c r="BF88">
        <v>0.4411081977473203</v>
      </c>
      <c r="BG88">
        <v>0.862083873757025</v>
      </c>
      <c r="BH88">
        <v>0.23804902001858699</v>
      </c>
      <c r="BI88" t="s">
        <v>141</v>
      </c>
      <c r="BJ88">
        <v>0.5</v>
      </c>
      <c r="BK88">
        <v>180</v>
      </c>
      <c r="BL88" t="s">
        <v>141</v>
      </c>
      <c r="BM88" s="14">
        <f t="shared" si="70"/>
        <v>0.5</v>
      </c>
      <c r="BN88" s="14">
        <f t="shared" si="93"/>
        <v>0.362083873757025</v>
      </c>
      <c r="BO88" s="14" t="str">
        <f t="shared" si="71"/>
        <v>Over</v>
      </c>
      <c r="BP88">
        <v>0.2</v>
      </c>
      <c r="BQ88">
        <v>0.2</v>
      </c>
      <c r="BR88" s="14">
        <f t="shared" si="72"/>
        <v>1</v>
      </c>
      <c r="BS88" s="14">
        <f t="shared" si="73"/>
        <v>4</v>
      </c>
      <c r="BT88" s="14">
        <f t="shared" si="74"/>
        <v>0</v>
      </c>
      <c r="BU88" s="14">
        <f t="shared" si="75"/>
        <v>0</v>
      </c>
      <c r="BV88" s="14">
        <f t="shared" si="76"/>
        <v>5</v>
      </c>
      <c r="BX88">
        <v>0.2145464419171941</v>
      </c>
      <c r="BY88">
        <v>0.87358356940509896</v>
      </c>
      <c r="BZ88">
        <v>4.3397860000000003E-2</v>
      </c>
      <c r="CA88" t="s">
        <v>141</v>
      </c>
      <c r="CB88">
        <v>0.5</v>
      </c>
      <c r="CC88" t="s">
        <v>141</v>
      </c>
      <c r="CD88" t="s">
        <v>141</v>
      </c>
      <c r="CE88" s="14">
        <f t="shared" si="77"/>
        <v>0.5</v>
      </c>
      <c r="CF88" s="14">
        <f t="shared" si="94"/>
        <v>-0.4</v>
      </c>
      <c r="CG88" s="14" t="str">
        <f t="shared" si="78"/>
        <v>Under</v>
      </c>
      <c r="CH88">
        <v>0.1</v>
      </c>
      <c r="CI88">
        <v>0.1</v>
      </c>
      <c r="CJ88" s="14">
        <f t="shared" si="96"/>
        <v>2</v>
      </c>
      <c r="CK88" s="14">
        <f t="shared" si="79"/>
        <v>1</v>
      </c>
      <c r="CL88" s="14">
        <f t="shared" si="80"/>
        <v>1</v>
      </c>
      <c r="CM88" s="14">
        <f t="shared" si="81"/>
        <v>1</v>
      </c>
      <c r="CN88" s="14">
        <f t="shared" si="82"/>
        <v>5</v>
      </c>
      <c r="CP88">
        <v>1.3005773310575499</v>
      </c>
      <c r="CQ88">
        <v>1.8104</v>
      </c>
      <c r="CR88">
        <v>1</v>
      </c>
      <c r="CS88">
        <v>0.5</v>
      </c>
      <c r="CT88" t="s">
        <v>141</v>
      </c>
      <c r="CU88">
        <v>0.5</v>
      </c>
      <c r="CV88" t="s">
        <v>141</v>
      </c>
      <c r="CW88" s="14">
        <f t="shared" si="83"/>
        <v>0.5</v>
      </c>
      <c r="CX88" s="14">
        <f t="shared" si="95"/>
        <v>1.3104</v>
      </c>
      <c r="CY88" s="14" t="str">
        <f t="shared" si="84"/>
        <v>Over</v>
      </c>
      <c r="CZ88">
        <v>1.3</v>
      </c>
      <c r="DA88">
        <v>0.5</v>
      </c>
      <c r="DB88" s="14">
        <f t="shared" si="85"/>
        <v>3</v>
      </c>
      <c r="DC88" s="14">
        <f t="shared" si="86"/>
        <v>3</v>
      </c>
      <c r="DD88" s="14">
        <f t="shared" si="87"/>
        <v>1</v>
      </c>
      <c r="DE88" s="14">
        <f t="shared" si="88"/>
        <v>0</v>
      </c>
      <c r="DF88" s="14">
        <f t="shared" si="89"/>
        <v>7</v>
      </c>
    </row>
    <row r="89" spans="1:111" x14ac:dyDescent="0.3">
      <c r="A89" t="s">
        <v>235</v>
      </c>
      <c r="B89" t="s">
        <v>14</v>
      </c>
      <c r="C89" t="s">
        <v>231</v>
      </c>
      <c r="D89" s="15">
        <v>0.1632492122874219</v>
      </c>
      <c r="E89" s="15">
        <v>0.36614173228346403</v>
      </c>
      <c r="F89" s="15">
        <v>6.1943726999999999E-3</v>
      </c>
      <c r="G89" s="15">
        <v>0.5</v>
      </c>
      <c r="H89" s="15" t="s">
        <v>141</v>
      </c>
      <c r="I89" s="15">
        <v>0.5</v>
      </c>
      <c r="J89" s="15" t="s">
        <v>141</v>
      </c>
      <c r="K89" s="16">
        <f t="shared" si="49"/>
        <v>0.5</v>
      </c>
      <c r="L89" s="14">
        <f t="shared" si="90"/>
        <v>-0.4</v>
      </c>
      <c r="M89" s="16" t="str">
        <f t="shared" si="50"/>
        <v>Under</v>
      </c>
      <c r="N89" s="15">
        <v>0.1</v>
      </c>
      <c r="O89" s="15">
        <v>0.1</v>
      </c>
      <c r="P89" s="16">
        <f t="shared" si="51"/>
        <v>3</v>
      </c>
      <c r="Q89" s="16">
        <f t="shared" si="52"/>
        <v>4</v>
      </c>
      <c r="R89" s="16">
        <f t="shared" si="53"/>
        <v>1</v>
      </c>
      <c r="S89" s="16">
        <f t="shared" si="54"/>
        <v>1</v>
      </c>
      <c r="T89" s="16">
        <f t="shared" si="55"/>
        <v>9</v>
      </c>
      <c r="V89">
        <v>0.62698656036317646</v>
      </c>
      <c r="W89">
        <v>1</v>
      </c>
      <c r="X89">
        <v>7.9229740000000008E-6</v>
      </c>
      <c r="Y89">
        <v>0.5</v>
      </c>
      <c r="Z89">
        <v>-145</v>
      </c>
      <c r="AA89">
        <v>450</v>
      </c>
      <c r="AB89">
        <v>0.1</v>
      </c>
      <c r="AC89" s="14">
        <f t="shared" si="56"/>
        <v>0.5</v>
      </c>
      <c r="AD89" s="16">
        <f t="shared" si="91"/>
        <v>0.5</v>
      </c>
      <c r="AE89" s="14" t="str">
        <f t="shared" si="57"/>
        <v>Over</v>
      </c>
      <c r="AF89">
        <v>0.6</v>
      </c>
      <c r="AG89">
        <v>0.5</v>
      </c>
      <c r="AH89" s="14">
        <f t="shared" si="58"/>
        <v>2</v>
      </c>
      <c r="AI89" s="14">
        <f t="shared" si="59"/>
        <v>3</v>
      </c>
      <c r="AJ89" s="14">
        <f t="shared" si="60"/>
        <v>1</v>
      </c>
      <c r="AK89" s="14">
        <f t="shared" si="61"/>
        <v>0</v>
      </c>
      <c r="AL89" s="14">
        <f t="shared" si="62"/>
        <v>6</v>
      </c>
      <c r="AN89">
        <v>7.1202088161376811E-3</v>
      </c>
      <c r="AO89">
        <v>2.4361948955916399E-2</v>
      </c>
      <c r="AP89">
        <v>-5.9404940511221301E-5</v>
      </c>
      <c r="AQ89" t="s">
        <v>141</v>
      </c>
      <c r="AR89">
        <v>0.5</v>
      </c>
      <c r="AS89">
        <v>1060</v>
      </c>
      <c r="AT89" t="s">
        <v>141</v>
      </c>
      <c r="AU89" s="14">
        <f t="shared" si="63"/>
        <v>0.5</v>
      </c>
      <c r="AV89" s="14">
        <f t="shared" si="92"/>
        <v>-0.5</v>
      </c>
      <c r="AW89" s="14" t="str">
        <f t="shared" si="64"/>
        <v>Under</v>
      </c>
      <c r="AX89">
        <v>0</v>
      </c>
      <c r="AY89">
        <v>0</v>
      </c>
      <c r="AZ89" s="14">
        <f t="shared" si="65"/>
        <v>3</v>
      </c>
      <c r="BA89" s="14">
        <f t="shared" si="66"/>
        <v>1</v>
      </c>
      <c r="BB89" s="14">
        <f t="shared" si="67"/>
        <v>0</v>
      </c>
      <c r="BC89" s="14">
        <f t="shared" si="68"/>
        <v>0</v>
      </c>
      <c r="BD89" s="14">
        <f t="shared" si="69"/>
        <v>4</v>
      </c>
      <c r="BF89">
        <v>0.24944983392257941</v>
      </c>
      <c r="BG89">
        <v>0.64861683343142995</v>
      </c>
      <c r="BH89">
        <v>-9.4735953999999995E-4</v>
      </c>
      <c r="BI89" t="s">
        <v>141</v>
      </c>
      <c r="BJ89">
        <v>0.5</v>
      </c>
      <c r="BK89">
        <v>260</v>
      </c>
      <c r="BL89" t="s">
        <v>141</v>
      </c>
      <c r="BM89" s="14">
        <f t="shared" si="70"/>
        <v>0.5</v>
      </c>
      <c r="BN89" s="14">
        <f t="shared" si="93"/>
        <v>-0.4</v>
      </c>
      <c r="BO89" s="14" t="str">
        <f t="shared" si="71"/>
        <v>Under</v>
      </c>
      <c r="BP89">
        <v>0.1</v>
      </c>
      <c r="BQ89">
        <v>0.1</v>
      </c>
      <c r="BR89" s="14">
        <f t="shared" si="72"/>
        <v>2</v>
      </c>
      <c r="BS89" s="14">
        <f t="shared" si="73"/>
        <v>1</v>
      </c>
      <c r="BT89" s="14">
        <f t="shared" si="74"/>
        <v>1</v>
      </c>
      <c r="BU89" s="14">
        <f t="shared" si="75"/>
        <v>1</v>
      </c>
      <c r="BV89" s="14">
        <f t="shared" si="76"/>
        <v>5</v>
      </c>
      <c r="BX89">
        <v>0.14880629466049269</v>
      </c>
      <c r="BY89">
        <v>0.79899581589958102</v>
      </c>
      <c r="BZ89">
        <v>0</v>
      </c>
      <c r="CA89" t="s">
        <v>141</v>
      </c>
      <c r="CB89">
        <v>0.5</v>
      </c>
      <c r="CC89">
        <v>640</v>
      </c>
      <c r="CD89" t="s">
        <v>141</v>
      </c>
      <c r="CE89" s="14">
        <f t="shared" si="77"/>
        <v>0.5</v>
      </c>
      <c r="CF89" s="14">
        <f t="shared" si="94"/>
        <v>-0.5</v>
      </c>
      <c r="CG89" s="14" t="str">
        <f t="shared" si="78"/>
        <v>Under</v>
      </c>
      <c r="CH89">
        <v>0</v>
      </c>
      <c r="CI89">
        <v>0</v>
      </c>
      <c r="CJ89" s="14">
        <f t="shared" si="96"/>
        <v>2</v>
      </c>
      <c r="CK89" s="14">
        <f t="shared" si="79"/>
        <v>1</v>
      </c>
      <c r="CL89" s="14">
        <f t="shared" si="80"/>
        <v>1</v>
      </c>
      <c r="CM89" s="14">
        <f t="shared" si="81"/>
        <v>1</v>
      </c>
      <c r="CN89" s="14">
        <f t="shared" si="82"/>
        <v>5</v>
      </c>
      <c r="CP89">
        <v>0.84515460743039184</v>
      </c>
      <c r="CQ89">
        <v>1.2</v>
      </c>
      <c r="CR89">
        <v>3.6435620000000002E-2</v>
      </c>
      <c r="CS89">
        <v>0.5</v>
      </c>
      <c r="CT89" t="s">
        <v>141</v>
      </c>
      <c r="CU89">
        <v>0.5</v>
      </c>
      <c r="CV89" t="s">
        <v>141</v>
      </c>
      <c r="CW89" s="14">
        <f t="shared" si="83"/>
        <v>0.5</v>
      </c>
      <c r="CX89" s="14">
        <f t="shared" si="95"/>
        <v>0.7</v>
      </c>
      <c r="CY89" s="14" t="str">
        <f t="shared" si="84"/>
        <v>Over</v>
      </c>
      <c r="CZ89">
        <v>0.9</v>
      </c>
      <c r="DA89">
        <v>0.5</v>
      </c>
      <c r="DB89" s="14">
        <f t="shared" si="85"/>
        <v>2</v>
      </c>
      <c r="DC89" s="14">
        <f t="shared" si="86"/>
        <v>2</v>
      </c>
      <c r="DD89" s="14">
        <f t="shared" si="87"/>
        <v>1</v>
      </c>
      <c r="DE89" s="14">
        <f t="shared" si="88"/>
        <v>0</v>
      </c>
      <c r="DF89" s="14">
        <f t="shared" si="89"/>
        <v>5</v>
      </c>
    </row>
    <row r="90" spans="1:111" x14ac:dyDescent="0.3">
      <c r="A90" t="s">
        <v>236</v>
      </c>
      <c r="B90" t="s">
        <v>14</v>
      </c>
      <c r="C90" t="s">
        <v>231</v>
      </c>
      <c r="D90">
        <v>0.36886406805893468</v>
      </c>
      <c r="E90">
        <v>0.47536942197814902</v>
      </c>
      <c r="F90">
        <v>0.16859721999999999</v>
      </c>
      <c r="G90">
        <v>0.5</v>
      </c>
      <c r="H90" t="s">
        <v>141</v>
      </c>
      <c r="I90">
        <v>0.5</v>
      </c>
      <c r="J90">
        <v>0.5</v>
      </c>
      <c r="K90" s="14">
        <f t="shared" si="49"/>
        <v>0.5</v>
      </c>
      <c r="L90" s="14">
        <f t="shared" si="90"/>
        <v>-0.13113593194106532</v>
      </c>
      <c r="M90" s="14" t="str">
        <f t="shared" si="50"/>
        <v>Under</v>
      </c>
      <c r="N90">
        <v>0.4</v>
      </c>
      <c r="O90">
        <v>0.4</v>
      </c>
      <c r="P90" s="14">
        <f t="shared" si="51"/>
        <v>3</v>
      </c>
      <c r="Q90" s="14">
        <f t="shared" si="52"/>
        <v>2</v>
      </c>
      <c r="R90" s="14">
        <f t="shared" si="53"/>
        <v>1</v>
      </c>
      <c r="S90" s="14">
        <f t="shared" si="54"/>
        <v>1</v>
      </c>
      <c r="T90" s="14">
        <f t="shared" si="55"/>
        <v>7</v>
      </c>
      <c r="V90" s="15">
        <v>0.92185145374136634</v>
      </c>
      <c r="W90" s="15">
        <v>1.0002760880969801</v>
      </c>
      <c r="X90" s="15">
        <v>0.78646998402310997</v>
      </c>
      <c r="Y90" s="15">
        <v>0.5</v>
      </c>
      <c r="Z90" s="15">
        <v>-200</v>
      </c>
      <c r="AA90" s="15">
        <v>270</v>
      </c>
      <c r="AB90" s="15">
        <v>0.1</v>
      </c>
      <c r="AC90" s="16">
        <f t="shared" si="56"/>
        <v>0.5</v>
      </c>
      <c r="AD90" s="16">
        <f t="shared" si="91"/>
        <v>0.5002760880969801</v>
      </c>
      <c r="AE90" s="16" t="str">
        <f t="shared" si="57"/>
        <v>Over</v>
      </c>
      <c r="AF90" s="15">
        <v>0.8</v>
      </c>
      <c r="AG90" s="15">
        <v>0.7</v>
      </c>
      <c r="AH90" s="16">
        <f t="shared" si="58"/>
        <v>3</v>
      </c>
      <c r="AI90" s="16">
        <f t="shared" si="59"/>
        <v>4</v>
      </c>
      <c r="AJ90" s="16">
        <f t="shared" si="60"/>
        <v>1</v>
      </c>
      <c r="AK90" s="16">
        <f t="shared" si="61"/>
        <v>1</v>
      </c>
      <c r="AL90" s="16">
        <f t="shared" si="62"/>
        <v>9</v>
      </c>
      <c r="AN90">
        <v>7.7230218837632952E-2</v>
      </c>
      <c r="AO90">
        <v>0.20287091980017899</v>
      </c>
      <c r="AP90">
        <v>-3.8519224999999998E-8</v>
      </c>
      <c r="AQ90" t="s">
        <v>141</v>
      </c>
      <c r="AR90">
        <v>0.5</v>
      </c>
      <c r="AS90">
        <v>630</v>
      </c>
      <c r="AT90" t="s">
        <v>141</v>
      </c>
      <c r="AU90" s="14">
        <f t="shared" si="63"/>
        <v>0.5</v>
      </c>
      <c r="AV90" s="14">
        <f t="shared" si="92"/>
        <v>-0.42276978116236708</v>
      </c>
      <c r="AW90" s="14" t="str">
        <f t="shared" si="64"/>
        <v>Under</v>
      </c>
      <c r="AX90">
        <v>0.2</v>
      </c>
      <c r="AY90">
        <v>0.2</v>
      </c>
      <c r="AZ90" s="14">
        <f t="shared" si="65"/>
        <v>3</v>
      </c>
      <c r="BA90" s="14">
        <f t="shared" si="66"/>
        <v>1</v>
      </c>
      <c r="BB90" s="14">
        <f t="shared" si="67"/>
        <v>0</v>
      </c>
      <c r="BC90" s="14">
        <f t="shared" si="68"/>
        <v>0</v>
      </c>
      <c r="BD90" s="14">
        <f t="shared" si="69"/>
        <v>4</v>
      </c>
      <c r="BF90">
        <v>0.62415662032321761</v>
      </c>
      <c r="BG90">
        <v>1.35515038881781</v>
      </c>
      <c r="BH90">
        <v>0.2</v>
      </c>
      <c r="BI90" t="s">
        <v>141</v>
      </c>
      <c r="BJ90">
        <v>0.5</v>
      </c>
      <c r="BK90">
        <v>175</v>
      </c>
      <c r="BL90" t="s">
        <v>141</v>
      </c>
      <c r="BM90" s="14">
        <f t="shared" si="70"/>
        <v>0.5</v>
      </c>
      <c r="BN90" s="14">
        <f t="shared" si="93"/>
        <v>0.85515038881781003</v>
      </c>
      <c r="BO90" s="14" t="str">
        <f t="shared" si="71"/>
        <v>Over</v>
      </c>
      <c r="BP90">
        <v>0.8</v>
      </c>
      <c r="BQ90">
        <v>0.5</v>
      </c>
      <c r="BR90" s="14">
        <f t="shared" si="72"/>
        <v>2</v>
      </c>
      <c r="BS90" s="14">
        <f t="shared" si="73"/>
        <v>5</v>
      </c>
      <c r="BT90" s="14">
        <f t="shared" si="74"/>
        <v>1</v>
      </c>
      <c r="BU90" s="14">
        <f t="shared" si="75"/>
        <v>0</v>
      </c>
      <c r="BV90" s="14">
        <f t="shared" si="76"/>
        <v>8</v>
      </c>
      <c r="BX90">
        <v>0.1418234810126727</v>
      </c>
      <c r="BY90">
        <v>0.78252032520325199</v>
      </c>
      <c r="BZ90">
        <v>-4.9086949273913104E-3</v>
      </c>
      <c r="CA90" t="s">
        <v>141</v>
      </c>
      <c r="CB90">
        <v>0.5</v>
      </c>
      <c r="CC90" t="s">
        <v>141</v>
      </c>
      <c r="CD90" t="s">
        <v>141</v>
      </c>
      <c r="CE90" s="14">
        <f t="shared" si="77"/>
        <v>0.5</v>
      </c>
      <c r="CF90" s="14">
        <f t="shared" si="94"/>
        <v>-0.5</v>
      </c>
      <c r="CG90" s="14" t="str">
        <f t="shared" si="78"/>
        <v>Under</v>
      </c>
      <c r="CH90">
        <v>0</v>
      </c>
      <c r="CI90">
        <v>0</v>
      </c>
      <c r="CJ90" s="14">
        <f t="shared" si="96"/>
        <v>2</v>
      </c>
      <c r="CK90" s="14">
        <f t="shared" si="79"/>
        <v>1</v>
      </c>
      <c r="CL90" s="14">
        <f t="shared" si="80"/>
        <v>1</v>
      </c>
      <c r="CM90" s="14">
        <f t="shared" si="81"/>
        <v>1</v>
      </c>
      <c r="CN90" s="14">
        <f t="shared" si="82"/>
        <v>5</v>
      </c>
      <c r="CP90">
        <v>1.8536715530228349</v>
      </c>
      <c r="CQ90">
        <v>2</v>
      </c>
      <c r="CR90">
        <v>1.71122280744913</v>
      </c>
      <c r="CS90">
        <v>1.5</v>
      </c>
      <c r="CT90" t="s">
        <v>141</v>
      </c>
      <c r="CU90">
        <v>1.5</v>
      </c>
      <c r="CV90">
        <v>1.5</v>
      </c>
      <c r="CW90" s="14">
        <f t="shared" si="83"/>
        <v>1.5</v>
      </c>
      <c r="CX90" s="14">
        <f t="shared" si="95"/>
        <v>0.5</v>
      </c>
      <c r="CY90" s="14" t="str">
        <f t="shared" si="84"/>
        <v>Over</v>
      </c>
      <c r="CZ90">
        <v>1.7</v>
      </c>
      <c r="DA90">
        <v>0.3</v>
      </c>
      <c r="DB90" s="14">
        <f t="shared" si="85"/>
        <v>3</v>
      </c>
      <c r="DC90" s="14">
        <f t="shared" si="86"/>
        <v>1</v>
      </c>
      <c r="DD90" s="14">
        <f t="shared" si="87"/>
        <v>1</v>
      </c>
      <c r="DE90" s="14">
        <f t="shared" si="88"/>
        <v>0</v>
      </c>
      <c r="DF90" s="14">
        <f t="shared" si="89"/>
        <v>5</v>
      </c>
    </row>
    <row r="91" spans="1:111" x14ac:dyDescent="0.3">
      <c r="A91" t="s">
        <v>237</v>
      </c>
      <c r="B91" t="s">
        <v>14</v>
      </c>
      <c r="C91" t="s">
        <v>231</v>
      </c>
      <c r="D91" s="15">
        <v>0.15626677049752119</v>
      </c>
      <c r="E91" s="15">
        <v>0.36614173228346403</v>
      </c>
      <c r="F91" s="15">
        <v>8.2623709517054097E-2</v>
      </c>
      <c r="G91" s="15">
        <v>0.5</v>
      </c>
      <c r="H91" s="15" t="s">
        <v>141</v>
      </c>
      <c r="I91" s="15">
        <v>0.5</v>
      </c>
      <c r="J91" s="15" t="s">
        <v>141</v>
      </c>
      <c r="K91" s="16">
        <f t="shared" si="49"/>
        <v>0.5</v>
      </c>
      <c r="L91" s="14">
        <f t="shared" si="90"/>
        <v>-0.34373322950247881</v>
      </c>
      <c r="M91" s="16" t="str">
        <f t="shared" si="50"/>
        <v>Under</v>
      </c>
      <c r="N91" s="15">
        <v>0.2</v>
      </c>
      <c r="O91" s="15">
        <v>0.1</v>
      </c>
      <c r="P91" s="16">
        <f t="shared" si="51"/>
        <v>3</v>
      </c>
      <c r="Q91" s="16">
        <f t="shared" si="52"/>
        <v>4</v>
      </c>
      <c r="R91" s="16">
        <f t="shared" si="53"/>
        <v>1</v>
      </c>
      <c r="S91" s="16">
        <f t="shared" si="54"/>
        <v>1</v>
      </c>
      <c r="T91" s="16">
        <f t="shared" si="55"/>
        <v>9</v>
      </c>
      <c r="V91">
        <v>0.50234115479187791</v>
      </c>
      <c r="W91">
        <v>1</v>
      </c>
      <c r="X91">
        <v>7.9229740000000008E-6</v>
      </c>
      <c r="Y91">
        <v>0.5</v>
      </c>
      <c r="Z91">
        <v>-170</v>
      </c>
      <c r="AA91">
        <v>340</v>
      </c>
      <c r="AB91">
        <v>0.1</v>
      </c>
      <c r="AC91" s="14">
        <f t="shared" si="56"/>
        <v>0.5</v>
      </c>
      <c r="AD91" s="16">
        <f t="shared" si="91"/>
        <v>0.5</v>
      </c>
      <c r="AE91" s="14" t="str">
        <f t="shared" si="57"/>
        <v>Over</v>
      </c>
      <c r="AF91">
        <v>0.3</v>
      </c>
      <c r="AG91">
        <v>0.2</v>
      </c>
      <c r="AH91" s="14">
        <f t="shared" si="58"/>
        <v>2</v>
      </c>
      <c r="AI91" s="14">
        <f t="shared" si="59"/>
        <v>3</v>
      </c>
      <c r="AJ91" s="14">
        <f t="shared" si="60"/>
        <v>0</v>
      </c>
      <c r="AK91" s="14">
        <f t="shared" si="61"/>
        <v>0</v>
      </c>
      <c r="AL91" s="14">
        <f t="shared" si="62"/>
        <v>5</v>
      </c>
      <c r="AN91">
        <v>-1.1813248316364371E-2</v>
      </c>
      <c r="AO91">
        <v>2.4361948955916399E-2</v>
      </c>
      <c r="AP91">
        <v>-5.6570115123066603E-2</v>
      </c>
      <c r="AQ91" t="s">
        <v>141</v>
      </c>
      <c r="AR91">
        <v>0.5</v>
      </c>
      <c r="AS91">
        <v>830</v>
      </c>
      <c r="AT91" t="s">
        <v>141</v>
      </c>
      <c r="AU91" s="14">
        <f t="shared" si="63"/>
        <v>0.5</v>
      </c>
      <c r="AV91" s="14">
        <f t="shared" si="92"/>
        <v>-0.51181324831636432</v>
      </c>
      <c r="AW91" s="14" t="str">
        <f t="shared" si="64"/>
        <v>Under</v>
      </c>
      <c r="AX91">
        <v>0</v>
      </c>
      <c r="AY91">
        <v>0</v>
      </c>
      <c r="AZ91" s="14">
        <f t="shared" si="65"/>
        <v>3</v>
      </c>
      <c r="BA91" s="14">
        <f t="shared" si="66"/>
        <v>1</v>
      </c>
      <c r="BB91" s="14">
        <f t="shared" si="67"/>
        <v>0</v>
      </c>
      <c r="BC91" s="14">
        <f t="shared" si="68"/>
        <v>0</v>
      </c>
      <c r="BD91" s="14">
        <f t="shared" si="69"/>
        <v>4</v>
      </c>
      <c r="BF91">
        <v>0.1213410826966938</v>
      </c>
      <c r="BG91">
        <v>0.56139410187667504</v>
      </c>
      <c r="BH91">
        <v>-2.7262188E-2</v>
      </c>
      <c r="BI91" t="s">
        <v>141</v>
      </c>
      <c r="BJ91">
        <v>0.5</v>
      </c>
      <c r="BK91">
        <v>210</v>
      </c>
      <c r="BL91" t="s">
        <v>141</v>
      </c>
      <c r="BM91" s="14">
        <f t="shared" si="70"/>
        <v>0.5</v>
      </c>
      <c r="BN91" s="14">
        <f t="shared" si="93"/>
        <v>-0.5</v>
      </c>
      <c r="BO91" s="14" t="str">
        <f t="shared" si="71"/>
        <v>Under</v>
      </c>
      <c r="BP91">
        <v>0</v>
      </c>
      <c r="BQ91">
        <v>0</v>
      </c>
      <c r="BR91" s="14">
        <f t="shared" si="72"/>
        <v>2</v>
      </c>
      <c r="BS91" s="14">
        <f t="shared" si="73"/>
        <v>1</v>
      </c>
      <c r="BT91" s="14">
        <f t="shared" si="74"/>
        <v>1</v>
      </c>
      <c r="BU91" s="14">
        <f t="shared" si="75"/>
        <v>1</v>
      </c>
      <c r="BV91" s="14">
        <f t="shared" si="76"/>
        <v>5</v>
      </c>
      <c r="BX91">
        <v>0.16396987127168219</v>
      </c>
      <c r="BY91">
        <v>0.78252032520325199</v>
      </c>
      <c r="BZ91">
        <v>6.8290579999999998E-3</v>
      </c>
      <c r="CA91" t="s">
        <v>141</v>
      </c>
      <c r="CB91">
        <v>0.5</v>
      </c>
      <c r="CC91">
        <v>630</v>
      </c>
      <c r="CD91" t="s">
        <v>141</v>
      </c>
      <c r="CE91" s="14">
        <f t="shared" si="77"/>
        <v>0.5</v>
      </c>
      <c r="CF91" s="14">
        <f t="shared" si="94"/>
        <v>-0.5</v>
      </c>
      <c r="CG91" s="14" t="str">
        <f t="shared" si="78"/>
        <v>Under</v>
      </c>
      <c r="CH91">
        <v>0</v>
      </c>
      <c r="CI91">
        <v>0</v>
      </c>
      <c r="CJ91" s="14">
        <f t="shared" si="96"/>
        <v>2</v>
      </c>
      <c r="CK91" s="14">
        <f t="shared" si="79"/>
        <v>1</v>
      </c>
      <c r="CL91" s="14">
        <f t="shared" si="80"/>
        <v>1</v>
      </c>
      <c r="CM91" s="14">
        <f t="shared" si="81"/>
        <v>1</v>
      </c>
      <c r="CN91" s="14">
        <f t="shared" si="82"/>
        <v>5</v>
      </c>
      <c r="CP91">
        <v>0.58846959466907534</v>
      </c>
      <c r="CQ91">
        <v>1.2</v>
      </c>
      <c r="CR91">
        <v>-1.4598736E-5</v>
      </c>
      <c r="CS91">
        <v>0.5</v>
      </c>
      <c r="CT91" t="s">
        <v>141</v>
      </c>
      <c r="CU91">
        <v>0.5</v>
      </c>
      <c r="CV91" t="s">
        <v>141</v>
      </c>
      <c r="CW91" s="14">
        <f t="shared" si="83"/>
        <v>0.5</v>
      </c>
      <c r="CX91" s="14">
        <f t="shared" si="95"/>
        <v>0.7</v>
      </c>
      <c r="CY91" s="14" t="str">
        <f t="shared" si="84"/>
        <v>Over</v>
      </c>
      <c r="CZ91">
        <v>0.4</v>
      </c>
      <c r="DA91">
        <v>0.2</v>
      </c>
      <c r="DB91" s="14">
        <f t="shared" si="85"/>
        <v>2</v>
      </c>
      <c r="DC91" s="14">
        <f t="shared" si="86"/>
        <v>2</v>
      </c>
      <c r="DD91" s="14">
        <f t="shared" si="87"/>
        <v>0</v>
      </c>
      <c r="DE91" s="14">
        <f t="shared" si="88"/>
        <v>0</v>
      </c>
      <c r="DF91" s="14">
        <f t="shared" si="89"/>
        <v>4</v>
      </c>
    </row>
    <row r="92" spans="1:111" x14ac:dyDescent="0.3">
      <c r="A92" t="s">
        <v>238</v>
      </c>
      <c r="B92" t="s">
        <v>14</v>
      </c>
      <c r="C92" t="s">
        <v>231</v>
      </c>
      <c r="D92" s="15">
        <v>0.21233071484946209</v>
      </c>
      <c r="E92" s="15">
        <v>0.36614173228346403</v>
      </c>
      <c r="F92" s="15">
        <v>0.08</v>
      </c>
      <c r="G92" s="15">
        <v>0.5</v>
      </c>
      <c r="H92" s="15" t="s">
        <v>141</v>
      </c>
      <c r="I92" s="15">
        <v>0.5</v>
      </c>
      <c r="J92" s="15">
        <v>0.5</v>
      </c>
      <c r="K92" s="16">
        <f t="shared" si="49"/>
        <v>0.5</v>
      </c>
      <c r="L92" s="14">
        <f t="shared" si="90"/>
        <v>-0.28766928515053791</v>
      </c>
      <c r="M92" s="16" t="str">
        <f t="shared" si="50"/>
        <v>Under</v>
      </c>
      <c r="N92" s="15">
        <v>0.4</v>
      </c>
      <c r="O92" s="15">
        <v>0.4</v>
      </c>
      <c r="P92" s="16">
        <f t="shared" si="51"/>
        <v>3</v>
      </c>
      <c r="Q92" s="16">
        <f t="shared" si="52"/>
        <v>4</v>
      </c>
      <c r="R92" s="16">
        <f t="shared" si="53"/>
        <v>1</v>
      </c>
      <c r="S92" s="16">
        <f t="shared" si="54"/>
        <v>1</v>
      </c>
      <c r="T92" s="16">
        <f t="shared" si="55"/>
        <v>9</v>
      </c>
      <c r="V92">
        <v>0.56327203504011869</v>
      </c>
      <c r="W92">
        <v>1</v>
      </c>
      <c r="X92">
        <v>7.9229740000000008E-6</v>
      </c>
      <c r="Y92">
        <v>0.5</v>
      </c>
      <c r="Z92">
        <v>-250</v>
      </c>
      <c r="AA92">
        <v>210</v>
      </c>
      <c r="AB92">
        <v>0</v>
      </c>
      <c r="AC92" s="14">
        <f t="shared" si="56"/>
        <v>0.5</v>
      </c>
      <c r="AD92" s="16">
        <f t="shared" si="91"/>
        <v>0.5</v>
      </c>
      <c r="AE92" s="14" t="str">
        <f t="shared" si="57"/>
        <v>Over</v>
      </c>
      <c r="AF92">
        <v>0.4</v>
      </c>
      <c r="AG92">
        <v>0.4</v>
      </c>
      <c r="AH92" s="14">
        <f t="shared" si="58"/>
        <v>2</v>
      </c>
      <c r="AI92" s="14">
        <f t="shared" si="59"/>
        <v>3</v>
      </c>
      <c r="AJ92" s="14">
        <f t="shared" si="60"/>
        <v>0</v>
      </c>
      <c r="AK92" s="14">
        <f t="shared" si="61"/>
        <v>0</v>
      </c>
      <c r="AL92" s="14">
        <f t="shared" si="62"/>
        <v>5</v>
      </c>
      <c r="AN92">
        <v>1.233464666710499E-2</v>
      </c>
      <c r="AO92">
        <v>3.43194574695787E-2</v>
      </c>
      <c r="AP92">
        <v>-4.6725508541538203E-5</v>
      </c>
      <c r="AQ92" t="s">
        <v>141</v>
      </c>
      <c r="AR92">
        <v>0.5</v>
      </c>
      <c r="AS92">
        <v>460</v>
      </c>
      <c r="AT92" t="s">
        <v>141</v>
      </c>
      <c r="AU92" s="14">
        <f t="shared" si="63"/>
        <v>0.5</v>
      </c>
      <c r="AV92" s="14">
        <f t="shared" si="92"/>
        <v>-0.5</v>
      </c>
      <c r="AW92" s="14" t="str">
        <f t="shared" si="64"/>
        <v>Under</v>
      </c>
      <c r="AX92">
        <v>0</v>
      </c>
      <c r="AY92">
        <v>0</v>
      </c>
      <c r="AZ92" s="14">
        <f t="shared" si="65"/>
        <v>3</v>
      </c>
      <c r="BA92" s="14">
        <f t="shared" si="66"/>
        <v>1</v>
      </c>
      <c r="BB92" s="14">
        <f t="shared" si="67"/>
        <v>0</v>
      </c>
      <c r="BC92" s="14">
        <f t="shared" si="68"/>
        <v>0</v>
      </c>
      <c r="BD92" s="14">
        <f t="shared" si="69"/>
        <v>4</v>
      </c>
      <c r="BF92">
        <v>0.18844837956679031</v>
      </c>
      <c r="BG92">
        <v>0.56139410187667504</v>
      </c>
      <c r="BH92">
        <v>-2.5151981999999998E-3</v>
      </c>
      <c r="BI92" t="s">
        <v>141</v>
      </c>
      <c r="BJ92">
        <v>0.5</v>
      </c>
      <c r="BK92">
        <v>140</v>
      </c>
      <c r="BL92" t="s">
        <v>141</v>
      </c>
      <c r="BM92" s="14">
        <f t="shared" si="70"/>
        <v>0.5</v>
      </c>
      <c r="BN92" s="14">
        <f t="shared" si="93"/>
        <v>-0.31155162043320972</v>
      </c>
      <c r="BO92" s="14" t="str">
        <f t="shared" si="71"/>
        <v>Under</v>
      </c>
      <c r="BP92">
        <v>0.2</v>
      </c>
      <c r="BQ92">
        <v>0.2</v>
      </c>
      <c r="BR92" s="14">
        <f t="shared" si="72"/>
        <v>2</v>
      </c>
      <c r="BS92" s="14">
        <f t="shared" si="73"/>
        <v>1</v>
      </c>
      <c r="BT92" s="14">
        <f t="shared" si="74"/>
        <v>1</v>
      </c>
      <c r="BU92" s="14">
        <f t="shared" si="75"/>
        <v>1</v>
      </c>
      <c r="BV92" s="14">
        <f t="shared" si="76"/>
        <v>5</v>
      </c>
      <c r="BX92">
        <v>0.14832782626218541</v>
      </c>
      <c r="BY92">
        <v>0.77874915938130396</v>
      </c>
      <c r="BZ92">
        <v>0</v>
      </c>
      <c r="CA92" t="s">
        <v>141</v>
      </c>
      <c r="CB92">
        <v>0.5</v>
      </c>
      <c r="CC92" t="s">
        <v>141</v>
      </c>
      <c r="CD92" t="s">
        <v>141</v>
      </c>
      <c r="CE92" s="14">
        <f t="shared" si="77"/>
        <v>0.5</v>
      </c>
      <c r="CF92" s="14">
        <f t="shared" si="94"/>
        <v>-0.5</v>
      </c>
      <c r="CG92" s="14" t="str">
        <f t="shared" si="78"/>
        <v>Under</v>
      </c>
      <c r="CH92">
        <v>0</v>
      </c>
      <c r="CI92">
        <v>0</v>
      </c>
      <c r="CJ92" s="14">
        <f t="shared" si="96"/>
        <v>2</v>
      </c>
      <c r="CK92" s="14">
        <f t="shared" si="79"/>
        <v>1</v>
      </c>
      <c r="CL92" s="14">
        <f t="shared" si="80"/>
        <v>1</v>
      </c>
      <c r="CM92" s="14">
        <f t="shared" si="81"/>
        <v>1</v>
      </c>
      <c r="CN92" s="14">
        <f t="shared" si="82"/>
        <v>5</v>
      </c>
      <c r="CP92">
        <v>0.75693623151850076</v>
      </c>
      <c r="CQ92">
        <v>1.2</v>
      </c>
      <c r="CR92">
        <v>1.3620934E-5</v>
      </c>
      <c r="CS92">
        <v>1.5</v>
      </c>
      <c r="CT92" t="s">
        <v>141</v>
      </c>
      <c r="CU92">
        <v>1.5</v>
      </c>
      <c r="CV92">
        <v>1.5</v>
      </c>
      <c r="CW92" s="14">
        <f t="shared" si="83"/>
        <v>1.5</v>
      </c>
      <c r="CX92" s="14">
        <f t="shared" si="95"/>
        <v>-1</v>
      </c>
      <c r="CY92" s="14" t="str">
        <f t="shared" si="84"/>
        <v>Under</v>
      </c>
      <c r="CZ92">
        <v>0.5</v>
      </c>
      <c r="DA92">
        <v>0.1</v>
      </c>
      <c r="DB92" s="14">
        <f t="shared" si="85"/>
        <v>3</v>
      </c>
      <c r="DC92" s="14">
        <f t="shared" si="86"/>
        <v>1</v>
      </c>
      <c r="DD92" s="14">
        <f t="shared" si="87"/>
        <v>1</v>
      </c>
      <c r="DE92" s="14">
        <f t="shared" si="88"/>
        <v>1</v>
      </c>
      <c r="DF92" s="14">
        <f t="shared" si="89"/>
        <v>6</v>
      </c>
    </row>
    <row r="93" spans="1:111" x14ac:dyDescent="0.3">
      <c r="A93" t="s">
        <v>239</v>
      </c>
      <c r="B93" t="s">
        <v>14</v>
      </c>
      <c r="C93" t="s">
        <v>231</v>
      </c>
      <c r="D93" s="15">
        <v>1.408561935091412</v>
      </c>
      <c r="E93" s="15">
        <v>2.0242607039373599</v>
      </c>
      <c r="F93" s="15">
        <v>0.88888888888888795</v>
      </c>
      <c r="G93" s="15">
        <v>0.5</v>
      </c>
      <c r="H93" s="15" t="s">
        <v>141</v>
      </c>
      <c r="I93" s="15">
        <v>0.5</v>
      </c>
      <c r="J93" s="15">
        <v>0.5</v>
      </c>
      <c r="K93" s="16">
        <f t="shared" si="49"/>
        <v>0.5</v>
      </c>
      <c r="L93" s="14">
        <f t="shared" si="90"/>
        <v>1.5242607039373599</v>
      </c>
      <c r="M93" s="16" t="str">
        <f t="shared" si="50"/>
        <v>Over</v>
      </c>
      <c r="N93" s="15">
        <v>1</v>
      </c>
      <c r="O93" s="15">
        <v>1</v>
      </c>
      <c r="P93" s="16">
        <f t="shared" si="51"/>
        <v>3</v>
      </c>
      <c r="Q93" s="16">
        <f t="shared" si="52"/>
        <v>5</v>
      </c>
      <c r="R93" s="16">
        <f t="shared" si="53"/>
        <v>1</v>
      </c>
      <c r="S93" s="16">
        <f t="shared" si="54"/>
        <v>1</v>
      </c>
      <c r="T93" s="16">
        <f t="shared" si="55"/>
        <v>10</v>
      </c>
      <c r="V93" s="15">
        <v>1.401613951148958</v>
      </c>
      <c r="W93" s="15">
        <v>1.7289236707909299</v>
      </c>
      <c r="X93" s="15">
        <v>0.99256212301175295</v>
      </c>
      <c r="Y93" s="15">
        <v>0.5</v>
      </c>
      <c r="Z93" s="15" t="s">
        <v>141</v>
      </c>
      <c r="AA93" s="15" t="s">
        <v>141</v>
      </c>
      <c r="AB93" s="15">
        <v>0</v>
      </c>
      <c r="AC93" s="16">
        <f t="shared" si="56"/>
        <v>0.5</v>
      </c>
      <c r="AD93" s="16">
        <f t="shared" si="91"/>
        <v>1.2289236707909299</v>
      </c>
      <c r="AE93" s="16" t="str">
        <f t="shared" si="57"/>
        <v>Over</v>
      </c>
      <c r="AF93" s="15">
        <v>1</v>
      </c>
      <c r="AG93" s="15">
        <v>1</v>
      </c>
      <c r="AH93" s="16">
        <f t="shared" si="58"/>
        <v>3</v>
      </c>
      <c r="AI93" s="16">
        <f t="shared" si="59"/>
        <v>5</v>
      </c>
      <c r="AJ93" s="16">
        <f t="shared" si="60"/>
        <v>1</v>
      </c>
      <c r="AK93" s="16">
        <f t="shared" si="61"/>
        <v>1</v>
      </c>
      <c r="AL93" s="16">
        <f t="shared" si="62"/>
        <v>10</v>
      </c>
      <c r="AN93" s="15">
        <v>1.447476651925675</v>
      </c>
      <c r="AO93" s="15">
        <v>1.8241638035429699</v>
      </c>
      <c r="AP93" s="15">
        <v>0.98062432723358395</v>
      </c>
      <c r="AQ93" s="15" t="s">
        <v>141</v>
      </c>
      <c r="AR93" s="15">
        <v>0.5</v>
      </c>
      <c r="AS93" s="15" t="s">
        <v>141</v>
      </c>
      <c r="AT93" s="15" t="s">
        <v>141</v>
      </c>
      <c r="AU93" s="16">
        <f t="shared" si="63"/>
        <v>0.5</v>
      </c>
      <c r="AV93" s="14">
        <f t="shared" si="92"/>
        <v>1.3241638035429699</v>
      </c>
      <c r="AW93" s="16" t="str">
        <f t="shared" si="64"/>
        <v>Over</v>
      </c>
      <c r="AX93" s="15">
        <v>1</v>
      </c>
      <c r="AY93" s="15">
        <v>1</v>
      </c>
      <c r="AZ93" s="16">
        <f t="shared" si="65"/>
        <v>3</v>
      </c>
      <c r="BA93" s="16">
        <f t="shared" si="66"/>
        <v>5</v>
      </c>
      <c r="BB93" s="16">
        <f t="shared" si="67"/>
        <v>1</v>
      </c>
      <c r="BC93" s="16">
        <f t="shared" si="68"/>
        <v>1</v>
      </c>
      <c r="BD93" s="16">
        <f t="shared" si="69"/>
        <v>10</v>
      </c>
      <c r="BF93" s="15">
        <v>1.9988121499434759</v>
      </c>
      <c r="BG93" s="15">
        <v>2.7532991397324298</v>
      </c>
      <c r="BH93" s="15">
        <v>1.3097228999999999</v>
      </c>
      <c r="BI93" s="15" t="s">
        <v>141</v>
      </c>
      <c r="BJ93" s="15">
        <v>0.5</v>
      </c>
      <c r="BK93" s="15" t="s">
        <v>141</v>
      </c>
      <c r="BL93" s="15" t="s">
        <v>141</v>
      </c>
      <c r="BM93" s="16">
        <f t="shared" si="70"/>
        <v>0.5</v>
      </c>
      <c r="BN93" s="14">
        <f t="shared" si="93"/>
        <v>2.2532991397324298</v>
      </c>
      <c r="BO93" s="16" t="str">
        <f t="shared" si="71"/>
        <v>Over</v>
      </c>
      <c r="BP93" s="15">
        <v>1</v>
      </c>
      <c r="BQ93" s="15">
        <v>1</v>
      </c>
      <c r="BR93" s="16">
        <f t="shared" si="72"/>
        <v>3</v>
      </c>
      <c r="BS93" s="16">
        <f t="shared" si="73"/>
        <v>5</v>
      </c>
      <c r="BT93" s="16">
        <f t="shared" si="74"/>
        <v>1</v>
      </c>
      <c r="BU93" s="16">
        <f t="shared" si="75"/>
        <v>1</v>
      </c>
      <c r="BV93" s="16">
        <f t="shared" si="76"/>
        <v>10</v>
      </c>
      <c r="BX93">
        <v>0.14537579687480759</v>
      </c>
      <c r="BY93">
        <v>0.83069568084404799</v>
      </c>
      <c r="BZ93">
        <v>-9.7616865999999997E-2</v>
      </c>
      <c r="CA93" t="s">
        <v>141</v>
      </c>
      <c r="CB93">
        <v>0.5</v>
      </c>
      <c r="CC93" t="s">
        <v>141</v>
      </c>
      <c r="CD93" t="s">
        <v>141</v>
      </c>
      <c r="CE93" s="14">
        <f t="shared" si="77"/>
        <v>0.5</v>
      </c>
      <c r="CF93" s="14">
        <f t="shared" si="94"/>
        <v>-0.5</v>
      </c>
      <c r="CG93" s="14" t="str">
        <f t="shared" si="78"/>
        <v>Under</v>
      </c>
      <c r="CH93">
        <v>0</v>
      </c>
      <c r="CI93">
        <v>0</v>
      </c>
      <c r="CJ93" s="14">
        <f t="shared" si="96"/>
        <v>2</v>
      </c>
      <c r="CK93" s="14">
        <f t="shared" si="79"/>
        <v>1</v>
      </c>
      <c r="CL93" s="14">
        <f t="shared" si="80"/>
        <v>1</v>
      </c>
      <c r="CM93" s="14">
        <f t="shared" si="81"/>
        <v>1</v>
      </c>
      <c r="CN93" s="14">
        <f t="shared" si="82"/>
        <v>5</v>
      </c>
      <c r="CP93" s="15">
        <v>5.6565016287297496</v>
      </c>
      <c r="CQ93" s="15">
        <v>6.9137356802702801</v>
      </c>
      <c r="CR93" s="15">
        <v>4.8202054794520501</v>
      </c>
      <c r="CS93" s="15">
        <v>1.5</v>
      </c>
      <c r="CT93" s="15" t="s">
        <v>141</v>
      </c>
      <c r="CU93" s="15">
        <v>1.5</v>
      </c>
      <c r="CV93" s="15">
        <v>1.5</v>
      </c>
      <c r="CW93" s="16">
        <f t="shared" si="83"/>
        <v>1.5</v>
      </c>
      <c r="CX93" s="14">
        <f t="shared" si="95"/>
        <v>5.4137356802702801</v>
      </c>
      <c r="CY93" s="16" t="str">
        <f t="shared" si="84"/>
        <v>Over</v>
      </c>
      <c r="CZ93" s="15">
        <v>4</v>
      </c>
      <c r="DA93" s="15">
        <v>1</v>
      </c>
      <c r="DB93" s="16">
        <f t="shared" si="85"/>
        <v>3</v>
      </c>
      <c r="DC93" s="16">
        <f t="shared" si="86"/>
        <v>5</v>
      </c>
      <c r="DD93" s="16">
        <f t="shared" si="87"/>
        <v>1</v>
      </c>
      <c r="DE93" s="16">
        <f t="shared" si="88"/>
        <v>1</v>
      </c>
      <c r="DF93" s="16">
        <f t="shared" si="89"/>
        <v>10</v>
      </c>
    </row>
    <row r="94" spans="1:111" x14ac:dyDescent="0.3">
      <c r="A94" t="s">
        <v>240</v>
      </c>
      <c r="B94" t="s">
        <v>14</v>
      </c>
      <c r="C94" t="s">
        <v>231</v>
      </c>
      <c r="D94">
        <v>0.36260250761370361</v>
      </c>
      <c r="E94">
        <v>0.50497039698801804</v>
      </c>
      <c r="F94">
        <v>0.15923367294100599</v>
      </c>
      <c r="G94">
        <v>0.5</v>
      </c>
      <c r="H94" t="s">
        <v>141</v>
      </c>
      <c r="I94">
        <v>0.5</v>
      </c>
      <c r="J94" t="s">
        <v>141</v>
      </c>
      <c r="K94" s="14">
        <f t="shared" si="49"/>
        <v>0.5</v>
      </c>
      <c r="L94" s="14">
        <f t="shared" si="90"/>
        <v>-0.3</v>
      </c>
      <c r="M94" s="14" t="str">
        <f t="shared" si="50"/>
        <v>Under</v>
      </c>
      <c r="N94">
        <v>0.2</v>
      </c>
      <c r="O94">
        <v>0.1</v>
      </c>
      <c r="P94" s="14">
        <f t="shared" si="51"/>
        <v>2</v>
      </c>
      <c r="Q94" s="14">
        <f t="shared" si="52"/>
        <v>4</v>
      </c>
      <c r="R94" s="14">
        <f t="shared" si="53"/>
        <v>1</v>
      </c>
      <c r="S94" s="14">
        <f t="shared" si="54"/>
        <v>1</v>
      </c>
      <c r="T94" s="14">
        <f t="shared" si="55"/>
        <v>8</v>
      </c>
      <c r="V94">
        <v>0.75327932508419249</v>
      </c>
      <c r="W94">
        <v>1</v>
      </c>
      <c r="X94">
        <v>0.50938677490948103</v>
      </c>
      <c r="Y94">
        <v>0.5</v>
      </c>
      <c r="Z94" t="s">
        <v>141</v>
      </c>
      <c r="AA94" t="s">
        <v>141</v>
      </c>
      <c r="AB94">
        <v>0.2</v>
      </c>
      <c r="AC94" s="14">
        <f t="shared" si="56"/>
        <v>0.5</v>
      </c>
      <c r="AD94" s="16">
        <f t="shared" si="91"/>
        <v>0.5</v>
      </c>
      <c r="AE94" s="14" t="str">
        <f t="shared" si="57"/>
        <v>Over</v>
      </c>
      <c r="AF94">
        <v>0.6</v>
      </c>
      <c r="AG94">
        <v>0.4</v>
      </c>
      <c r="AH94" s="14">
        <f t="shared" si="58"/>
        <v>3</v>
      </c>
      <c r="AI94" s="14">
        <f t="shared" si="59"/>
        <v>3</v>
      </c>
      <c r="AJ94" s="14">
        <f t="shared" si="60"/>
        <v>1</v>
      </c>
      <c r="AK94" s="14">
        <f t="shared" si="61"/>
        <v>0</v>
      </c>
      <c r="AL94" s="14">
        <f t="shared" si="62"/>
        <v>7</v>
      </c>
      <c r="AN94">
        <v>8.236585209598693E-2</v>
      </c>
      <c r="AO94">
        <v>0.216187914907713</v>
      </c>
      <c r="AP94">
        <v>-5.9404940511221301E-5</v>
      </c>
      <c r="AQ94" t="s">
        <v>141</v>
      </c>
      <c r="AR94">
        <v>0.5</v>
      </c>
      <c r="AS94" t="s">
        <v>141</v>
      </c>
      <c r="AT94" t="s">
        <v>141</v>
      </c>
      <c r="AU94" s="14">
        <f t="shared" si="63"/>
        <v>0.5</v>
      </c>
      <c r="AV94" s="14">
        <f t="shared" si="92"/>
        <v>-0.4176341479040131</v>
      </c>
      <c r="AW94" s="14" t="str">
        <f t="shared" si="64"/>
        <v>Under</v>
      </c>
      <c r="AX94">
        <v>0.2</v>
      </c>
      <c r="AY94">
        <v>0.1</v>
      </c>
      <c r="AZ94" s="14">
        <f t="shared" si="65"/>
        <v>3</v>
      </c>
      <c r="BA94" s="14">
        <f t="shared" si="66"/>
        <v>1</v>
      </c>
      <c r="BB94" s="14">
        <f t="shared" si="67"/>
        <v>0</v>
      </c>
      <c r="BC94" s="14">
        <f t="shared" si="68"/>
        <v>0</v>
      </c>
      <c r="BD94" s="14">
        <f t="shared" si="69"/>
        <v>4</v>
      </c>
      <c r="BF94">
        <v>0.48063465605324968</v>
      </c>
      <c r="BG94">
        <v>0.862083873757025</v>
      </c>
      <c r="BH94">
        <v>0.11</v>
      </c>
      <c r="BI94" t="s">
        <v>141</v>
      </c>
      <c r="BJ94">
        <v>0.5</v>
      </c>
      <c r="BK94" t="s">
        <v>141</v>
      </c>
      <c r="BL94" t="s">
        <v>141</v>
      </c>
      <c r="BM94" s="14">
        <f t="shared" si="70"/>
        <v>0.5</v>
      </c>
      <c r="BN94" s="14">
        <f t="shared" si="93"/>
        <v>0.362083873757025</v>
      </c>
      <c r="BO94" s="14" t="str">
        <f t="shared" si="71"/>
        <v>Over</v>
      </c>
      <c r="BP94">
        <v>0.4</v>
      </c>
      <c r="BQ94">
        <v>0.2</v>
      </c>
      <c r="BR94" s="14">
        <f t="shared" si="72"/>
        <v>1</v>
      </c>
      <c r="BS94" s="14">
        <f t="shared" si="73"/>
        <v>4</v>
      </c>
      <c r="BT94" s="14">
        <f t="shared" si="74"/>
        <v>0</v>
      </c>
      <c r="BU94" s="14">
        <f t="shared" si="75"/>
        <v>0</v>
      </c>
      <c r="BV94" s="14">
        <f t="shared" si="76"/>
        <v>5</v>
      </c>
      <c r="BX94">
        <v>0.13935852456147141</v>
      </c>
      <c r="BY94">
        <v>0.77874915938130396</v>
      </c>
      <c r="BZ94">
        <v>-3.6939760000000002E-2</v>
      </c>
      <c r="CA94" t="s">
        <v>141</v>
      </c>
      <c r="CB94">
        <v>0.5</v>
      </c>
      <c r="CC94" t="s">
        <v>141</v>
      </c>
      <c r="CD94" t="s">
        <v>141</v>
      </c>
      <c r="CE94" s="14">
        <f t="shared" si="77"/>
        <v>0.5</v>
      </c>
      <c r="CF94" s="14">
        <f t="shared" si="94"/>
        <v>-0.5</v>
      </c>
      <c r="CG94" s="14" t="str">
        <f t="shared" si="78"/>
        <v>Under</v>
      </c>
      <c r="CH94">
        <v>0</v>
      </c>
      <c r="CI94">
        <v>0</v>
      </c>
      <c r="CJ94" s="14">
        <f t="shared" si="96"/>
        <v>2</v>
      </c>
      <c r="CK94" s="14">
        <f t="shared" si="79"/>
        <v>1</v>
      </c>
      <c r="CL94" s="14">
        <f t="shared" si="80"/>
        <v>1</v>
      </c>
      <c r="CM94" s="14">
        <f t="shared" si="81"/>
        <v>1</v>
      </c>
      <c r="CN94" s="14">
        <f t="shared" si="82"/>
        <v>5</v>
      </c>
      <c r="CP94">
        <v>1.776611771396132</v>
      </c>
      <c r="CQ94">
        <v>2.0004407999999998</v>
      </c>
      <c r="CR94">
        <v>1.46475796489245</v>
      </c>
      <c r="CS94">
        <v>0.5</v>
      </c>
      <c r="CT94" t="s">
        <v>141</v>
      </c>
      <c r="CU94">
        <v>0.5</v>
      </c>
      <c r="CV94" t="s">
        <v>141</v>
      </c>
      <c r="CW94" s="14">
        <f t="shared" si="83"/>
        <v>0.5</v>
      </c>
      <c r="CX94" s="14">
        <f t="shared" si="95"/>
        <v>1.5004407999999998</v>
      </c>
      <c r="CY94" s="14" t="str">
        <f t="shared" si="84"/>
        <v>Over</v>
      </c>
      <c r="CZ94">
        <v>1.4</v>
      </c>
      <c r="DA94">
        <v>0.4</v>
      </c>
      <c r="DB94" s="14">
        <f t="shared" si="85"/>
        <v>3</v>
      </c>
      <c r="DC94" s="14">
        <f t="shared" si="86"/>
        <v>4</v>
      </c>
      <c r="DD94" s="14">
        <f t="shared" si="87"/>
        <v>1</v>
      </c>
      <c r="DE94" s="14">
        <f t="shared" si="88"/>
        <v>0</v>
      </c>
      <c r="DF94" s="14">
        <f t="shared" si="89"/>
        <v>8</v>
      </c>
    </row>
    <row r="95" spans="1:111" x14ac:dyDescent="0.3">
      <c r="A95" t="s">
        <v>241</v>
      </c>
      <c r="B95" t="s">
        <v>14</v>
      </c>
      <c r="C95" t="s">
        <v>231</v>
      </c>
      <c r="D95" s="15">
        <v>0.2700954253730346</v>
      </c>
      <c r="E95" s="15">
        <v>0.46084959393432601</v>
      </c>
      <c r="F95" s="15">
        <v>8.7381330000000004E-3</v>
      </c>
      <c r="G95" s="15">
        <v>0.5</v>
      </c>
      <c r="H95" s="15" t="s">
        <v>141</v>
      </c>
      <c r="I95" s="15">
        <v>0.5</v>
      </c>
      <c r="J95" s="15">
        <v>0.5</v>
      </c>
      <c r="K95" s="16">
        <f t="shared" si="49"/>
        <v>0.5</v>
      </c>
      <c r="L95" s="14">
        <f t="shared" si="90"/>
        <v>-0.2299045746269654</v>
      </c>
      <c r="M95" s="16" t="str">
        <f t="shared" si="50"/>
        <v>Under</v>
      </c>
      <c r="N95" s="15">
        <v>0.3</v>
      </c>
      <c r="O95" s="15">
        <v>0.3</v>
      </c>
      <c r="P95" s="16">
        <f t="shared" si="51"/>
        <v>3</v>
      </c>
      <c r="Q95" s="16">
        <f t="shared" si="52"/>
        <v>3</v>
      </c>
      <c r="R95" s="16">
        <f t="shared" si="53"/>
        <v>1</v>
      </c>
      <c r="S95" s="16">
        <f t="shared" si="54"/>
        <v>1</v>
      </c>
      <c r="T95" s="16">
        <f t="shared" si="55"/>
        <v>8</v>
      </c>
      <c r="U95" s="14"/>
      <c r="V95">
        <v>0.73216760587454599</v>
      </c>
      <c r="W95">
        <v>1</v>
      </c>
      <c r="X95">
        <v>0.51164709341295</v>
      </c>
      <c r="Y95">
        <v>0.5</v>
      </c>
      <c r="Z95">
        <v>-220</v>
      </c>
      <c r="AA95">
        <v>250</v>
      </c>
      <c r="AB95">
        <v>0</v>
      </c>
      <c r="AC95" s="14">
        <f t="shared" si="56"/>
        <v>0.5</v>
      </c>
      <c r="AD95" s="16">
        <f t="shared" si="91"/>
        <v>0.5</v>
      </c>
      <c r="AE95" s="14" t="str">
        <f t="shared" si="57"/>
        <v>Over</v>
      </c>
      <c r="AF95">
        <v>0.6</v>
      </c>
      <c r="AG95">
        <v>0.6</v>
      </c>
      <c r="AH95" s="14">
        <f t="shared" si="58"/>
        <v>3</v>
      </c>
      <c r="AI95" s="14">
        <f t="shared" si="59"/>
        <v>3</v>
      </c>
      <c r="AJ95" s="14">
        <f t="shared" si="60"/>
        <v>1</v>
      </c>
      <c r="AK95" s="14">
        <f t="shared" si="61"/>
        <v>1</v>
      </c>
      <c r="AL95" s="14">
        <f t="shared" si="62"/>
        <v>8</v>
      </c>
      <c r="AM95" s="14"/>
      <c r="AN95">
        <v>9.7590559342075639E-2</v>
      </c>
      <c r="AO95">
        <v>0.26004168702286301</v>
      </c>
      <c r="AP95">
        <v>-2.4067649552449298E-5</v>
      </c>
      <c r="AQ95" t="s">
        <v>141</v>
      </c>
      <c r="AR95">
        <v>0.5</v>
      </c>
      <c r="AS95">
        <v>500</v>
      </c>
      <c r="AT95" t="s">
        <v>141</v>
      </c>
      <c r="AU95" s="14">
        <f t="shared" si="63"/>
        <v>0.5</v>
      </c>
      <c r="AV95" s="14">
        <f t="shared" si="92"/>
        <v>-0.40240944065792439</v>
      </c>
      <c r="AW95" s="14" t="str">
        <f t="shared" si="64"/>
        <v>Under</v>
      </c>
      <c r="AX95">
        <v>0.3</v>
      </c>
      <c r="AY95">
        <v>0.3</v>
      </c>
      <c r="AZ95" s="14">
        <f t="shared" si="65"/>
        <v>3</v>
      </c>
      <c r="BA95" s="14">
        <f t="shared" si="66"/>
        <v>1</v>
      </c>
      <c r="BB95" s="14">
        <f t="shared" si="67"/>
        <v>0</v>
      </c>
      <c r="BC95" s="14">
        <f t="shared" si="68"/>
        <v>0</v>
      </c>
      <c r="BD95" s="14">
        <f t="shared" si="69"/>
        <v>4</v>
      </c>
      <c r="BE95" s="14"/>
      <c r="BF95">
        <v>0.49139093964191238</v>
      </c>
      <c r="BG95">
        <v>0.862083873757025</v>
      </c>
      <c r="BH95">
        <v>0.28000000000000003</v>
      </c>
      <c r="BI95" t="s">
        <v>141</v>
      </c>
      <c r="BJ95">
        <v>0.5</v>
      </c>
      <c r="BK95">
        <v>200</v>
      </c>
      <c r="BL95" t="s">
        <v>141</v>
      </c>
      <c r="BM95" s="14">
        <f t="shared" si="70"/>
        <v>0.5</v>
      </c>
      <c r="BN95" s="14">
        <f t="shared" si="93"/>
        <v>0.362083873757025</v>
      </c>
      <c r="BO95" s="14" t="str">
        <f t="shared" si="71"/>
        <v>Over</v>
      </c>
      <c r="BP95">
        <v>0.6</v>
      </c>
      <c r="BQ95">
        <v>0.3</v>
      </c>
      <c r="BR95" s="14">
        <f t="shared" si="72"/>
        <v>1</v>
      </c>
      <c r="BS95" s="14">
        <f t="shared" si="73"/>
        <v>4</v>
      </c>
      <c r="BT95" s="14">
        <f t="shared" si="74"/>
        <v>1</v>
      </c>
      <c r="BU95" s="14">
        <f t="shared" si="75"/>
        <v>0</v>
      </c>
      <c r="BV95" s="14">
        <f t="shared" si="76"/>
        <v>6</v>
      </c>
      <c r="BW95" s="14"/>
      <c r="BX95">
        <v>0.14148194755552171</v>
      </c>
      <c r="BY95">
        <v>0.79899581589958102</v>
      </c>
      <c r="BZ95">
        <v>-3.1478449999999998E-2</v>
      </c>
      <c r="CA95" t="s">
        <v>141</v>
      </c>
      <c r="CB95">
        <v>0.5</v>
      </c>
      <c r="CC95" t="s">
        <v>141</v>
      </c>
      <c r="CD95" t="s">
        <v>141</v>
      </c>
      <c r="CE95" s="14">
        <f t="shared" si="77"/>
        <v>0.5</v>
      </c>
      <c r="CF95" s="14">
        <f t="shared" si="94"/>
        <v>-0.5</v>
      </c>
      <c r="CG95" s="14" t="str">
        <f t="shared" si="78"/>
        <v>Under</v>
      </c>
      <c r="CH95">
        <v>0</v>
      </c>
      <c r="CI95">
        <v>0</v>
      </c>
      <c r="CJ95" s="14"/>
      <c r="CK95" s="14">
        <f t="shared" si="79"/>
        <v>1</v>
      </c>
      <c r="CL95" s="14">
        <f t="shared" si="80"/>
        <v>1</v>
      </c>
      <c r="CM95" s="14">
        <f t="shared" si="81"/>
        <v>1</v>
      </c>
      <c r="CN95" s="14">
        <f t="shared" si="82"/>
        <v>3</v>
      </c>
      <c r="CO95" s="14"/>
      <c r="CP95">
        <v>1.7427133445122081</v>
      </c>
      <c r="CQ95">
        <v>2.0004407999999998</v>
      </c>
      <c r="CR95">
        <v>1.3399148535113099</v>
      </c>
      <c r="CS95">
        <v>1.5</v>
      </c>
      <c r="CT95" t="s">
        <v>141</v>
      </c>
      <c r="CU95">
        <v>1.5</v>
      </c>
      <c r="CV95">
        <v>1.5</v>
      </c>
      <c r="CW95" s="14">
        <f t="shared" si="83"/>
        <v>1.5</v>
      </c>
      <c r="CX95" s="14">
        <f t="shared" si="95"/>
        <v>0.5004407999999998</v>
      </c>
      <c r="CY95" s="14" t="str">
        <f t="shared" si="84"/>
        <v>Over</v>
      </c>
      <c r="CZ95">
        <v>1.5</v>
      </c>
      <c r="DA95">
        <v>0.3</v>
      </c>
      <c r="DB95" s="14">
        <f t="shared" si="85"/>
        <v>2</v>
      </c>
      <c r="DC95" s="14">
        <f t="shared" si="86"/>
        <v>2</v>
      </c>
      <c r="DD95" s="14">
        <f t="shared" si="87"/>
        <v>0</v>
      </c>
      <c r="DE95" s="14">
        <f t="shared" si="88"/>
        <v>0</v>
      </c>
      <c r="DF95" s="14">
        <f t="shared" si="89"/>
        <v>4</v>
      </c>
      <c r="DG95" s="14"/>
    </row>
    <row r="96" spans="1:111" x14ac:dyDescent="0.3">
      <c r="A96" t="s">
        <v>242</v>
      </c>
      <c r="B96" t="s">
        <v>14</v>
      </c>
      <c r="C96" t="s">
        <v>231</v>
      </c>
      <c r="D96">
        <v>0.38007894311944068</v>
      </c>
      <c r="E96">
        <v>0.45106928568788401</v>
      </c>
      <c r="F96">
        <v>0.24091493</v>
      </c>
      <c r="G96">
        <v>0.5</v>
      </c>
      <c r="H96" t="s">
        <v>141</v>
      </c>
      <c r="I96">
        <v>0.5</v>
      </c>
      <c r="J96" t="s">
        <v>141</v>
      </c>
      <c r="K96" s="14">
        <f t="shared" si="49"/>
        <v>0.5</v>
      </c>
      <c r="L96" s="14">
        <f t="shared" si="90"/>
        <v>0.19999999999999996</v>
      </c>
      <c r="M96" s="14" t="str">
        <f t="shared" si="50"/>
        <v>Over</v>
      </c>
      <c r="N96">
        <v>0.7</v>
      </c>
      <c r="O96">
        <v>0.6</v>
      </c>
      <c r="P96" s="14">
        <f t="shared" si="51"/>
        <v>0</v>
      </c>
      <c r="Q96" s="14">
        <f t="shared" si="52"/>
        <v>3</v>
      </c>
      <c r="R96" s="14">
        <f t="shared" si="53"/>
        <v>1</v>
      </c>
      <c r="S96" s="14">
        <f t="shared" si="54"/>
        <v>1</v>
      </c>
      <c r="T96" s="14">
        <f t="shared" si="55"/>
        <v>5</v>
      </c>
      <c r="U96" s="14"/>
      <c r="V96">
        <v>0.90709190250237071</v>
      </c>
      <c r="W96">
        <v>1.00018458197635</v>
      </c>
      <c r="X96">
        <v>0.75159829885040896</v>
      </c>
      <c r="Y96">
        <v>0.5</v>
      </c>
      <c r="Z96">
        <v>-230</v>
      </c>
      <c r="AA96">
        <v>250</v>
      </c>
      <c r="AB96">
        <v>0.2</v>
      </c>
      <c r="AC96" s="14">
        <f t="shared" si="56"/>
        <v>0.5</v>
      </c>
      <c r="AD96" s="16">
        <f t="shared" si="91"/>
        <v>0.50018458197634996</v>
      </c>
      <c r="AE96" s="14" t="str">
        <f t="shared" si="57"/>
        <v>Over</v>
      </c>
      <c r="AF96">
        <v>0.7</v>
      </c>
      <c r="AG96">
        <v>0.4</v>
      </c>
      <c r="AH96" s="14">
        <f t="shared" si="58"/>
        <v>3</v>
      </c>
      <c r="AI96" s="14">
        <f t="shared" si="59"/>
        <v>4</v>
      </c>
      <c r="AJ96" s="14">
        <f t="shared" si="60"/>
        <v>1</v>
      </c>
      <c r="AK96" s="14">
        <f t="shared" si="61"/>
        <v>0</v>
      </c>
      <c r="AL96" s="14">
        <f t="shared" si="62"/>
        <v>8</v>
      </c>
      <c r="AM96" s="14"/>
      <c r="AN96">
        <v>1.913597252794514E-2</v>
      </c>
      <c r="AO96">
        <v>5.1679445788889902E-2</v>
      </c>
      <c r="AP96">
        <v>-2.3676198201201299E-3</v>
      </c>
      <c r="AQ96" t="s">
        <v>141</v>
      </c>
      <c r="AR96">
        <v>0.5</v>
      </c>
      <c r="AS96">
        <v>750</v>
      </c>
      <c r="AT96" t="s">
        <v>141</v>
      </c>
      <c r="AU96" s="14">
        <f t="shared" si="63"/>
        <v>0.5</v>
      </c>
      <c r="AV96" s="14">
        <f t="shared" si="92"/>
        <v>-0.5</v>
      </c>
      <c r="AW96" s="14" t="str">
        <f t="shared" si="64"/>
        <v>Under</v>
      </c>
      <c r="AX96">
        <v>0</v>
      </c>
      <c r="AY96">
        <v>0</v>
      </c>
      <c r="AZ96" s="14">
        <f t="shared" si="65"/>
        <v>3</v>
      </c>
      <c r="BA96" s="14">
        <f t="shared" si="66"/>
        <v>1</v>
      </c>
      <c r="BB96" s="14">
        <f t="shared" si="67"/>
        <v>0</v>
      </c>
      <c r="BC96" s="14">
        <f t="shared" si="68"/>
        <v>0</v>
      </c>
      <c r="BD96" s="14">
        <f t="shared" si="69"/>
        <v>4</v>
      </c>
      <c r="BE96" s="14"/>
      <c r="BF96">
        <v>0.31818430504103717</v>
      </c>
      <c r="BG96">
        <v>0.65244279529993798</v>
      </c>
      <c r="BH96">
        <v>0.16</v>
      </c>
      <c r="BI96" t="s">
        <v>141</v>
      </c>
      <c r="BJ96">
        <v>0.5</v>
      </c>
      <c r="BK96">
        <v>180</v>
      </c>
      <c r="BL96" t="s">
        <v>141</v>
      </c>
      <c r="BM96" s="14">
        <f t="shared" si="70"/>
        <v>0.5</v>
      </c>
      <c r="BN96" s="14">
        <f t="shared" si="93"/>
        <v>-0.5</v>
      </c>
      <c r="BO96" s="14" t="str">
        <f t="shared" si="71"/>
        <v>Under</v>
      </c>
      <c r="BP96">
        <v>0</v>
      </c>
      <c r="BQ96">
        <v>0</v>
      </c>
      <c r="BR96" s="14">
        <f t="shared" si="72"/>
        <v>2</v>
      </c>
      <c r="BS96" s="14">
        <f t="shared" si="73"/>
        <v>1</v>
      </c>
      <c r="BT96" s="14">
        <f t="shared" si="74"/>
        <v>1</v>
      </c>
      <c r="BU96" s="14">
        <f t="shared" si="75"/>
        <v>1</v>
      </c>
      <c r="BV96" s="14">
        <f t="shared" si="76"/>
        <v>5</v>
      </c>
      <c r="BW96" s="14"/>
      <c r="BX96">
        <v>0.18402564544446981</v>
      </c>
      <c r="BY96">
        <v>0.83010903974674599</v>
      </c>
      <c r="BZ96">
        <v>1.8908082E-2</v>
      </c>
      <c r="CA96" t="s">
        <v>141</v>
      </c>
      <c r="CB96">
        <v>0.5</v>
      </c>
      <c r="CC96">
        <v>350</v>
      </c>
      <c r="CD96" t="s">
        <v>141</v>
      </c>
      <c r="CE96" s="14">
        <f t="shared" si="77"/>
        <v>0.5</v>
      </c>
      <c r="CF96" s="14">
        <f t="shared" si="94"/>
        <v>-0.5</v>
      </c>
      <c r="CG96" s="14" t="str">
        <f t="shared" si="78"/>
        <v>Under</v>
      </c>
      <c r="CH96">
        <v>0</v>
      </c>
      <c r="CI96">
        <v>0</v>
      </c>
      <c r="CJ96" s="14"/>
      <c r="CK96" s="14">
        <f t="shared" si="79"/>
        <v>1</v>
      </c>
      <c r="CL96" s="14">
        <f t="shared" si="80"/>
        <v>1</v>
      </c>
      <c r="CM96" s="14">
        <f t="shared" si="81"/>
        <v>1</v>
      </c>
      <c r="CN96" s="14">
        <f t="shared" si="82"/>
        <v>3</v>
      </c>
      <c r="CO96" s="14"/>
      <c r="CP96">
        <v>1.144054820209683</v>
      </c>
      <c r="CQ96">
        <v>1.2337372</v>
      </c>
      <c r="CR96">
        <v>0.99070484498325695</v>
      </c>
      <c r="CS96">
        <v>0.5</v>
      </c>
      <c r="CT96" t="s">
        <v>141</v>
      </c>
      <c r="CU96">
        <v>0.5</v>
      </c>
      <c r="CV96" t="s">
        <v>141</v>
      </c>
      <c r="CW96" s="14">
        <f t="shared" si="83"/>
        <v>0.5</v>
      </c>
      <c r="CX96" s="14">
        <f t="shared" si="95"/>
        <v>0.73373719999999998</v>
      </c>
      <c r="CY96" s="14" t="str">
        <f t="shared" si="84"/>
        <v>Over</v>
      </c>
      <c r="CZ96">
        <v>1</v>
      </c>
      <c r="DA96">
        <v>0.4</v>
      </c>
      <c r="DB96" s="14">
        <f t="shared" si="85"/>
        <v>3</v>
      </c>
      <c r="DC96" s="14">
        <f t="shared" si="86"/>
        <v>2</v>
      </c>
      <c r="DD96" s="14">
        <f t="shared" si="87"/>
        <v>1</v>
      </c>
      <c r="DE96" s="14">
        <f t="shared" si="88"/>
        <v>0</v>
      </c>
      <c r="DF96" s="14">
        <f t="shared" si="89"/>
        <v>6</v>
      </c>
      <c r="DG96" s="14"/>
    </row>
    <row r="97" spans="1:111" x14ac:dyDescent="0.3">
      <c r="A97" t="s">
        <v>243</v>
      </c>
      <c r="B97" t="s">
        <v>46</v>
      </c>
      <c r="C97" t="s">
        <v>14</v>
      </c>
      <c r="D97" s="15">
        <v>0.92769834893369141</v>
      </c>
      <c r="E97" s="15">
        <v>0.96</v>
      </c>
      <c r="F97" s="15">
        <v>0.89412255106294203</v>
      </c>
      <c r="G97" s="15">
        <v>0.5</v>
      </c>
      <c r="H97" s="15" t="s">
        <v>141</v>
      </c>
      <c r="I97" s="15">
        <v>0.5</v>
      </c>
      <c r="J97" s="15">
        <v>0.5</v>
      </c>
      <c r="K97" s="16">
        <f t="shared" si="49"/>
        <v>0.5</v>
      </c>
      <c r="L97" s="14">
        <f t="shared" si="90"/>
        <v>0.5</v>
      </c>
      <c r="M97" s="16" t="str">
        <f t="shared" si="50"/>
        <v>Over</v>
      </c>
      <c r="N97" s="15">
        <v>1</v>
      </c>
      <c r="O97" s="15">
        <v>0.7</v>
      </c>
      <c r="P97" s="16">
        <f t="shared" si="51"/>
        <v>3</v>
      </c>
      <c r="Q97" s="16">
        <f t="shared" si="52"/>
        <v>4</v>
      </c>
      <c r="R97" s="16">
        <f t="shared" si="53"/>
        <v>1</v>
      </c>
      <c r="S97" s="16">
        <f t="shared" si="54"/>
        <v>1</v>
      </c>
      <c r="T97" s="16">
        <f t="shared" si="55"/>
        <v>9</v>
      </c>
      <c r="U97" s="14"/>
      <c r="V97" s="15">
        <v>1.782815141707875</v>
      </c>
      <c r="W97" s="15">
        <v>2.2330151600224499</v>
      </c>
      <c r="X97" s="15">
        <v>1.3889786666944099</v>
      </c>
      <c r="Y97" s="15">
        <v>0.5</v>
      </c>
      <c r="Z97" s="15">
        <v>-250</v>
      </c>
      <c r="AA97" s="15">
        <v>220</v>
      </c>
      <c r="AB97" s="15">
        <v>0.5</v>
      </c>
      <c r="AC97" s="16">
        <f t="shared" si="56"/>
        <v>0.5</v>
      </c>
      <c r="AD97" s="16">
        <f t="shared" si="91"/>
        <v>1.7330151600224499</v>
      </c>
      <c r="AE97" s="16" t="str">
        <f t="shared" si="57"/>
        <v>Over</v>
      </c>
      <c r="AF97" s="15">
        <v>1.5</v>
      </c>
      <c r="AG97" s="15">
        <v>0.9</v>
      </c>
      <c r="AH97" s="16">
        <f t="shared" si="58"/>
        <v>3</v>
      </c>
      <c r="AI97" s="16">
        <f t="shared" si="59"/>
        <v>5</v>
      </c>
      <c r="AJ97" s="16">
        <f t="shared" si="60"/>
        <v>1</v>
      </c>
      <c r="AK97" s="16">
        <f t="shared" si="61"/>
        <v>1</v>
      </c>
      <c r="AL97" s="16">
        <f t="shared" si="62"/>
        <v>10</v>
      </c>
      <c r="AM97" s="14"/>
      <c r="AN97">
        <v>0.51844873521371493</v>
      </c>
      <c r="AO97">
        <v>0.93</v>
      </c>
      <c r="AP97">
        <v>0.155374599550303</v>
      </c>
      <c r="AQ97" t="s">
        <v>141</v>
      </c>
      <c r="AR97">
        <v>0.5</v>
      </c>
      <c r="AS97">
        <v>210</v>
      </c>
      <c r="AT97" t="s">
        <v>141</v>
      </c>
      <c r="AU97" s="14">
        <f t="shared" si="63"/>
        <v>0.5</v>
      </c>
      <c r="AV97" s="14">
        <f t="shared" si="92"/>
        <v>0.43000000000000005</v>
      </c>
      <c r="AW97" s="14" t="str">
        <f t="shared" si="64"/>
        <v>Over</v>
      </c>
      <c r="AX97">
        <v>0.5</v>
      </c>
      <c r="AY97">
        <v>0.4</v>
      </c>
      <c r="AZ97" s="14">
        <f t="shared" si="65"/>
        <v>2</v>
      </c>
      <c r="BA97" s="14">
        <f t="shared" si="66"/>
        <v>5</v>
      </c>
      <c r="BB97" s="14">
        <f t="shared" si="67"/>
        <v>0</v>
      </c>
      <c r="BC97" s="14">
        <f t="shared" si="68"/>
        <v>0</v>
      </c>
      <c r="BD97" s="14">
        <f t="shared" si="69"/>
        <v>7</v>
      </c>
      <c r="BE97" s="14"/>
      <c r="BF97" s="15">
        <v>1.3609973531872099</v>
      </c>
      <c r="BG97" s="15">
        <v>2.1798918918918901</v>
      </c>
      <c r="BH97" s="15">
        <v>0.94748203721872204</v>
      </c>
      <c r="BI97" s="15" t="s">
        <v>141</v>
      </c>
      <c r="BJ97" s="15">
        <v>0.5</v>
      </c>
      <c r="BK97" s="15">
        <v>-105</v>
      </c>
      <c r="BL97" s="15" t="s">
        <v>141</v>
      </c>
      <c r="BM97" s="16">
        <f t="shared" si="70"/>
        <v>0.5</v>
      </c>
      <c r="BN97" s="14">
        <f t="shared" si="93"/>
        <v>1.6798918918918901</v>
      </c>
      <c r="BO97" s="16" t="str">
        <f t="shared" si="71"/>
        <v>Over</v>
      </c>
      <c r="BP97" s="15">
        <v>1.7</v>
      </c>
      <c r="BQ97" s="15">
        <v>0.6</v>
      </c>
      <c r="BR97" s="16">
        <f t="shared" si="72"/>
        <v>3</v>
      </c>
      <c r="BS97" s="16">
        <f t="shared" si="73"/>
        <v>5</v>
      </c>
      <c r="BT97" s="16">
        <f t="shared" si="74"/>
        <v>1</v>
      </c>
      <c r="BU97" s="16">
        <f t="shared" si="75"/>
        <v>1</v>
      </c>
      <c r="BV97" s="16">
        <f t="shared" si="76"/>
        <v>10</v>
      </c>
      <c r="BW97" s="14"/>
      <c r="BX97">
        <v>0.21933283398765691</v>
      </c>
      <c r="BY97">
        <v>0.86192327192834195</v>
      </c>
      <c r="BZ97">
        <v>2.1493836999999998E-2</v>
      </c>
      <c r="CA97" t="s">
        <v>141</v>
      </c>
      <c r="CB97">
        <v>0.5</v>
      </c>
      <c r="CC97">
        <v>1000</v>
      </c>
      <c r="CD97" t="s">
        <v>141</v>
      </c>
      <c r="CE97" s="14">
        <f t="shared" si="77"/>
        <v>0.5</v>
      </c>
      <c r="CF97" s="14">
        <f t="shared" si="94"/>
        <v>0.36192327192834195</v>
      </c>
      <c r="CG97" s="14" t="str">
        <f t="shared" si="78"/>
        <v>Over</v>
      </c>
      <c r="CH97">
        <v>0.2</v>
      </c>
      <c r="CI97">
        <v>0.1</v>
      </c>
      <c r="CJ97" s="14"/>
      <c r="CK97" s="14">
        <f t="shared" si="79"/>
        <v>5</v>
      </c>
      <c r="CL97" s="14">
        <f t="shared" si="80"/>
        <v>0</v>
      </c>
      <c r="CM97" s="14">
        <f t="shared" si="81"/>
        <v>0</v>
      </c>
      <c r="CN97" s="14">
        <f t="shared" si="82"/>
        <v>5</v>
      </c>
      <c r="CO97" s="14"/>
      <c r="CP97" s="15">
        <v>3.459797926428509</v>
      </c>
      <c r="CQ97" s="15">
        <v>4.0599999999999996</v>
      </c>
      <c r="CR97" s="15">
        <v>2.7823877314312799</v>
      </c>
      <c r="CS97" s="15">
        <v>1.5</v>
      </c>
      <c r="CT97" s="15" t="s">
        <v>141</v>
      </c>
      <c r="CU97" s="15">
        <v>1.5</v>
      </c>
      <c r="CV97" s="15">
        <v>1.5</v>
      </c>
      <c r="CW97" s="16">
        <f t="shared" si="83"/>
        <v>1.5</v>
      </c>
      <c r="CX97" s="14">
        <f t="shared" si="95"/>
        <v>2.5599999999999996</v>
      </c>
      <c r="CY97" s="16" t="str">
        <f t="shared" si="84"/>
        <v>Over</v>
      </c>
      <c r="CZ97" s="15">
        <v>3.4</v>
      </c>
      <c r="DA97" s="15">
        <v>0.7</v>
      </c>
      <c r="DB97" s="16">
        <f t="shared" si="85"/>
        <v>3</v>
      </c>
      <c r="DC97" s="16">
        <f t="shared" si="86"/>
        <v>5</v>
      </c>
      <c r="DD97" s="16">
        <f t="shared" si="87"/>
        <v>1</v>
      </c>
      <c r="DE97" s="16">
        <f t="shared" si="88"/>
        <v>1</v>
      </c>
      <c r="DF97" s="16">
        <f t="shared" si="89"/>
        <v>10</v>
      </c>
      <c r="DG97" s="14"/>
    </row>
    <row r="98" spans="1:111" x14ac:dyDescent="0.3">
      <c r="A98" t="s">
        <v>244</v>
      </c>
      <c r="B98" t="s">
        <v>46</v>
      </c>
      <c r="C98" t="s">
        <v>14</v>
      </c>
      <c r="D98">
        <v>0.43600079066148328</v>
      </c>
      <c r="E98">
        <v>0.52042556113226002</v>
      </c>
      <c r="F98">
        <v>0.32188514000000001</v>
      </c>
      <c r="G98">
        <v>0.5</v>
      </c>
      <c r="H98" t="s">
        <v>141</v>
      </c>
      <c r="I98">
        <v>0.5</v>
      </c>
      <c r="J98">
        <v>0.5</v>
      </c>
      <c r="K98" s="14">
        <f t="shared" si="49"/>
        <v>0.5</v>
      </c>
      <c r="L98" s="14">
        <f t="shared" si="90"/>
        <v>-6.3999209338516716E-2</v>
      </c>
      <c r="M98" s="14" t="str">
        <f t="shared" si="50"/>
        <v>Under</v>
      </c>
      <c r="N98">
        <v>0.5</v>
      </c>
      <c r="O98">
        <v>0.5</v>
      </c>
      <c r="P98" s="14">
        <f t="shared" si="51"/>
        <v>2</v>
      </c>
      <c r="Q98" s="14">
        <f t="shared" si="52"/>
        <v>2</v>
      </c>
      <c r="R98" s="14">
        <f t="shared" si="53"/>
        <v>1</v>
      </c>
      <c r="S98" s="14">
        <f t="shared" si="54"/>
        <v>1</v>
      </c>
      <c r="T98" s="14">
        <f t="shared" si="55"/>
        <v>6</v>
      </c>
      <c r="U98" s="14"/>
      <c r="V98" s="15">
        <v>0.95529998442357655</v>
      </c>
      <c r="W98" s="15">
        <v>1.0002760880969801</v>
      </c>
      <c r="X98" s="15">
        <v>0.87447507295295701</v>
      </c>
      <c r="Y98" s="15">
        <v>0.5</v>
      </c>
      <c r="Z98" s="15">
        <v>-220</v>
      </c>
      <c r="AA98" s="15">
        <v>260</v>
      </c>
      <c r="AB98" s="15">
        <v>0.2</v>
      </c>
      <c r="AC98" s="16">
        <f t="shared" si="56"/>
        <v>0.5</v>
      </c>
      <c r="AD98" s="16">
        <f t="shared" si="91"/>
        <v>0.5002760880969801</v>
      </c>
      <c r="AE98" s="16" t="str">
        <f t="shared" si="57"/>
        <v>Over</v>
      </c>
      <c r="AF98" s="15">
        <v>0.9</v>
      </c>
      <c r="AG98" s="15">
        <v>0.7</v>
      </c>
      <c r="AH98" s="16">
        <f t="shared" si="58"/>
        <v>3</v>
      </c>
      <c r="AI98" s="16">
        <f t="shared" si="59"/>
        <v>4</v>
      </c>
      <c r="AJ98" s="16">
        <f t="shared" si="60"/>
        <v>1</v>
      </c>
      <c r="AK98" s="16">
        <f t="shared" si="61"/>
        <v>1</v>
      </c>
      <c r="AL98" s="16">
        <f t="shared" si="62"/>
        <v>9</v>
      </c>
      <c r="AM98" s="14"/>
      <c r="AN98">
        <v>7.0775909491500366E-2</v>
      </c>
      <c r="AO98">
        <v>0.197117846796136</v>
      </c>
      <c r="AP98">
        <v>-3.8519224999999998E-8</v>
      </c>
      <c r="AQ98" t="s">
        <v>141</v>
      </c>
      <c r="AR98">
        <v>0.5</v>
      </c>
      <c r="AS98">
        <v>600</v>
      </c>
      <c r="AT98" t="s">
        <v>141</v>
      </c>
      <c r="AU98" s="14">
        <f t="shared" si="63"/>
        <v>0.5</v>
      </c>
      <c r="AV98" s="14">
        <f t="shared" si="92"/>
        <v>-0.42922409050849963</v>
      </c>
      <c r="AW98" s="14" t="str">
        <f t="shared" si="64"/>
        <v>Under</v>
      </c>
      <c r="AX98">
        <v>0.2</v>
      </c>
      <c r="AY98">
        <v>0.2</v>
      </c>
      <c r="AZ98" s="14">
        <f t="shared" si="65"/>
        <v>3</v>
      </c>
      <c r="BA98" s="14">
        <f t="shared" si="66"/>
        <v>1</v>
      </c>
      <c r="BB98" s="14">
        <f t="shared" si="67"/>
        <v>0</v>
      </c>
      <c r="BC98" s="14">
        <f t="shared" si="68"/>
        <v>0</v>
      </c>
      <c r="BD98" s="14">
        <f t="shared" si="69"/>
        <v>4</v>
      </c>
      <c r="BE98" s="14"/>
      <c r="BF98">
        <v>0.69613746551854838</v>
      </c>
      <c r="BG98">
        <v>1.3201945401114601</v>
      </c>
      <c r="BH98">
        <v>0.43112622118966298</v>
      </c>
      <c r="BI98" t="s">
        <v>141</v>
      </c>
      <c r="BJ98">
        <v>0.5</v>
      </c>
      <c r="BK98">
        <v>155</v>
      </c>
      <c r="BL98" t="s">
        <v>141</v>
      </c>
      <c r="BM98" s="14">
        <f t="shared" si="70"/>
        <v>0.5</v>
      </c>
      <c r="BN98" s="14">
        <f t="shared" si="93"/>
        <v>0.82019454011146009</v>
      </c>
      <c r="BO98" s="14" t="str">
        <f t="shared" si="71"/>
        <v>Over</v>
      </c>
      <c r="BP98">
        <v>0.7</v>
      </c>
      <c r="BQ98">
        <v>0.5</v>
      </c>
      <c r="BR98" s="14">
        <f t="shared" si="72"/>
        <v>2</v>
      </c>
      <c r="BS98" s="14">
        <f t="shared" si="73"/>
        <v>5</v>
      </c>
      <c r="BT98" s="14">
        <f t="shared" si="74"/>
        <v>1</v>
      </c>
      <c r="BU98" s="14">
        <f t="shared" si="75"/>
        <v>0</v>
      </c>
      <c r="BV98" s="14">
        <f t="shared" si="76"/>
        <v>8</v>
      </c>
      <c r="BW98" s="14"/>
      <c r="BX98">
        <v>0.15056143036267161</v>
      </c>
      <c r="BY98">
        <v>0.79899581589958102</v>
      </c>
      <c r="BZ98">
        <v>-3.2258082E-2</v>
      </c>
      <c r="CA98" t="s">
        <v>141</v>
      </c>
      <c r="CB98">
        <v>0.5</v>
      </c>
      <c r="CC98">
        <v>1000</v>
      </c>
      <c r="CD98" t="s">
        <v>141</v>
      </c>
      <c r="CE98" s="14">
        <f t="shared" si="77"/>
        <v>0.5</v>
      </c>
      <c r="CF98" s="14">
        <f t="shared" si="94"/>
        <v>-0.5</v>
      </c>
      <c r="CG98" s="14" t="str">
        <f t="shared" si="78"/>
        <v>Under</v>
      </c>
      <c r="CH98">
        <v>0</v>
      </c>
      <c r="CI98">
        <v>0</v>
      </c>
      <c r="CJ98" s="14"/>
      <c r="CK98" s="14">
        <f t="shared" si="79"/>
        <v>1</v>
      </c>
      <c r="CL98" s="14">
        <f t="shared" si="80"/>
        <v>1</v>
      </c>
      <c r="CM98" s="14">
        <f t="shared" si="81"/>
        <v>1</v>
      </c>
      <c r="CN98" s="14">
        <f t="shared" si="82"/>
        <v>3</v>
      </c>
      <c r="CO98" s="14"/>
      <c r="CP98">
        <v>1.861318672548202</v>
      </c>
      <c r="CQ98">
        <v>2</v>
      </c>
      <c r="CR98">
        <v>1.6775929407730501</v>
      </c>
      <c r="CS98">
        <v>1.5</v>
      </c>
      <c r="CT98" t="s">
        <v>141</v>
      </c>
      <c r="CU98">
        <v>1.5</v>
      </c>
      <c r="CV98">
        <v>1.5</v>
      </c>
      <c r="CW98" s="14">
        <f t="shared" si="83"/>
        <v>1.5</v>
      </c>
      <c r="CX98" s="14">
        <f t="shared" si="95"/>
        <v>0.5</v>
      </c>
      <c r="CY98" s="14" t="str">
        <f t="shared" si="84"/>
        <v>Over</v>
      </c>
      <c r="CZ98">
        <v>1.8</v>
      </c>
      <c r="DA98">
        <v>0.5</v>
      </c>
      <c r="DB98" s="14">
        <f t="shared" si="85"/>
        <v>3</v>
      </c>
      <c r="DC98" s="14">
        <f t="shared" si="86"/>
        <v>1</v>
      </c>
      <c r="DD98" s="14">
        <f t="shared" si="87"/>
        <v>1</v>
      </c>
      <c r="DE98" s="14">
        <f t="shared" si="88"/>
        <v>0</v>
      </c>
      <c r="DF98" s="14">
        <f t="shared" si="89"/>
        <v>5</v>
      </c>
      <c r="DG98" s="14"/>
    </row>
    <row r="99" spans="1:111" x14ac:dyDescent="0.3">
      <c r="A99" t="s">
        <v>245</v>
      </c>
      <c r="B99" t="s">
        <v>46</v>
      </c>
      <c r="C99" t="s">
        <v>14</v>
      </c>
      <c r="D99">
        <v>0.35167280412775243</v>
      </c>
      <c r="E99">
        <v>0.443520782396088</v>
      </c>
      <c r="F99">
        <v>0.29109389743103697</v>
      </c>
      <c r="G99">
        <v>0.5</v>
      </c>
      <c r="H99" t="s">
        <v>141</v>
      </c>
      <c r="I99">
        <v>0.5</v>
      </c>
      <c r="J99">
        <v>0.5</v>
      </c>
      <c r="K99" s="14">
        <f t="shared" si="49"/>
        <v>0.5</v>
      </c>
      <c r="L99" s="14">
        <f t="shared" si="90"/>
        <v>-0.2</v>
      </c>
      <c r="M99" s="14" t="str">
        <f t="shared" si="50"/>
        <v>Under</v>
      </c>
      <c r="N99">
        <v>0.3</v>
      </c>
      <c r="O99">
        <v>0.3</v>
      </c>
      <c r="P99" s="14">
        <f t="shared" si="51"/>
        <v>3</v>
      </c>
      <c r="Q99" s="14">
        <f t="shared" si="52"/>
        <v>3</v>
      </c>
      <c r="R99" s="14">
        <f t="shared" si="53"/>
        <v>1</v>
      </c>
      <c r="S99" s="14">
        <f t="shared" si="54"/>
        <v>1</v>
      </c>
      <c r="T99" s="14">
        <f t="shared" si="55"/>
        <v>8</v>
      </c>
      <c r="U99" s="14"/>
      <c r="V99">
        <v>0.64312199439082518</v>
      </c>
      <c r="W99">
        <v>1</v>
      </c>
      <c r="X99">
        <v>7.9229740000000008E-6</v>
      </c>
      <c r="Y99">
        <v>0.5</v>
      </c>
      <c r="Z99">
        <v>-170</v>
      </c>
      <c r="AA99">
        <v>360</v>
      </c>
      <c r="AB99">
        <v>0.1</v>
      </c>
      <c r="AC99" s="14">
        <f t="shared" si="56"/>
        <v>0.5</v>
      </c>
      <c r="AD99" s="16">
        <f t="shared" si="91"/>
        <v>0.5</v>
      </c>
      <c r="AE99" s="14" t="str">
        <f t="shared" si="57"/>
        <v>Over</v>
      </c>
      <c r="AF99">
        <v>0.6</v>
      </c>
      <c r="AG99">
        <v>0.5</v>
      </c>
      <c r="AH99" s="14">
        <f t="shared" si="58"/>
        <v>2</v>
      </c>
      <c r="AI99" s="14">
        <f t="shared" si="59"/>
        <v>3</v>
      </c>
      <c r="AJ99" s="14">
        <f t="shared" si="60"/>
        <v>1</v>
      </c>
      <c r="AK99" s="14">
        <f t="shared" si="61"/>
        <v>0</v>
      </c>
      <c r="AL99" s="14">
        <f t="shared" si="62"/>
        <v>6</v>
      </c>
      <c r="AM99" s="14"/>
      <c r="AN99">
        <v>2.056017018493082E-2</v>
      </c>
      <c r="AO99">
        <v>5.3635211816151503E-2</v>
      </c>
      <c r="AP99">
        <v>-5.9404940511221301E-5</v>
      </c>
      <c r="AQ99" t="s">
        <v>141</v>
      </c>
      <c r="AR99">
        <v>0.5</v>
      </c>
      <c r="AS99">
        <v>500</v>
      </c>
      <c r="AT99" t="s">
        <v>141</v>
      </c>
      <c r="AU99" s="14">
        <f t="shared" si="63"/>
        <v>0.5</v>
      </c>
      <c r="AV99" s="14">
        <f t="shared" si="92"/>
        <v>-0.5</v>
      </c>
      <c r="AW99" s="14" t="str">
        <f t="shared" si="64"/>
        <v>Under</v>
      </c>
      <c r="AX99">
        <v>0</v>
      </c>
      <c r="AY99">
        <v>0</v>
      </c>
      <c r="AZ99" s="14">
        <f t="shared" si="65"/>
        <v>3</v>
      </c>
      <c r="BA99" s="14">
        <f t="shared" si="66"/>
        <v>1</v>
      </c>
      <c r="BB99" s="14">
        <f t="shared" si="67"/>
        <v>0</v>
      </c>
      <c r="BC99" s="14">
        <f t="shared" si="68"/>
        <v>0</v>
      </c>
      <c r="BD99" s="14">
        <f t="shared" si="69"/>
        <v>4</v>
      </c>
      <c r="BE99" s="14"/>
      <c r="BF99">
        <v>0.2938771504179068</v>
      </c>
      <c r="BG99">
        <v>0.65244279529993798</v>
      </c>
      <c r="BH99">
        <v>6.0797694999999999E-2</v>
      </c>
      <c r="BI99" t="s">
        <v>141</v>
      </c>
      <c r="BJ99">
        <v>0.5</v>
      </c>
      <c r="BK99">
        <v>190</v>
      </c>
      <c r="BL99" t="s">
        <v>141</v>
      </c>
      <c r="BM99" s="14">
        <f t="shared" si="70"/>
        <v>0.5</v>
      </c>
      <c r="BN99" s="14">
        <f t="shared" si="93"/>
        <v>-0.4</v>
      </c>
      <c r="BO99" s="14" t="str">
        <f t="shared" si="71"/>
        <v>Under</v>
      </c>
      <c r="BP99">
        <v>0.1</v>
      </c>
      <c r="BQ99">
        <v>0.1</v>
      </c>
      <c r="BR99" s="14">
        <f t="shared" si="72"/>
        <v>2</v>
      </c>
      <c r="BS99" s="14">
        <f t="shared" si="73"/>
        <v>1</v>
      </c>
      <c r="BT99" s="14">
        <f t="shared" si="74"/>
        <v>1</v>
      </c>
      <c r="BU99" s="14">
        <f t="shared" si="75"/>
        <v>1</v>
      </c>
      <c r="BV99" s="14">
        <f t="shared" si="76"/>
        <v>5</v>
      </c>
      <c r="BW99" s="14"/>
      <c r="BX99">
        <v>0.1384051890699706</v>
      </c>
      <c r="BY99">
        <v>0.78252032520325199</v>
      </c>
      <c r="BZ99">
        <v>-2.6082649999999999E-2</v>
      </c>
      <c r="CA99" t="s">
        <v>141</v>
      </c>
      <c r="CB99">
        <v>0.5</v>
      </c>
      <c r="CC99" t="s">
        <v>141</v>
      </c>
      <c r="CD99" t="s">
        <v>141</v>
      </c>
      <c r="CE99" s="14">
        <f t="shared" si="77"/>
        <v>0.5</v>
      </c>
      <c r="CF99" s="14">
        <f t="shared" si="94"/>
        <v>-0.5</v>
      </c>
      <c r="CG99" s="14" t="str">
        <f t="shared" si="78"/>
        <v>Under</v>
      </c>
      <c r="CH99">
        <v>0</v>
      </c>
      <c r="CI99">
        <v>0</v>
      </c>
      <c r="CJ99" s="14"/>
      <c r="CK99" s="14">
        <f t="shared" si="79"/>
        <v>1</v>
      </c>
      <c r="CL99" s="14">
        <f t="shared" si="80"/>
        <v>1</v>
      </c>
      <c r="CM99" s="14">
        <f t="shared" si="81"/>
        <v>1</v>
      </c>
      <c r="CN99" s="14">
        <f t="shared" si="82"/>
        <v>3</v>
      </c>
      <c r="CO99" s="14"/>
      <c r="CP99">
        <v>0.86717242090713287</v>
      </c>
      <c r="CQ99">
        <v>1.2</v>
      </c>
      <c r="CR99">
        <v>3.6435620000000002E-2</v>
      </c>
      <c r="CS99">
        <v>0.5</v>
      </c>
      <c r="CT99" t="s">
        <v>141</v>
      </c>
      <c r="CU99">
        <v>0.5</v>
      </c>
      <c r="CV99">
        <v>1.5</v>
      </c>
      <c r="CW99" s="14">
        <f t="shared" si="83"/>
        <v>0.5</v>
      </c>
      <c r="CX99" s="14">
        <f t="shared" si="95"/>
        <v>0.7</v>
      </c>
      <c r="CY99" s="14" t="str">
        <f t="shared" si="84"/>
        <v>Over</v>
      </c>
      <c r="CZ99">
        <v>0.8</v>
      </c>
      <c r="DA99">
        <v>0.5</v>
      </c>
      <c r="DB99" s="14">
        <f t="shared" si="85"/>
        <v>2</v>
      </c>
      <c r="DC99" s="14">
        <f t="shared" si="86"/>
        <v>2</v>
      </c>
      <c r="DD99" s="14">
        <f t="shared" si="87"/>
        <v>1</v>
      </c>
      <c r="DE99" s="14">
        <f t="shared" si="88"/>
        <v>0</v>
      </c>
      <c r="DF99" s="14">
        <f t="shared" si="89"/>
        <v>5</v>
      </c>
      <c r="DG99" s="14"/>
    </row>
    <row r="100" spans="1:111" x14ac:dyDescent="0.3">
      <c r="A100" t="s">
        <v>246</v>
      </c>
      <c r="B100" t="s">
        <v>46</v>
      </c>
      <c r="C100" t="s">
        <v>14</v>
      </c>
      <c r="D100">
        <v>0.55074201829412051</v>
      </c>
      <c r="E100">
        <v>0.61701282953696701</v>
      </c>
      <c r="F100">
        <v>0.38932169753442503</v>
      </c>
      <c r="G100">
        <v>0.5</v>
      </c>
      <c r="H100" t="s">
        <v>141</v>
      </c>
      <c r="I100">
        <v>0.5</v>
      </c>
      <c r="J100">
        <v>0.5</v>
      </c>
      <c r="K100" s="14">
        <f t="shared" si="49"/>
        <v>0.5</v>
      </c>
      <c r="L100" s="14">
        <f t="shared" si="90"/>
        <v>0.60000000000000009</v>
      </c>
      <c r="M100" s="14" t="str">
        <f t="shared" si="50"/>
        <v>Over</v>
      </c>
      <c r="N100">
        <v>1.1000000000000001</v>
      </c>
      <c r="O100">
        <v>0.9</v>
      </c>
      <c r="P100" s="14">
        <f t="shared" si="51"/>
        <v>2</v>
      </c>
      <c r="Q100" s="14">
        <f t="shared" si="52"/>
        <v>5</v>
      </c>
      <c r="R100" s="14">
        <f t="shared" si="53"/>
        <v>1</v>
      </c>
      <c r="S100" s="14">
        <f t="shared" si="54"/>
        <v>1</v>
      </c>
      <c r="T100" s="14">
        <f t="shared" si="55"/>
        <v>9</v>
      </c>
      <c r="U100" s="14"/>
      <c r="V100" s="15">
        <v>1.207293073155439</v>
      </c>
      <c r="W100" s="15">
        <v>1.62472658484956</v>
      </c>
      <c r="X100" s="15">
        <v>0.99996795192668897</v>
      </c>
      <c r="Y100" s="15">
        <v>0.5</v>
      </c>
      <c r="Z100" s="15">
        <v>-230</v>
      </c>
      <c r="AA100" s="15">
        <v>240</v>
      </c>
      <c r="AB100" s="15">
        <v>0.5</v>
      </c>
      <c r="AC100" s="16">
        <f t="shared" si="56"/>
        <v>0.5</v>
      </c>
      <c r="AD100" s="16">
        <f t="shared" si="91"/>
        <v>1.12472658484956</v>
      </c>
      <c r="AE100" s="16" t="str">
        <f t="shared" si="57"/>
        <v>Over</v>
      </c>
      <c r="AF100" s="15">
        <v>1.5</v>
      </c>
      <c r="AG100" s="15">
        <v>0.9</v>
      </c>
      <c r="AH100" s="16">
        <f t="shared" si="58"/>
        <v>3</v>
      </c>
      <c r="AI100" s="16">
        <f t="shared" si="59"/>
        <v>5</v>
      </c>
      <c r="AJ100" s="16">
        <f t="shared" si="60"/>
        <v>1</v>
      </c>
      <c r="AK100" s="16">
        <f t="shared" si="61"/>
        <v>1</v>
      </c>
      <c r="AL100" s="16">
        <f t="shared" si="62"/>
        <v>10</v>
      </c>
      <c r="AM100" s="14"/>
      <c r="AN100">
        <v>7.9762189713540148E-3</v>
      </c>
      <c r="AO100">
        <v>1.6724699246907799E-2</v>
      </c>
      <c r="AP100">
        <v>0</v>
      </c>
      <c r="AQ100" t="s">
        <v>141</v>
      </c>
      <c r="AR100">
        <v>0.5</v>
      </c>
      <c r="AS100">
        <v>600</v>
      </c>
      <c r="AT100" t="s">
        <v>141</v>
      </c>
      <c r="AU100" s="14">
        <f t="shared" si="63"/>
        <v>0.5</v>
      </c>
      <c r="AV100" s="14">
        <f t="shared" si="92"/>
        <v>-0.5</v>
      </c>
      <c r="AW100" s="14" t="str">
        <f t="shared" si="64"/>
        <v>Under</v>
      </c>
      <c r="AX100">
        <v>0</v>
      </c>
      <c r="AY100">
        <v>0</v>
      </c>
      <c r="AZ100" s="14">
        <f t="shared" si="65"/>
        <v>3</v>
      </c>
      <c r="BA100" s="14">
        <f t="shared" si="66"/>
        <v>1</v>
      </c>
      <c r="BB100" s="14">
        <f t="shared" si="67"/>
        <v>0</v>
      </c>
      <c r="BC100" s="14">
        <f t="shared" si="68"/>
        <v>0</v>
      </c>
      <c r="BD100" s="14">
        <f t="shared" si="69"/>
        <v>4</v>
      </c>
      <c r="BE100" s="14"/>
      <c r="BF100">
        <v>0.56316242792085025</v>
      </c>
      <c r="BG100">
        <v>0.97218543046357597</v>
      </c>
      <c r="BH100">
        <v>0.31895058093540801</v>
      </c>
      <c r="BI100" t="s">
        <v>141</v>
      </c>
      <c r="BJ100">
        <v>0.5</v>
      </c>
      <c r="BK100">
        <v>220</v>
      </c>
      <c r="BL100" t="s">
        <v>141</v>
      </c>
      <c r="BM100" s="14">
        <f t="shared" si="70"/>
        <v>0.5</v>
      </c>
      <c r="BN100" s="14">
        <f t="shared" si="93"/>
        <v>0.47218543046357597</v>
      </c>
      <c r="BO100" s="14" t="str">
        <f t="shared" si="71"/>
        <v>Over</v>
      </c>
      <c r="BP100">
        <v>0.2</v>
      </c>
      <c r="BQ100">
        <v>0.2</v>
      </c>
      <c r="BR100" s="14">
        <f t="shared" si="72"/>
        <v>2</v>
      </c>
      <c r="BS100" s="14">
        <f t="shared" si="73"/>
        <v>4</v>
      </c>
      <c r="BT100" s="14">
        <f t="shared" si="74"/>
        <v>0</v>
      </c>
      <c r="BU100" s="14">
        <f t="shared" si="75"/>
        <v>0</v>
      </c>
      <c r="BV100" s="14">
        <f t="shared" si="76"/>
        <v>6</v>
      </c>
      <c r="BW100" s="14"/>
      <c r="BX100">
        <v>0.19612362151458981</v>
      </c>
      <c r="BY100">
        <v>0.80959999999999999</v>
      </c>
      <c r="BZ100">
        <v>0.01</v>
      </c>
      <c r="CA100" t="s">
        <v>141</v>
      </c>
      <c r="CB100">
        <v>0.5</v>
      </c>
      <c r="CC100">
        <v>310</v>
      </c>
      <c r="CD100" t="s">
        <v>141</v>
      </c>
      <c r="CE100" s="14">
        <f t="shared" si="77"/>
        <v>0.5</v>
      </c>
      <c r="CF100" s="14">
        <f t="shared" si="94"/>
        <v>-0.4</v>
      </c>
      <c r="CG100" s="14" t="str">
        <f t="shared" si="78"/>
        <v>Under</v>
      </c>
      <c r="CH100">
        <v>0.1</v>
      </c>
      <c r="CI100">
        <v>0.1</v>
      </c>
      <c r="CJ100" s="14"/>
      <c r="CK100" s="14">
        <f t="shared" si="79"/>
        <v>1</v>
      </c>
      <c r="CL100" s="14">
        <f t="shared" si="80"/>
        <v>1</v>
      </c>
      <c r="CM100" s="14">
        <f t="shared" si="81"/>
        <v>1</v>
      </c>
      <c r="CN100" s="14">
        <f t="shared" si="82"/>
        <v>3</v>
      </c>
      <c r="CO100" s="14"/>
      <c r="CP100">
        <v>2.0421156726508372</v>
      </c>
      <c r="CQ100">
        <v>2.2659440162923898</v>
      </c>
      <c r="CR100">
        <v>1.83156173344235</v>
      </c>
      <c r="CS100">
        <v>1.5</v>
      </c>
      <c r="CT100" t="s">
        <v>141</v>
      </c>
      <c r="CU100">
        <v>1.5</v>
      </c>
      <c r="CV100">
        <v>1.5</v>
      </c>
      <c r="CW100" s="14">
        <f t="shared" si="83"/>
        <v>1.5</v>
      </c>
      <c r="CX100" s="14">
        <f t="shared" si="95"/>
        <v>0.76594401629238984</v>
      </c>
      <c r="CY100" s="14" t="str">
        <f t="shared" si="84"/>
        <v>Over</v>
      </c>
      <c r="CZ100">
        <v>2.2000000000000002</v>
      </c>
      <c r="DA100">
        <v>0.6</v>
      </c>
      <c r="DB100" s="14">
        <f t="shared" si="85"/>
        <v>3</v>
      </c>
      <c r="DC100" s="14">
        <f t="shared" si="86"/>
        <v>2</v>
      </c>
      <c r="DD100" s="14">
        <f t="shared" si="87"/>
        <v>1</v>
      </c>
      <c r="DE100" s="14">
        <f t="shared" si="88"/>
        <v>1</v>
      </c>
      <c r="DF100" s="14">
        <f t="shared" si="89"/>
        <v>7</v>
      </c>
      <c r="DG100" s="14"/>
    </row>
    <row r="101" spans="1:111" x14ac:dyDescent="0.3">
      <c r="A101" t="s">
        <v>247</v>
      </c>
      <c r="B101" t="s">
        <v>46</v>
      </c>
      <c r="C101" t="s">
        <v>14</v>
      </c>
      <c r="D101" s="15">
        <v>0.25161890347657989</v>
      </c>
      <c r="E101" s="15">
        <v>0.36614173228346403</v>
      </c>
      <c r="F101" s="15">
        <v>0.19</v>
      </c>
      <c r="G101" s="15">
        <v>0.5</v>
      </c>
      <c r="H101" s="15" t="s">
        <v>141</v>
      </c>
      <c r="I101" s="15">
        <v>0.5</v>
      </c>
      <c r="J101" s="15" t="s">
        <v>141</v>
      </c>
      <c r="K101" s="16">
        <f t="shared" si="49"/>
        <v>0.5</v>
      </c>
      <c r="L101" s="14">
        <f t="shared" si="90"/>
        <v>-0.3</v>
      </c>
      <c r="M101" s="16" t="str">
        <f t="shared" si="50"/>
        <v>Under</v>
      </c>
      <c r="N101" s="15">
        <v>0.2</v>
      </c>
      <c r="O101" s="15">
        <v>0.2</v>
      </c>
      <c r="P101" s="16">
        <f t="shared" si="51"/>
        <v>3</v>
      </c>
      <c r="Q101" s="16">
        <f t="shared" si="52"/>
        <v>4</v>
      </c>
      <c r="R101" s="16">
        <f t="shared" si="53"/>
        <v>1</v>
      </c>
      <c r="S101" s="16">
        <f t="shared" si="54"/>
        <v>1</v>
      </c>
      <c r="T101" s="16">
        <f t="shared" si="55"/>
        <v>9</v>
      </c>
      <c r="U101" s="14"/>
      <c r="V101">
        <v>0.59112404811399211</v>
      </c>
      <c r="W101">
        <v>1</v>
      </c>
      <c r="X101">
        <v>7.9229740000000008E-6</v>
      </c>
      <c r="Y101">
        <v>0.5</v>
      </c>
      <c r="Z101">
        <v>-150</v>
      </c>
      <c r="AA101">
        <v>400</v>
      </c>
      <c r="AB101">
        <v>0.1</v>
      </c>
      <c r="AC101" s="14">
        <f t="shared" si="56"/>
        <v>0.5</v>
      </c>
      <c r="AD101" s="16">
        <f t="shared" si="91"/>
        <v>0.5</v>
      </c>
      <c r="AE101" s="14" t="str">
        <f t="shared" si="57"/>
        <v>Over</v>
      </c>
      <c r="AF101">
        <v>0.5</v>
      </c>
      <c r="AG101">
        <v>0.4</v>
      </c>
      <c r="AH101" s="14">
        <f t="shared" si="58"/>
        <v>2</v>
      </c>
      <c r="AI101" s="14">
        <f t="shared" si="59"/>
        <v>3</v>
      </c>
      <c r="AJ101" s="14">
        <f t="shared" si="60"/>
        <v>0</v>
      </c>
      <c r="AK101" s="14">
        <f t="shared" si="61"/>
        <v>0</v>
      </c>
      <c r="AL101" s="14">
        <f t="shared" si="62"/>
        <v>5</v>
      </c>
      <c r="AM101" s="14"/>
      <c r="AN101">
        <v>9.4584259753165041E-3</v>
      </c>
      <c r="AO101">
        <v>3.7948806178697898E-2</v>
      </c>
      <c r="AP101">
        <v>-5.9404940511221301E-5</v>
      </c>
      <c r="AQ101" t="s">
        <v>141</v>
      </c>
      <c r="AR101">
        <v>0.5</v>
      </c>
      <c r="AS101">
        <v>560</v>
      </c>
      <c r="AT101" t="s">
        <v>141</v>
      </c>
      <c r="AU101" s="14">
        <f t="shared" si="63"/>
        <v>0.5</v>
      </c>
      <c r="AV101" s="14">
        <f t="shared" si="92"/>
        <v>-0.5</v>
      </c>
      <c r="AW101" s="14" t="str">
        <f t="shared" si="64"/>
        <v>Under</v>
      </c>
      <c r="AX101">
        <v>0</v>
      </c>
      <c r="AY101">
        <v>0</v>
      </c>
      <c r="AZ101" s="14">
        <f t="shared" si="65"/>
        <v>3</v>
      </c>
      <c r="BA101" s="14">
        <f t="shared" si="66"/>
        <v>1</v>
      </c>
      <c r="BB101" s="14">
        <f t="shared" si="67"/>
        <v>0</v>
      </c>
      <c r="BC101" s="14">
        <f t="shared" si="68"/>
        <v>0</v>
      </c>
      <c r="BD101" s="14">
        <f t="shared" si="69"/>
        <v>4</v>
      </c>
      <c r="BE101" s="14"/>
      <c r="BF101">
        <v>0.23770913119947401</v>
      </c>
      <c r="BG101">
        <v>0.64861683343142995</v>
      </c>
      <c r="BH101">
        <v>1.1750586E-2</v>
      </c>
      <c r="BI101" t="s">
        <v>141</v>
      </c>
      <c r="BJ101">
        <v>0.5</v>
      </c>
      <c r="BK101">
        <v>210</v>
      </c>
      <c r="BL101" t="s">
        <v>141</v>
      </c>
      <c r="BM101" s="14">
        <f t="shared" si="70"/>
        <v>0.5</v>
      </c>
      <c r="BN101" s="14">
        <f t="shared" si="93"/>
        <v>-0.4</v>
      </c>
      <c r="BO101" s="14" t="str">
        <f t="shared" si="71"/>
        <v>Under</v>
      </c>
      <c r="BP101">
        <v>0.1</v>
      </c>
      <c r="BQ101">
        <v>0.1</v>
      </c>
      <c r="BR101" s="14">
        <f t="shared" si="72"/>
        <v>2</v>
      </c>
      <c r="BS101" s="14">
        <f t="shared" si="73"/>
        <v>1</v>
      </c>
      <c r="BT101" s="14">
        <f t="shared" si="74"/>
        <v>1</v>
      </c>
      <c r="BU101" s="14">
        <f t="shared" si="75"/>
        <v>1</v>
      </c>
      <c r="BV101" s="14">
        <f t="shared" si="76"/>
        <v>5</v>
      </c>
      <c r="BW101" s="14"/>
      <c r="BX101">
        <v>0.15327334256077321</v>
      </c>
      <c r="BY101">
        <v>0.83010903974674599</v>
      </c>
      <c r="BZ101">
        <v>-2.2405306999999999E-3</v>
      </c>
      <c r="CA101" t="s">
        <v>141</v>
      </c>
      <c r="CB101">
        <v>0.5</v>
      </c>
      <c r="CC101" t="s">
        <v>141</v>
      </c>
      <c r="CD101" t="s">
        <v>141</v>
      </c>
      <c r="CE101" s="14">
        <f t="shared" si="77"/>
        <v>0.5</v>
      </c>
      <c r="CF101" s="14">
        <f t="shared" si="94"/>
        <v>-0.5</v>
      </c>
      <c r="CG101" s="14" t="str">
        <f t="shared" si="78"/>
        <v>Under</v>
      </c>
      <c r="CH101">
        <v>0</v>
      </c>
      <c r="CI101">
        <v>0</v>
      </c>
      <c r="CJ101" s="14"/>
      <c r="CK101" s="14">
        <f t="shared" si="79"/>
        <v>1</v>
      </c>
      <c r="CL101" s="14">
        <f t="shared" si="80"/>
        <v>1</v>
      </c>
      <c r="CM101" s="14">
        <f t="shared" si="81"/>
        <v>1</v>
      </c>
      <c r="CN101" s="14">
        <f t="shared" si="82"/>
        <v>3</v>
      </c>
      <c r="CO101" s="14"/>
      <c r="CP101">
        <v>0.77090339281275477</v>
      </c>
      <c r="CQ101">
        <v>1.2</v>
      </c>
      <c r="CR101">
        <v>3.6435620000000002E-2</v>
      </c>
      <c r="CS101">
        <v>0.5</v>
      </c>
      <c r="CT101" t="s">
        <v>141</v>
      </c>
      <c r="CU101">
        <v>0.5</v>
      </c>
      <c r="CV101" t="s">
        <v>141</v>
      </c>
      <c r="CW101" s="14">
        <f t="shared" si="83"/>
        <v>0.5</v>
      </c>
      <c r="CX101" s="14">
        <f t="shared" si="95"/>
        <v>0.7</v>
      </c>
      <c r="CY101" s="14" t="str">
        <f t="shared" si="84"/>
        <v>Over</v>
      </c>
      <c r="CZ101">
        <v>0.7</v>
      </c>
      <c r="DA101">
        <v>0.4</v>
      </c>
      <c r="DB101" s="14">
        <f t="shared" si="85"/>
        <v>2</v>
      </c>
      <c r="DC101" s="14">
        <f t="shared" si="86"/>
        <v>2</v>
      </c>
      <c r="DD101" s="14">
        <f t="shared" si="87"/>
        <v>1</v>
      </c>
      <c r="DE101" s="14">
        <f t="shared" si="88"/>
        <v>0</v>
      </c>
      <c r="DF101" s="14">
        <f t="shared" si="89"/>
        <v>5</v>
      </c>
      <c r="DG101" s="14"/>
    </row>
    <row r="102" spans="1:111" x14ac:dyDescent="0.3">
      <c r="A102" t="s">
        <v>248</v>
      </c>
      <c r="B102" t="s">
        <v>46</v>
      </c>
      <c r="C102" t="s">
        <v>14</v>
      </c>
      <c r="D102">
        <v>0.3987300751987527</v>
      </c>
      <c r="E102">
        <v>0.45</v>
      </c>
      <c r="F102">
        <v>0.25973103359435301</v>
      </c>
      <c r="G102">
        <v>0.5</v>
      </c>
      <c r="H102" t="s">
        <v>141</v>
      </c>
      <c r="I102">
        <v>0.5</v>
      </c>
      <c r="J102" t="s">
        <v>141</v>
      </c>
      <c r="K102" s="14">
        <f t="shared" si="49"/>
        <v>0.5</v>
      </c>
      <c r="L102" s="14">
        <f t="shared" si="90"/>
        <v>0.3571428571428571</v>
      </c>
      <c r="M102" s="14" t="str">
        <f t="shared" si="50"/>
        <v>Over</v>
      </c>
      <c r="N102">
        <v>0.8571428571428571</v>
      </c>
      <c r="O102">
        <v>0.7142857142857143</v>
      </c>
      <c r="P102" s="14">
        <f t="shared" si="51"/>
        <v>0</v>
      </c>
      <c r="Q102" s="14">
        <f t="shared" si="52"/>
        <v>4</v>
      </c>
      <c r="R102" s="14">
        <f t="shared" si="53"/>
        <v>1</v>
      </c>
      <c r="S102" s="14">
        <f t="shared" si="54"/>
        <v>1</v>
      </c>
      <c r="T102" s="14">
        <f t="shared" si="55"/>
        <v>6</v>
      </c>
      <c r="U102" s="14"/>
      <c r="V102">
        <v>0.62151865712064658</v>
      </c>
      <c r="W102">
        <v>1</v>
      </c>
      <c r="X102">
        <v>7.9229740000000008E-6</v>
      </c>
      <c r="Y102">
        <v>0.5</v>
      </c>
      <c r="Z102">
        <v>-160</v>
      </c>
      <c r="AA102">
        <v>400</v>
      </c>
      <c r="AB102">
        <v>0</v>
      </c>
      <c r="AC102" s="14">
        <f t="shared" si="56"/>
        <v>0.5</v>
      </c>
      <c r="AD102" s="16">
        <f t="shared" si="91"/>
        <v>0.5</v>
      </c>
      <c r="AE102" s="14" t="str">
        <f t="shared" si="57"/>
        <v>Over</v>
      </c>
      <c r="AF102">
        <v>0.5714285714285714</v>
      </c>
      <c r="AG102">
        <v>0.5714285714285714</v>
      </c>
      <c r="AH102" s="14">
        <f t="shared" si="58"/>
        <v>2</v>
      </c>
      <c r="AI102" s="14">
        <f t="shared" si="59"/>
        <v>3</v>
      </c>
      <c r="AJ102" s="14">
        <f t="shared" si="60"/>
        <v>1</v>
      </c>
      <c r="AK102" s="14">
        <f t="shared" si="61"/>
        <v>1</v>
      </c>
      <c r="AL102" s="14">
        <f t="shared" si="62"/>
        <v>7</v>
      </c>
      <c r="AM102" s="14"/>
      <c r="AN102">
        <v>6.693148175074836E-3</v>
      </c>
      <c r="AO102">
        <v>1.8108316420276799E-2</v>
      </c>
      <c r="AP102">
        <v>-2.1479646002178798E-5</v>
      </c>
      <c r="AQ102" t="s">
        <v>141</v>
      </c>
      <c r="AR102">
        <v>0.5</v>
      </c>
      <c r="AS102">
        <v>870</v>
      </c>
      <c r="AT102" t="s">
        <v>141</v>
      </c>
      <c r="AU102" s="14">
        <f t="shared" si="63"/>
        <v>0.5</v>
      </c>
      <c r="AV102" s="14">
        <f t="shared" si="92"/>
        <v>-0.5</v>
      </c>
      <c r="AW102" s="14" t="str">
        <f t="shared" si="64"/>
        <v>Under</v>
      </c>
      <c r="AX102">
        <v>0</v>
      </c>
      <c r="AY102">
        <v>0</v>
      </c>
      <c r="AZ102" s="14">
        <f t="shared" si="65"/>
        <v>3</v>
      </c>
      <c r="BA102" s="14">
        <f t="shared" si="66"/>
        <v>1</v>
      </c>
      <c r="BB102" s="14">
        <f t="shared" si="67"/>
        <v>0</v>
      </c>
      <c r="BC102" s="14">
        <f t="shared" si="68"/>
        <v>0</v>
      </c>
      <c r="BD102" s="14">
        <f t="shared" si="69"/>
        <v>4</v>
      </c>
      <c r="BE102" s="14"/>
      <c r="BF102">
        <v>0.22170413386929941</v>
      </c>
      <c r="BG102">
        <v>0.56139410187667504</v>
      </c>
      <c r="BH102">
        <v>6.9884749999999995E-2</v>
      </c>
      <c r="BI102" t="s">
        <v>141</v>
      </c>
      <c r="BJ102">
        <v>0.5</v>
      </c>
      <c r="BK102">
        <v>240</v>
      </c>
      <c r="BL102" t="s">
        <v>141</v>
      </c>
      <c r="BM102" s="14">
        <f t="shared" si="70"/>
        <v>0.5</v>
      </c>
      <c r="BN102" s="14">
        <f t="shared" si="93"/>
        <v>-0.5</v>
      </c>
      <c r="BO102" s="14" t="str">
        <f t="shared" si="71"/>
        <v>Under</v>
      </c>
      <c r="BP102">
        <v>0</v>
      </c>
      <c r="BQ102">
        <v>0</v>
      </c>
      <c r="BR102" s="14">
        <f t="shared" si="72"/>
        <v>2</v>
      </c>
      <c r="BS102" s="14">
        <f t="shared" si="73"/>
        <v>1</v>
      </c>
      <c r="BT102" s="14">
        <f t="shared" si="74"/>
        <v>1</v>
      </c>
      <c r="BU102" s="14">
        <f t="shared" si="75"/>
        <v>1</v>
      </c>
      <c r="BV102" s="14">
        <f t="shared" si="76"/>
        <v>5</v>
      </c>
      <c r="BW102" s="14"/>
      <c r="BX102">
        <v>0.23576297480347791</v>
      </c>
      <c r="BY102">
        <v>0.85854120618882201</v>
      </c>
      <c r="BZ102">
        <v>1.3892949999999999E-2</v>
      </c>
      <c r="CA102" t="s">
        <v>141</v>
      </c>
      <c r="CB102">
        <v>0.5</v>
      </c>
      <c r="CC102" t="s">
        <v>141</v>
      </c>
      <c r="CD102" t="s">
        <v>141</v>
      </c>
      <c r="CE102" s="14">
        <f t="shared" si="77"/>
        <v>0.5</v>
      </c>
      <c r="CF102" s="14">
        <f t="shared" si="94"/>
        <v>-0.5</v>
      </c>
      <c r="CG102" s="14" t="str">
        <f t="shared" si="78"/>
        <v>Under</v>
      </c>
      <c r="CH102">
        <v>0</v>
      </c>
      <c r="CI102">
        <v>0</v>
      </c>
      <c r="CJ102" s="14"/>
      <c r="CK102" s="14">
        <f t="shared" si="79"/>
        <v>1</v>
      </c>
      <c r="CL102" s="14">
        <f t="shared" si="80"/>
        <v>1</v>
      </c>
      <c r="CM102" s="14">
        <f t="shared" si="81"/>
        <v>1</v>
      </c>
      <c r="CN102" s="14">
        <f t="shared" si="82"/>
        <v>3</v>
      </c>
      <c r="CO102" s="14"/>
      <c r="CP102">
        <v>0.70593152644893875</v>
      </c>
      <c r="CQ102">
        <v>1.0234782608695601</v>
      </c>
      <c r="CR102">
        <v>1.3620934E-5</v>
      </c>
      <c r="CS102">
        <v>0.5</v>
      </c>
      <c r="CT102" t="s">
        <v>141</v>
      </c>
      <c r="CU102">
        <v>0.5</v>
      </c>
      <c r="CV102" t="s">
        <v>141</v>
      </c>
      <c r="CW102" s="14">
        <f t="shared" si="83"/>
        <v>0.5</v>
      </c>
      <c r="CX102" s="14">
        <f t="shared" si="95"/>
        <v>0.52347826086956006</v>
      </c>
      <c r="CY102" s="14" t="str">
        <f t="shared" si="84"/>
        <v>Over</v>
      </c>
      <c r="CZ102">
        <v>0.5714285714285714</v>
      </c>
      <c r="DA102">
        <v>0.5714285714285714</v>
      </c>
      <c r="DB102" s="14">
        <f t="shared" si="85"/>
        <v>2</v>
      </c>
      <c r="DC102" s="14">
        <f t="shared" si="86"/>
        <v>2</v>
      </c>
      <c r="DD102" s="14">
        <f t="shared" si="87"/>
        <v>1</v>
      </c>
      <c r="DE102" s="14">
        <f t="shared" si="88"/>
        <v>1</v>
      </c>
      <c r="DF102" s="14">
        <f t="shared" si="89"/>
        <v>6</v>
      </c>
      <c r="DG102" s="14"/>
    </row>
    <row r="103" spans="1:111" x14ac:dyDescent="0.3">
      <c r="A103" t="s">
        <v>249</v>
      </c>
      <c r="B103" t="s">
        <v>46</v>
      </c>
      <c r="C103" t="s">
        <v>14</v>
      </c>
      <c r="D103">
        <v>0.42268758104556547</v>
      </c>
      <c r="E103">
        <v>0.53046092029109304</v>
      </c>
      <c r="F103">
        <v>0.32890003396002199</v>
      </c>
      <c r="G103">
        <v>0.5</v>
      </c>
      <c r="H103" t="s">
        <v>141</v>
      </c>
      <c r="I103">
        <v>0.5</v>
      </c>
      <c r="J103">
        <v>0.5</v>
      </c>
      <c r="K103" s="14">
        <f t="shared" si="49"/>
        <v>0.5</v>
      </c>
      <c r="L103" s="14">
        <f t="shared" si="90"/>
        <v>-9.9999999999999978E-2</v>
      </c>
      <c r="M103" s="14" t="str">
        <f t="shared" si="50"/>
        <v>Under</v>
      </c>
      <c r="N103">
        <v>0.4</v>
      </c>
      <c r="O103">
        <v>0.4</v>
      </c>
      <c r="P103" s="14">
        <f t="shared" si="51"/>
        <v>2</v>
      </c>
      <c r="Q103" s="14">
        <f t="shared" si="52"/>
        <v>2</v>
      </c>
      <c r="R103" s="14">
        <f t="shared" si="53"/>
        <v>1</v>
      </c>
      <c r="S103" s="14">
        <f t="shared" si="54"/>
        <v>1</v>
      </c>
      <c r="T103" s="14">
        <f t="shared" si="55"/>
        <v>6</v>
      </c>
      <c r="U103" s="14"/>
      <c r="V103" s="15">
        <v>0.90405293904879946</v>
      </c>
      <c r="W103" s="15">
        <v>1</v>
      </c>
      <c r="X103" s="15">
        <v>0.73446410468269596</v>
      </c>
      <c r="Y103" s="15">
        <v>0.5</v>
      </c>
      <c r="Z103" s="15">
        <v>-180</v>
      </c>
      <c r="AA103" s="15">
        <v>340</v>
      </c>
      <c r="AB103" s="15">
        <v>0.2</v>
      </c>
      <c r="AC103" s="16">
        <f t="shared" si="56"/>
        <v>0.5</v>
      </c>
      <c r="AD103" s="16">
        <f t="shared" si="91"/>
        <v>0.5</v>
      </c>
      <c r="AE103" s="16" t="str">
        <f t="shared" si="57"/>
        <v>Over</v>
      </c>
      <c r="AF103" s="15">
        <v>0.8</v>
      </c>
      <c r="AG103" s="15">
        <v>0.6</v>
      </c>
      <c r="AH103" s="16">
        <f t="shared" si="58"/>
        <v>3</v>
      </c>
      <c r="AI103" s="16">
        <f t="shared" si="59"/>
        <v>3</v>
      </c>
      <c r="AJ103" s="16">
        <f t="shared" si="60"/>
        <v>1</v>
      </c>
      <c r="AK103" s="16">
        <f t="shared" si="61"/>
        <v>1</v>
      </c>
      <c r="AL103" s="16">
        <f t="shared" si="62"/>
        <v>8</v>
      </c>
      <c r="AM103" s="14"/>
      <c r="AN103">
        <v>0.1030488326841522</v>
      </c>
      <c r="AO103">
        <v>0.28633640746927702</v>
      </c>
      <c r="AP103">
        <v>-2.4067649552449298E-5</v>
      </c>
      <c r="AQ103" t="s">
        <v>141</v>
      </c>
      <c r="AR103">
        <v>0.5</v>
      </c>
      <c r="AS103">
        <v>300</v>
      </c>
      <c r="AT103" t="s">
        <v>141</v>
      </c>
      <c r="AU103" s="14">
        <f t="shared" si="63"/>
        <v>0.5</v>
      </c>
      <c r="AV103" s="14">
        <f t="shared" si="92"/>
        <v>-0.39695116731584779</v>
      </c>
      <c r="AW103" s="14" t="str">
        <f t="shared" si="64"/>
        <v>Under</v>
      </c>
      <c r="AX103">
        <v>0.3</v>
      </c>
      <c r="AY103">
        <v>0.3</v>
      </c>
      <c r="AZ103" s="14">
        <f t="shared" si="65"/>
        <v>3</v>
      </c>
      <c r="BA103" s="14">
        <f t="shared" si="66"/>
        <v>1</v>
      </c>
      <c r="BB103" s="14">
        <f t="shared" si="67"/>
        <v>0</v>
      </c>
      <c r="BC103" s="14">
        <f t="shared" si="68"/>
        <v>0</v>
      </c>
      <c r="BD103" s="14">
        <f t="shared" si="69"/>
        <v>4</v>
      </c>
      <c r="BE103" s="14"/>
      <c r="BF103">
        <v>0.57316718456654348</v>
      </c>
      <c r="BG103">
        <v>0.862083873757025</v>
      </c>
      <c r="BH103">
        <v>0.43112622118966298</v>
      </c>
      <c r="BI103" t="s">
        <v>141</v>
      </c>
      <c r="BJ103">
        <v>0.5</v>
      </c>
      <c r="BK103">
        <v>135</v>
      </c>
      <c r="BL103" t="s">
        <v>141</v>
      </c>
      <c r="BM103" s="14">
        <f t="shared" si="70"/>
        <v>0.5</v>
      </c>
      <c r="BN103" s="14">
        <f t="shared" si="93"/>
        <v>0.362083873757025</v>
      </c>
      <c r="BO103" s="14" t="str">
        <f t="shared" si="71"/>
        <v>Over</v>
      </c>
      <c r="BP103">
        <v>0.8</v>
      </c>
      <c r="BQ103">
        <v>0.5</v>
      </c>
      <c r="BR103" s="14">
        <f t="shared" si="72"/>
        <v>2</v>
      </c>
      <c r="BS103" s="14">
        <f t="shared" si="73"/>
        <v>4</v>
      </c>
      <c r="BT103" s="14">
        <f t="shared" si="74"/>
        <v>1</v>
      </c>
      <c r="BU103" s="14">
        <f t="shared" si="75"/>
        <v>0</v>
      </c>
      <c r="BV103" s="14">
        <f t="shared" si="76"/>
        <v>7</v>
      </c>
      <c r="BW103" s="14"/>
      <c r="BX103">
        <v>0.14105952177928299</v>
      </c>
      <c r="BY103">
        <v>0.77874915938130396</v>
      </c>
      <c r="BZ103">
        <v>-2.6791750999999999E-2</v>
      </c>
      <c r="CA103" t="s">
        <v>141</v>
      </c>
      <c r="CB103">
        <v>0.5</v>
      </c>
      <c r="CC103" t="s">
        <v>141</v>
      </c>
      <c r="CD103" t="s">
        <v>141</v>
      </c>
      <c r="CE103" s="14">
        <f t="shared" si="77"/>
        <v>0.5</v>
      </c>
      <c r="CF103" s="14">
        <f t="shared" si="94"/>
        <v>-0.5</v>
      </c>
      <c r="CG103" s="14" t="str">
        <f t="shared" si="78"/>
        <v>Under</v>
      </c>
      <c r="CH103">
        <v>0</v>
      </c>
      <c r="CI103">
        <v>0</v>
      </c>
      <c r="CJ103" s="14"/>
      <c r="CK103" s="14">
        <f t="shared" si="79"/>
        <v>1</v>
      </c>
      <c r="CL103" s="14">
        <f t="shared" si="80"/>
        <v>1</v>
      </c>
      <c r="CM103" s="14">
        <f t="shared" si="81"/>
        <v>1</v>
      </c>
      <c r="CN103" s="14">
        <f t="shared" si="82"/>
        <v>3</v>
      </c>
      <c r="CO103" s="14"/>
      <c r="CP103" s="15">
        <v>1.8392318952576689</v>
      </c>
      <c r="CQ103" s="15">
        <v>2</v>
      </c>
      <c r="CR103" s="15">
        <v>1.6164150879950401</v>
      </c>
      <c r="CS103" s="15">
        <v>0.5</v>
      </c>
      <c r="CT103" s="15" t="s">
        <v>141</v>
      </c>
      <c r="CU103" s="15">
        <v>0.5</v>
      </c>
      <c r="CV103" s="15">
        <v>1.5</v>
      </c>
      <c r="CW103" s="16">
        <f t="shared" si="83"/>
        <v>0.5</v>
      </c>
      <c r="CX103" s="14">
        <f t="shared" si="95"/>
        <v>1.5</v>
      </c>
      <c r="CY103" s="16" t="str">
        <f t="shared" si="84"/>
        <v>Over</v>
      </c>
      <c r="CZ103" s="15">
        <v>1.8</v>
      </c>
      <c r="DA103" s="15">
        <v>0.6</v>
      </c>
      <c r="DB103" s="16">
        <f t="shared" si="85"/>
        <v>3</v>
      </c>
      <c r="DC103" s="16">
        <f t="shared" si="86"/>
        <v>3</v>
      </c>
      <c r="DD103" s="16">
        <f t="shared" si="87"/>
        <v>1</v>
      </c>
      <c r="DE103" s="16">
        <f t="shared" si="88"/>
        <v>1</v>
      </c>
      <c r="DF103" s="16">
        <f t="shared" si="89"/>
        <v>8</v>
      </c>
      <c r="DG103" s="14"/>
    </row>
    <row r="104" spans="1:111" x14ac:dyDescent="0.3">
      <c r="A104" t="s">
        <v>250</v>
      </c>
      <c r="B104" t="s">
        <v>46</v>
      </c>
      <c r="C104" t="s">
        <v>14</v>
      </c>
      <c r="D104">
        <v>0.42121184844050569</v>
      </c>
      <c r="E104">
        <v>0.55038934599358302</v>
      </c>
      <c r="F104">
        <v>0.220379923759672</v>
      </c>
      <c r="G104">
        <v>0.5</v>
      </c>
      <c r="H104" t="s">
        <v>141</v>
      </c>
      <c r="I104">
        <v>0.5</v>
      </c>
      <c r="J104">
        <v>0.5</v>
      </c>
      <c r="K104" s="14">
        <f t="shared" si="49"/>
        <v>0.5</v>
      </c>
      <c r="L104" s="14">
        <f t="shared" si="90"/>
        <v>-0.3</v>
      </c>
      <c r="M104" s="14" t="str">
        <f t="shared" si="50"/>
        <v>Under</v>
      </c>
      <c r="N104">
        <v>0.2</v>
      </c>
      <c r="O104">
        <v>0.2</v>
      </c>
      <c r="P104" s="14">
        <f t="shared" si="51"/>
        <v>2</v>
      </c>
      <c r="Q104" s="14">
        <f t="shared" si="52"/>
        <v>4</v>
      </c>
      <c r="R104" s="14">
        <f t="shared" si="53"/>
        <v>1</v>
      </c>
      <c r="S104" s="14">
        <f t="shared" si="54"/>
        <v>1</v>
      </c>
      <c r="T104" s="14">
        <f t="shared" si="55"/>
        <v>8</v>
      </c>
      <c r="V104" s="15">
        <v>1.0052662211479571</v>
      </c>
      <c r="W104" s="15">
        <v>1.0189544005526401</v>
      </c>
      <c r="X104" s="15">
        <v>0.99807404320313997</v>
      </c>
      <c r="Y104" s="15">
        <v>0.5</v>
      </c>
      <c r="Z104" s="15">
        <v>-195</v>
      </c>
      <c r="AA104" s="15">
        <v>300</v>
      </c>
      <c r="AB104" s="15">
        <v>0.1</v>
      </c>
      <c r="AC104" s="16">
        <f t="shared" si="56"/>
        <v>0.5</v>
      </c>
      <c r="AD104" s="16">
        <f t="shared" si="91"/>
        <v>0.51895440055264008</v>
      </c>
      <c r="AE104" s="16" t="str">
        <f t="shared" si="57"/>
        <v>Over</v>
      </c>
      <c r="AF104" s="15">
        <v>1</v>
      </c>
      <c r="AG104" s="15">
        <v>0.9</v>
      </c>
      <c r="AH104" s="16">
        <f t="shared" si="58"/>
        <v>3</v>
      </c>
      <c r="AI104" s="16">
        <f t="shared" si="59"/>
        <v>4</v>
      </c>
      <c r="AJ104" s="16">
        <f t="shared" si="60"/>
        <v>1</v>
      </c>
      <c r="AK104" s="16">
        <f t="shared" si="61"/>
        <v>1</v>
      </c>
      <c r="AL104" s="16">
        <f t="shared" si="62"/>
        <v>9</v>
      </c>
      <c r="AN104">
        <v>4.8538654006483287E-2</v>
      </c>
      <c r="AO104">
        <v>0.150776266642139</v>
      </c>
      <c r="AP104">
        <v>-4.6973856197972302E-5</v>
      </c>
      <c r="AQ104" t="s">
        <v>141</v>
      </c>
      <c r="AR104">
        <v>0.5</v>
      </c>
      <c r="AS104">
        <v>560</v>
      </c>
      <c r="AT104" t="s">
        <v>141</v>
      </c>
      <c r="AU104" s="14">
        <f t="shared" si="63"/>
        <v>0.5</v>
      </c>
      <c r="AV104" s="14">
        <f t="shared" si="92"/>
        <v>-0.45146134599351673</v>
      </c>
      <c r="AW104" s="14" t="str">
        <f t="shared" si="64"/>
        <v>Under</v>
      </c>
      <c r="AX104">
        <v>0.1</v>
      </c>
      <c r="AY104">
        <v>0.1</v>
      </c>
      <c r="AZ104" s="14">
        <f t="shared" si="65"/>
        <v>3</v>
      </c>
      <c r="BA104" s="14">
        <f t="shared" si="66"/>
        <v>1</v>
      </c>
      <c r="BB104" s="14">
        <f t="shared" si="67"/>
        <v>0</v>
      </c>
      <c r="BC104" s="14">
        <f t="shared" si="68"/>
        <v>0</v>
      </c>
      <c r="BD104" s="14">
        <f t="shared" si="69"/>
        <v>4</v>
      </c>
      <c r="BF104">
        <v>0.67179471537430746</v>
      </c>
      <c r="BG104">
        <v>1.1925564987155399</v>
      </c>
      <c r="BH104">
        <v>0.39450228438117402</v>
      </c>
      <c r="BI104" t="s">
        <v>141</v>
      </c>
      <c r="BJ104">
        <v>0.5</v>
      </c>
      <c r="BK104">
        <v>200</v>
      </c>
      <c r="BL104" t="s">
        <v>141</v>
      </c>
      <c r="BM104" s="14">
        <f t="shared" si="70"/>
        <v>0.5</v>
      </c>
      <c r="BN104" s="14">
        <f t="shared" si="93"/>
        <v>0.69255649871553993</v>
      </c>
      <c r="BO104" s="14" t="str">
        <f t="shared" si="71"/>
        <v>Over</v>
      </c>
      <c r="BP104">
        <v>0.4</v>
      </c>
      <c r="BQ104">
        <v>0.3</v>
      </c>
      <c r="BR104" s="14">
        <f t="shared" si="72"/>
        <v>2</v>
      </c>
      <c r="BS104" s="14">
        <f t="shared" si="73"/>
        <v>5</v>
      </c>
      <c r="BT104" s="14">
        <f t="shared" si="74"/>
        <v>0</v>
      </c>
      <c r="BU104" s="14">
        <f t="shared" si="75"/>
        <v>0</v>
      </c>
      <c r="BV104" s="14">
        <f t="shared" si="76"/>
        <v>7</v>
      </c>
      <c r="BX104">
        <v>0.17071675007710521</v>
      </c>
      <c r="BY104">
        <v>0.84814992791926902</v>
      </c>
      <c r="BZ104">
        <v>-2.8682961999999999E-2</v>
      </c>
      <c r="CA104" t="s">
        <v>141</v>
      </c>
      <c r="CB104">
        <v>0.5</v>
      </c>
      <c r="CC104">
        <v>580</v>
      </c>
      <c r="CD104" t="s">
        <v>141</v>
      </c>
      <c r="CE104" s="14">
        <f t="shared" si="77"/>
        <v>0.5</v>
      </c>
      <c r="CF104" s="14">
        <f t="shared" si="94"/>
        <v>-0.5</v>
      </c>
      <c r="CG104" s="14" t="str">
        <f t="shared" si="78"/>
        <v>Under</v>
      </c>
      <c r="CH104">
        <v>0</v>
      </c>
      <c r="CI104">
        <v>0</v>
      </c>
      <c r="CJ104" s="14"/>
      <c r="CK104" s="14">
        <f t="shared" si="79"/>
        <v>1</v>
      </c>
      <c r="CL104" s="14">
        <f t="shared" si="80"/>
        <v>1</v>
      </c>
      <c r="CM104" s="14">
        <f t="shared" si="81"/>
        <v>1</v>
      </c>
      <c r="CN104" s="14">
        <f t="shared" si="82"/>
        <v>3</v>
      </c>
      <c r="CP104" s="15">
        <v>1.8168613009388279</v>
      </c>
      <c r="CQ104" s="15">
        <v>2</v>
      </c>
      <c r="CR104" s="15">
        <v>1.5683215975248099</v>
      </c>
      <c r="CS104" s="15">
        <v>0.5</v>
      </c>
      <c r="CT104" s="15" t="s">
        <v>141</v>
      </c>
      <c r="CU104" s="15">
        <v>0.5</v>
      </c>
      <c r="CV104" s="15">
        <v>1.5</v>
      </c>
      <c r="CW104" s="16">
        <f t="shared" si="83"/>
        <v>0.5</v>
      </c>
      <c r="CX104" s="14">
        <f t="shared" si="95"/>
        <v>1.5</v>
      </c>
      <c r="CY104" s="16" t="str">
        <f t="shared" si="84"/>
        <v>Over</v>
      </c>
      <c r="CZ104" s="15">
        <v>1.6</v>
      </c>
      <c r="DA104" s="15">
        <v>0.9</v>
      </c>
      <c r="DB104" s="16">
        <f t="shared" si="85"/>
        <v>3</v>
      </c>
      <c r="DC104" s="16">
        <f t="shared" si="86"/>
        <v>3</v>
      </c>
      <c r="DD104" s="16">
        <f t="shared" si="87"/>
        <v>1</v>
      </c>
      <c r="DE104" s="16">
        <f t="shared" si="88"/>
        <v>1</v>
      </c>
      <c r="DF104" s="16">
        <f t="shared" si="89"/>
        <v>8</v>
      </c>
    </row>
    <row r="105" spans="1:111" x14ac:dyDescent="0.3">
      <c r="A105" t="s">
        <v>251</v>
      </c>
      <c r="B105" t="s">
        <v>46</v>
      </c>
      <c r="C105" t="s">
        <v>14</v>
      </c>
      <c r="D105" s="15">
        <v>0.7442405978586395</v>
      </c>
      <c r="E105" s="15">
        <v>0.80777180189665299</v>
      </c>
      <c r="F105" s="15">
        <v>0.63089147393110301</v>
      </c>
      <c r="G105" s="15">
        <v>0.5</v>
      </c>
      <c r="H105" s="15" t="s">
        <v>141</v>
      </c>
      <c r="I105" s="15">
        <v>0.5</v>
      </c>
      <c r="J105" s="15">
        <v>0.5</v>
      </c>
      <c r="K105" s="16">
        <f t="shared" si="49"/>
        <v>0.5</v>
      </c>
      <c r="L105" s="14">
        <f t="shared" si="90"/>
        <v>0.4</v>
      </c>
      <c r="M105" s="16" t="str">
        <f t="shared" si="50"/>
        <v>Over</v>
      </c>
      <c r="N105" s="15">
        <v>0.9</v>
      </c>
      <c r="O105" s="15">
        <v>0.6</v>
      </c>
      <c r="P105" s="16">
        <f t="shared" si="51"/>
        <v>3</v>
      </c>
      <c r="Q105" s="16">
        <f t="shared" si="52"/>
        <v>4</v>
      </c>
      <c r="R105" s="16">
        <f t="shared" si="53"/>
        <v>1</v>
      </c>
      <c r="S105" s="16">
        <f t="shared" si="54"/>
        <v>1</v>
      </c>
      <c r="T105" s="16">
        <f t="shared" si="55"/>
        <v>9</v>
      </c>
      <c r="V105" s="15">
        <v>1.049261270655673</v>
      </c>
      <c r="W105" s="15">
        <v>1.16028177184396</v>
      </c>
      <c r="X105" s="15">
        <v>1</v>
      </c>
      <c r="Y105" s="15">
        <v>0.5</v>
      </c>
      <c r="Z105" s="15">
        <v>-250</v>
      </c>
      <c r="AA105" s="15">
        <v>220</v>
      </c>
      <c r="AB105" s="15">
        <v>0.3</v>
      </c>
      <c r="AC105" s="16">
        <f t="shared" si="56"/>
        <v>0.5</v>
      </c>
      <c r="AD105" s="16">
        <f t="shared" si="91"/>
        <v>0.7</v>
      </c>
      <c r="AE105" s="16" t="str">
        <f t="shared" si="57"/>
        <v>Over</v>
      </c>
      <c r="AF105" s="15">
        <v>1.2</v>
      </c>
      <c r="AG105" s="15">
        <v>0.8</v>
      </c>
      <c r="AH105" s="16">
        <f t="shared" si="58"/>
        <v>3</v>
      </c>
      <c r="AI105" s="16">
        <f t="shared" si="59"/>
        <v>4</v>
      </c>
      <c r="AJ105" s="16">
        <f t="shared" si="60"/>
        <v>1</v>
      </c>
      <c r="AK105" s="16">
        <f t="shared" si="61"/>
        <v>1</v>
      </c>
      <c r="AL105" s="16">
        <f t="shared" si="62"/>
        <v>9</v>
      </c>
      <c r="AN105">
        <v>0.14305321491244419</v>
      </c>
      <c r="AO105">
        <v>0.48631797713889802</v>
      </c>
      <c r="AP105">
        <v>-2.22229137816164E-3</v>
      </c>
      <c r="AQ105" t="s">
        <v>141</v>
      </c>
      <c r="AR105">
        <v>0.5</v>
      </c>
      <c r="AS105">
        <v>285</v>
      </c>
      <c r="AT105" t="s">
        <v>141</v>
      </c>
      <c r="AU105" s="14">
        <f t="shared" si="63"/>
        <v>0.5</v>
      </c>
      <c r="AV105" s="14">
        <f t="shared" si="92"/>
        <v>-0.35694678508755584</v>
      </c>
      <c r="AW105" s="14" t="str">
        <f t="shared" si="64"/>
        <v>Under</v>
      </c>
      <c r="AX105">
        <v>0.3</v>
      </c>
      <c r="AY105">
        <v>0.2</v>
      </c>
      <c r="AZ105" s="14">
        <f t="shared" si="65"/>
        <v>3</v>
      </c>
      <c r="BA105" s="14">
        <f t="shared" si="66"/>
        <v>1</v>
      </c>
      <c r="BB105" s="14">
        <f t="shared" si="67"/>
        <v>0</v>
      </c>
      <c r="BC105" s="14">
        <f t="shared" si="68"/>
        <v>0</v>
      </c>
      <c r="BD105" s="14">
        <f t="shared" si="69"/>
        <v>4</v>
      </c>
      <c r="BF105">
        <v>0.70488493722805945</v>
      </c>
      <c r="BG105">
        <v>1.16761342282456</v>
      </c>
      <c r="BH105">
        <v>0.38</v>
      </c>
      <c r="BI105" t="s">
        <v>141</v>
      </c>
      <c r="BJ105">
        <v>0.5</v>
      </c>
      <c r="BK105">
        <v>125</v>
      </c>
      <c r="BL105" t="s">
        <v>141</v>
      </c>
      <c r="BM105" s="14">
        <f t="shared" si="70"/>
        <v>0.5</v>
      </c>
      <c r="BN105" s="14">
        <f t="shared" si="93"/>
        <v>0.66761342282456004</v>
      </c>
      <c r="BO105" s="14" t="str">
        <f t="shared" si="71"/>
        <v>Over</v>
      </c>
      <c r="BP105">
        <v>1</v>
      </c>
      <c r="BQ105">
        <v>0.5</v>
      </c>
      <c r="BR105" s="14">
        <f t="shared" si="72"/>
        <v>2</v>
      </c>
      <c r="BS105" s="14">
        <f t="shared" si="73"/>
        <v>5</v>
      </c>
      <c r="BT105" s="14">
        <f t="shared" si="74"/>
        <v>1</v>
      </c>
      <c r="BU105" s="14">
        <f t="shared" si="75"/>
        <v>0</v>
      </c>
      <c r="BV105" s="14">
        <f t="shared" si="76"/>
        <v>8</v>
      </c>
      <c r="BX105">
        <v>0.23795679019631311</v>
      </c>
      <c r="BY105">
        <v>0.86518171160609603</v>
      </c>
      <c r="BZ105">
        <v>3.8448627999999999E-2</v>
      </c>
      <c r="CA105" t="s">
        <v>141</v>
      </c>
      <c r="CB105">
        <v>0.5</v>
      </c>
      <c r="CC105">
        <v>640</v>
      </c>
      <c r="CD105" t="s">
        <v>141</v>
      </c>
      <c r="CE105" s="14">
        <f t="shared" si="77"/>
        <v>0.5</v>
      </c>
      <c r="CF105" s="14">
        <f t="shared" si="94"/>
        <v>-0.5</v>
      </c>
      <c r="CG105" s="14" t="str">
        <f t="shared" si="78"/>
        <v>Under</v>
      </c>
      <c r="CH105">
        <v>0</v>
      </c>
      <c r="CI105">
        <v>0</v>
      </c>
      <c r="CJ105" s="14"/>
      <c r="CK105" s="14">
        <f t="shared" si="79"/>
        <v>1</v>
      </c>
      <c r="CL105" s="14">
        <f t="shared" si="80"/>
        <v>1</v>
      </c>
      <c r="CM105" s="14">
        <f t="shared" si="81"/>
        <v>1</v>
      </c>
      <c r="CN105" s="14">
        <f t="shared" si="82"/>
        <v>3</v>
      </c>
      <c r="CP105">
        <v>2.083247332609258</v>
      </c>
      <c r="CQ105">
        <v>2.2428519619110299</v>
      </c>
      <c r="CR105">
        <v>2</v>
      </c>
      <c r="CS105">
        <v>1.5</v>
      </c>
      <c r="CT105" t="s">
        <v>141</v>
      </c>
      <c r="CU105">
        <v>1.5</v>
      </c>
      <c r="CV105">
        <v>1.5</v>
      </c>
      <c r="CW105" s="14">
        <f t="shared" si="83"/>
        <v>1.5</v>
      </c>
      <c r="CX105" s="14">
        <f t="shared" si="95"/>
        <v>1.1000000000000001</v>
      </c>
      <c r="CY105" s="14" t="str">
        <f t="shared" si="84"/>
        <v>Over</v>
      </c>
      <c r="CZ105">
        <v>2.6</v>
      </c>
      <c r="DA105">
        <v>0.5</v>
      </c>
      <c r="DB105" s="14">
        <f t="shared" si="85"/>
        <v>3</v>
      </c>
      <c r="DC105" s="14">
        <f t="shared" si="86"/>
        <v>3</v>
      </c>
      <c r="DD105" s="14">
        <f t="shared" si="87"/>
        <v>1</v>
      </c>
      <c r="DE105" s="14">
        <f t="shared" si="88"/>
        <v>0</v>
      </c>
      <c r="DF105" s="14">
        <f t="shared" si="89"/>
        <v>7</v>
      </c>
    </row>
    <row r="106" spans="1:111" x14ac:dyDescent="0.3">
      <c r="A106" t="s">
        <v>252</v>
      </c>
      <c r="B106" t="s">
        <v>51</v>
      </c>
      <c r="C106" t="s">
        <v>50</v>
      </c>
      <c r="D106">
        <v>0.42213974305478991</v>
      </c>
      <c r="E106">
        <v>0.5</v>
      </c>
      <c r="F106">
        <v>0.23261656165181599</v>
      </c>
      <c r="G106">
        <v>0.5</v>
      </c>
      <c r="H106" t="s">
        <v>141</v>
      </c>
      <c r="I106">
        <v>0.5</v>
      </c>
      <c r="J106">
        <v>0.5</v>
      </c>
      <c r="K106" s="14">
        <f t="shared" si="49"/>
        <v>0.5</v>
      </c>
      <c r="L106" s="14">
        <f t="shared" si="90"/>
        <v>-9.9999999999999978E-2</v>
      </c>
      <c r="M106" s="14" t="str">
        <f t="shared" si="50"/>
        <v>Under</v>
      </c>
      <c r="N106">
        <v>0.4</v>
      </c>
      <c r="O106">
        <v>0.4</v>
      </c>
      <c r="P106" s="14">
        <f t="shared" si="51"/>
        <v>2</v>
      </c>
      <c r="Q106" s="14">
        <f t="shared" si="52"/>
        <v>2</v>
      </c>
      <c r="R106" s="14">
        <f t="shared" si="53"/>
        <v>1</v>
      </c>
      <c r="S106" s="14">
        <f t="shared" si="54"/>
        <v>1</v>
      </c>
      <c r="T106" s="14">
        <f t="shared" si="55"/>
        <v>6</v>
      </c>
      <c r="V106" s="15">
        <v>1.0580667896556091</v>
      </c>
      <c r="W106" s="15">
        <v>1.1668061086391299</v>
      </c>
      <c r="X106" s="15">
        <v>0.99758208464960196</v>
      </c>
      <c r="Y106" s="15">
        <v>0.5</v>
      </c>
      <c r="Z106" s="15">
        <v>-200</v>
      </c>
      <c r="AA106" s="15">
        <v>280</v>
      </c>
      <c r="AB106" s="15">
        <v>0.3</v>
      </c>
      <c r="AC106" s="16">
        <f t="shared" si="56"/>
        <v>0.5</v>
      </c>
      <c r="AD106" s="16">
        <f t="shared" si="91"/>
        <v>0.66680610863912992</v>
      </c>
      <c r="AE106" s="16" t="str">
        <f t="shared" si="57"/>
        <v>Over</v>
      </c>
      <c r="AF106" s="15">
        <v>1.1000000000000001</v>
      </c>
      <c r="AG106" s="15">
        <v>0.7</v>
      </c>
      <c r="AH106" s="16">
        <f t="shared" si="58"/>
        <v>3</v>
      </c>
      <c r="AI106" s="16">
        <f t="shared" si="59"/>
        <v>4</v>
      </c>
      <c r="AJ106" s="16">
        <f t="shared" si="60"/>
        <v>1</v>
      </c>
      <c r="AK106" s="16">
        <f t="shared" si="61"/>
        <v>1</v>
      </c>
      <c r="AL106" s="16">
        <f t="shared" si="62"/>
        <v>9</v>
      </c>
      <c r="AN106">
        <v>1.7946807080484389E-2</v>
      </c>
      <c r="AO106">
        <v>5.0106785071091398E-2</v>
      </c>
      <c r="AP106">
        <v>-5.6816936960950801E-5</v>
      </c>
      <c r="AQ106" t="s">
        <v>141</v>
      </c>
      <c r="AR106">
        <v>0.5</v>
      </c>
      <c r="AS106">
        <v>600</v>
      </c>
      <c r="AT106" t="s">
        <v>141</v>
      </c>
      <c r="AU106" s="14">
        <f t="shared" si="63"/>
        <v>0.5</v>
      </c>
      <c r="AV106" s="14">
        <f t="shared" si="92"/>
        <v>-0.5</v>
      </c>
      <c r="AW106" s="14" t="str">
        <f t="shared" si="64"/>
        <v>Under</v>
      </c>
      <c r="AX106">
        <v>0</v>
      </c>
      <c r="AY106">
        <v>0</v>
      </c>
      <c r="AZ106" s="14">
        <f t="shared" si="65"/>
        <v>3</v>
      </c>
      <c r="BA106" s="14">
        <f t="shared" si="66"/>
        <v>1</v>
      </c>
      <c r="BB106" s="14">
        <f t="shared" si="67"/>
        <v>0</v>
      </c>
      <c r="BC106" s="14">
        <f t="shared" si="68"/>
        <v>0</v>
      </c>
      <c r="BD106" s="14">
        <f t="shared" si="69"/>
        <v>4</v>
      </c>
      <c r="BF106">
        <v>0.30172118766389111</v>
      </c>
      <c r="BG106">
        <v>0.65933044017358899</v>
      </c>
      <c r="BH106">
        <v>0.06</v>
      </c>
      <c r="BI106" t="s">
        <v>141</v>
      </c>
      <c r="BJ106">
        <v>0.5</v>
      </c>
      <c r="BK106">
        <v>210</v>
      </c>
      <c r="BL106" t="s">
        <v>141</v>
      </c>
      <c r="BM106" s="14">
        <f t="shared" si="70"/>
        <v>0.5</v>
      </c>
      <c r="BN106" s="14">
        <f t="shared" si="93"/>
        <v>-0.3</v>
      </c>
      <c r="BO106" s="14" t="str">
        <f t="shared" si="71"/>
        <v>Under</v>
      </c>
      <c r="BP106">
        <v>0.2</v>
      </c>
      <c r="BQ106">
        <v>0.2</v>
      </c>
      <c r="BR106" s="14">
        <f t="shared" si="72"/>
        <v>2</v>
      </c>
      <c r="BS106" s="14">
        <f t="shared" si="73"/>
        <v>1</v>
      </c>
      <c r="BT106" s="14">
        <f t="shared" si="74"/>
        <v>1</v>
      </c>
      <c r="BU106" s="14">
        <f t="shared" si="75"/>
        <v>1</v>
      </c>
      <c r="BV106" s="14">
        <f t="shared" si="76"/>
        <v>5</v>
      </c>
      <c r="BX106">
        <v>0.17360286454911231</v>
      </c>
      <c r="BY106">
        <v>0.76762084796111196</v>
      </c>
      <c r="BZ106">
        <v>-2.3849048E-3</v>
      </c>
      <c r="CA106" t="s">
        <v>141</v>
      </c>
      <c r="CB106">
        <v>0.5</v>
      </c>
      <c r="CC106">
        <v>900</v>
      </c>
      <c r="CD106" t="s">
        <v>141</v>
      </c>
      <c r="CE106" s="14">
        <f t="shared" si="77"/>
        <v>0.5</v>
      </c>
      <c r="CF106" s="14">
        <f t="shared" si="94"/>
        <v>-0.4</v>
      </c>
      <c r="CG106" s="14" t="str">
        <f t="shared" si="78"/>
        <v>Under</v>
      </c>
      <c r="CH106">
        <v>0.1</v>
      </c>
      <c r="CI106">
        <v>0.1</v>
      </c>
      <c r="CJ106" s="14"/>
      <c r="CK106" s="14">
        <f t="shared" si="79"/>
        <v>1</v>
      </c>
      <c r="CL106" s="14">
        <f t="shared" si="80"/>
        <v>1</v>
      </c>
      <c r="CM106" s="14">
        <f t="shared" si="81"/>
        <v>1</v>
      </c>
      <c r="CN106" s="14">
        <f t="shared" si="82"/>
        <v>3</v>
      </c>
      <c r="CP106">
        <v>1.2160557958851199</v>
      </c>
      <c r="CQ106">
        <v>1.5313236348869901</v>
      </c>
      <c r="CR106">
        <v>1</v>
      </c>
      <c r="CS106">
        <v>1.5</v>
      </c>
      <c r="CT106" t="s">
        <v>141</v>
      </c>
      <c r="CU106">
        <v>1.5</v>
      </c>
      <c r="CV106">
        <v>1.5</v>
      </c>
      <c r="CW106" s="14">
        <f t="shared" si="83"/>
        <v>1.5</v>
      </c>
      <c r="CX106" s="14">
        <f t="shared" si="95"/>
        <v>-0.28394420411488008</v>
      </c>
      <c r="CY106" s="14" t="str">
        <f t="shared" si="84"/>
        <v>Under</v>
      </c>
      <c r="CZ106">
        <v>1.3</v>
      </c>
      <c r="DA106">
        <v>0.4</v>
      </c>
      <c r="DB106" s="14">
        <f t="shared" si="85"/>
        <v>2</v>
      </c>
      <c r="DC106" s="14">
        <f t="shared" si="86"/>
        <v>1</v>
      </c>
      <c r="DD106" s="14">
        <f t="shared" si="87"/>
        <v>1</v>
      </c>
      <c r="DE106" s="14">
        <f t="shared" si="88"/>
        <v>1</v>
      </c>
      <c r="DF106" s="14">
        <f t="shared" si="89"/>
        <v>5</v>
      </c>
    </row>
    <row r="107" spans="1:111" x14ac:dyDescent="0.3">
      <c r="A107" t="s">
        <v>253</v>
      </c>
      <c r="B107" t="s">
        <v>51</v>
      </c>
      <c r="C107" t="s">
        <v>50</v>
      </c>
      <c r="D107">
        <v>0.41910023649293288</v>
      </c>
      <c r="E107">
        <v>0.51594204969857105</v>
      </c>
      <c r="F107">
        <v>0.160390154177047</v>
      </c>
      <c r="G107">
        <v>0.5</v>
      </c>
      <c r="H107" t="s">
        <v>141</v>
      </c>
      <c r="I107">
        <v>0.5</v>
      </c>
      <c r="J107">
        <v>0.5</v>
      </c>
      <c r="K107" s="14">
        <f t="shared" si="49"/>
        <v>0.5</v>
      </c>
      <c r="L107" s="14">
        <f t="shared" si="90"/>
        <v>-0.3</v>
      </c>
      <c r="M107" s="14" t="str">
        <f t="shared" si="50"/>
        <v>Under</v>
      </c>
      <c r="N107">
        <v>0.2</v>
      </c>
      <c r="O107">
        <v>0.2</v>
      </c>
      <c r="P107" s="14">
        <f t="shared" si="51"/>
        <v>2</v>
      </c>
      <c r="Q107" s="14">
        <f t="shared" si="52"/>
        <v>4</v>
      </c>
      <c r="R107" s="14">
        <f t="shared" si="53"/>
        <v>1</v>
      </c>
      <c r="S107" s="14">
        <f t="shared" si="54"/>
        <v>1</v>
      </c>
      <c r="T107" s="14">
        <f t="shared" si="55"/>
        <v>8</v>
      </c>
      <c r="V107" s="15">
        <v>0.91158191020341595</v>
      </c>
      <c r="W107" s="15">
        <v>1</v>
      </c>
      <c r="X107" s="15">
        <v>0.76794568148266795</v>
      </c>
      <c r="Y107" s="15">
        <v>0.5</v>
      </c>
      <c r="Z107" s="15">
        <v>-130</v>
      </c>
      <c r="AA107" s="15">
        <v>500</v>
      </c>
      <c r="AB107" s="15">
        <v>0.1</v>
      </c>
      <c r="AC107" s="16">
        <f t="shared" si="56"/>
        <v>0.5</v>
      </c>
      <c r="AD107" s="16">
        <f t="shared" si="91"/>
        <v>0.5</v>
      </c>
      <c r="AE107" s="16" t="str">
        <f t="shared" si="57"/>
        <v>Over</v>
      </c>
      <c r="AF107" s="15">
        <v>0.8</v>
      </c>
      <c r="AG107" s="15">
        <v>0.7</v>
      </c>
      <c r="AH107" s="16">
        <f t="shared" si="58"/>
        <v>3</v>
      </c>
      <c r="AI107" s="16">
        <f t="shared" si="59"/>
        <v>3</v>
      </c>
      <c r="AJ107" s="16">
        <f t="shared" si="60"/>
        <v>1</v>
      </c>
      <c r="AK107" s="16">
        <f t="shared" si="61"/>
        <v>1</v>
      </c>
      <c r="AL107" s="16">
        <f t="shared" si="62"/>
        <v>8</v>
      </c>
      <c r="AN107">
        <v>2.815771720789528E-2</v>
      </c>
      <c r="AO107">
        <v>7.3955630811105497E-2</v>
      </c>
      <c r="AP107">
        <v>-8.2062799500310195E-5</v>
      </c>
      <c r="AQ107" t="s">
        <v>141</v>
      </c>
      <c r="AR107">
        <v>0.5</v>
      </c>
      <c r="AS107">
        <v>480</v>
      </c>
      <c r="AT107" t="s">
        <v>141</v>
      </c>
      <c r="AU107" s="14">
        <f t="shared" si="63"/>
        <v>0.5</v>
      </c>
      <c r="AV107" s="14">
        <f t="shared" si="92"/>
        <v>-0.47184228279210472</v>
      </c>
      <c r="AW107" s="14" t="str">
        <f t="shared" si="64"/>
        <v>Under</v>
      </c>
      <c r="AX107">
        <v>0.1</v>
      </c>
      <c r="AY107">
        <v>0.1</v>
      </c>
      <c r="AZ107" s="14">
        <f t="shared" si="65"/>
        <v>3</v>
      </c>
      <c r="BA107" s="14">
        <f t="shared" si="66"/>
        <v>1</v>
      </c>
      <c r="BB107" s="14">
        <f t="shared" si="67"/>
        <v>0</v>
      </c>
      <c r="BC107" s="14">
        <f t="shared" si="68"/>
        <v>0</v>
      </c>
      <c r="BD107" s="14">
        <f t="shared" si="69"/>
        <v>4</v>
      </c>
      <c r="BF107">
        <v>0.3985897682089542</v>
      </c>
      <c r="BG107">
        <v>0.862083873757025</v>
      </c>
      <c r="BH107">
        <v>0.21205334000000001</v>
      </c>
      <c r="BI107" t="s">
        <v>141</v>
      </c>
      <c r="BJ107">
        <v>0.5</v>
      </c>
      <c r="BK107">
        <v>190</v>
      </c>
      <c r="BL107" t="s">
        <v>141</v>
      </c>
      <c r="BM107" s="14">
        <f t="shared" si="70"/>
        <v>0.5</v>
      </c>
      <c r="BN107" s="14">
        <f t="shared" si="93"/>
        <v>0.362083873757025</v>
      </c>
      <c r="BO107" s="14" t="str">
        <f t="shared" si="71"/>
        <v>Over</v>
      </c>
      <c r="BP107">
        <v>0.7</v>
      </c>
      <c r="BQ107">
        <v>0.3</v>
      </c>
      <c r="BR107" s="14">
        <f t="shared" si="72"/>
        <v>1</v>
      </c>
      <c r="BS107" s="14">
        <f t="shared" si="73"/>
        <v>4</v>
      </c>
      <c r="BT107" s="14">
        <f t="shared" si="74"/>
        <v>1</v>
      </c>
      <c r="BU107" s="14">
        <f t="shared" si="75"/>
        <v>0</v>
      </c>
      <c r="BV107" s="14">
        <f t="shared" si="76"/>
        <v>6</v>
      </c>
      <c r="BX107">
        <v>0.1670239941845395</v>
      </c>
      <c r="BY107">
        <v>0.77874915938130396</v>
      </c>
      <c r="BZ107">
        <v>0.01</v>
      </c>
      <c r="CA107" t="s">
        <v>141</v>
      </c>
      <c r="CB107">
        <v>0.5</v>
      </c>
      <c r="CC107" t="s">
        <v>141</v>
      </c>
      <c r="CD107" t="s">
        <v>141</v>
      </c>
      <c r="CE107" s="14">
        <f t="shared" si="77"/>
        <v>0.5</v>
      </c>
      <c r="CF107" s="14">
        <f t="shared" si="94"/>
        <v>-0.5</v>
      </c>
      <c r="CG107" s="14" t="str">
        <f t="shared" si="78"/>
        <v>Under</v>
      </c>
      <c r="CH107">
        <v>0</v>
      </c>
      <c r="CI107">
        <v>0</v>
      </c>
      <c r="CJ107" s="14"/>
      <c r="CK107" s="14">
        <f t="shared" si="79"/>
        <v>1</v>
      </c>
      <c r="CL107" s="14">
        <f t="shared" si="80"/>
        <v>1</v>
      </c>
      <c r="CM107" s="14">
        <f t="shared" si="81"/>
        <v>1</v>
      </c>
      <c r="CN107" s="14">
        <f t="shared" si="82"/>
        <v>3</v>
      </c>
      <c r="CP107" s="15">
        <v>1.589958847909249</v>
      </c>
      <c r="CQ107" s="15">
        <v>2</v>
      </c>
      <c r="CR107" s="15">
        <v>1.2337372</v>
      </c>
      <c r="CS107" s="15">
        <v>0.5</v>
      </c>
      <c r="CT107" s="15" t="s">
        <v>141</v>
      </c>
      <c r="CU107" s="15">
        <v>0.5</v>
      </c>
      <c r="CV107" s="15">
        <v>1.5</v>
      </c>
      <c r="CW107" s="16">
        <f t="shared" si="83"/>
        <v>0.5</v>
      </c>
      <c r="CX107" s="14">
        <f t="shared" si="95"/>
        <v>1.5</v>
      </c>
      <c r="CY107" s="16" t="str">
        <f t="shared" si="84"/>
        <v>Over</v>
      </c>
      <c r="CZ107" s="15">
        <v>1.5</v>
      </c>
      <c r="DA107" s="15">
        <v>0.7</v>
      </c>
      <c r="DB107" s="16">
        <f t="shared" si="85"/>
        <v>3</v>
      </c>
      <c r="DC107" s="16">
        <f t="shared" si="86"/>
        <v>3</v>
      </c>
      <c r="DD107" s="16">
        <f t="shared" si="87"/>
        <v>1</v>
      </c>
      <c r="DE107" s="16">
        <f t="shared" si="88"/>
        <v>1</v>
      </c>
      <c r="DF107" s="16">
        <f t="shared" si="89"/>
        <v>8</v>
      </c>
    </row>
    <row r="108" spans="1:111" x14ac:dyDescent="0.3">
      <c r="A108" t="s">
        <v>254</v>
      </c>
      <c r="B108" t="s">
        <v>51</v>
      </c>
      <c r="C108" t="s">
        <v>50</v>
      </c>
      <c r="D108">
        <v>0.53516264086371756</v>
      </c>
      <c r="E108">
        <v>0.72132657761400198</v>
      </c>
      <c r="F108">
        <v>0.39490985304808801</v>
      </c>
      <c r="G108">
        <v>0.5</v>
      </c>
      <c r="H108" t="s">
        <v>141</v>
      </c>
      <c r="I108">
        <v>0.5</v>
      </c>
      <c r="J108">
        <v>0.5</v>
      </c>
      <c r="K108" s="14">
        <f t="shared" si="49"/>
        <v>0.5</v>
      </c>
      <c r="L108" s="14">
        <f t="shared" si="90"/>
        <v>0.22132657761400198</v>
      </c>
      <c r="M108" s="14" t="str">
        <f t="shared" si="50"/>
        <v>Over</v>
      </c>
      <c r="N108">
        <v>0.4</v>
      </c>
      <c r="O108">
        <v>0.4</v>
      </c>
      <c r="P108" s="14">
        <f t="shared" si="51"/>
        <v>2</v>
      </c>
      <c r="Q108" s="14">
        <f t="shared" si="52"/>
        <v>3</v>
      </c>
      <c r="R108" s="14">
        <f t="shared" si="53"/>
        <v>0</v>
      </c>
      <c r="S108" s="14">
        <f t="shared" si="54"/>
        <v>0</v>
      </c>
      <c r="T108" s="14">
        <f t="shared" si="55"/>
        <v>5</v>
      </c>
      <c r="V108">
        <v>0.97025394602894599</v>
      </c>
      <c r="W108">
        <v>1.00006125951276</v>
      </c>
      <c r="X108">
        <v>0.90813071558688896</v>
      </c>
      <c r="Y108">
        <v>0.5</v>
      </c>
      <c r="Z108">
        <v>-155</v>
      </c>
      <c r="AA108">
        <v>400</v>
      </c>
      <c r="AB108">
        <v>0.3</v>
      </c>
      <c r="AC108" s="14">
        <f t="shared" si="56"/>
        <v>0.5</v>
      </c>
      <c r="AD108" s="16">
        <f t="shared" si="91"/>
        <v>0.50006125951276004</v>
      </c>
      <c r="AE108" s="14" t="str">
        <f t="shared" si="57"/>
        <v>Over</v>
      </c>
      <c r="AF108">
        <v>0.9</v>
      </c>
      <c r="AG108">
        <v>0.5</v>
      </c>
      <c r="AH108" s="14">
        <f t="shared" si="58"/>
        <v>3</v>
      </c>
      <c r="AI108" s="14">
        <f t="shared" si="59"/>
        <v>4</v>
      </c>
      <c r="AJ108" s="14">
        <f t="shared" si="60"/>
        <v>1</v>
      </c>
      <c r="AK108" s="14">
        <f t="shared" si="61"/>
        <v>0</v>
      </c>
      <c r="AL108" s="14">
        <f t="shared" si="62"/>
        <v>8</v>
      </c>
      <c r="AN108">
        <v>1.5507641173973549E-3</v>
      </c>
      <c r="AO108">
        <v>1.50462962962962E-2</v>
      </c>
      <c r="AP108">
        <v>-9.9513404797150797E-3</v>
      </c>
      <c r="AQ108" t="s">
        <v>141</v>
      </c>
      <c r="AR108">
        <v>0.5</v>
      </c>
      <c r="AS108">
        <v>560</v>
      </c>
      <c r="AT108" t="s">
        <v>141</v>
      </c>
      <c r="AU108" s="14">
        <f t="shared" si="63"/>
        <v>0.5</v>
      </c>
      <c r="AV108" s="14">
        <f t="shared" si="92"/>
        <v>-0.5</v>
      </c>
      <c r="AW108" s="14" t="str">
        <f t="shared" si="64"/>
        <v>Under</v>
      </c>
      <c r="AX108">
        <v>0</v>
      </c>
      <c r="AY108">
        <v>0</v>
      </c>
      <c r="AZ108" s="14">
        <f t="shared" si="65"/>
        <v>3</v>
      </c>
      <c r="BA108" s="14">
        <f t="shared" si="66"/>
        <v>1</v>
      </c>
      <c r="BB108" s="14">
        <f t="shared" si="67"/>
        <v>0</v>
      </c>
      <c r="BC108" s="14">
        <f t="shared" si="68"/>
        <v>0</v>
      </c>
      <c r="BD108" s="14">
        <f t="shared" si="69"/>
        <v>4</v>
      </c>
      <c r="BF108">
        <v>0.29593011045703299</v>
      </c>
      <c r="BG108">
        <v>0.65933044017358899</v>
      </c>
      <c r="BH108">
        <v>0.04</v>
      </c>
      <c r="BI108" t="s">
        <v>141</v>
      </c>
      <c r="BJ108">
        <v>0.5</v>
      </c>
      <c r="BK108">
        <v>190</v>
      </c>
      <c r="BL108" t="s">
        <v>141</v>
      </c>
      <c r="BM108" s="14">
        <f t="shared" si="70"/>
        <v>0.5</v>
      </c>
      <c r="BN108" s="14">
        <f t="shared" si="93"/>
        <v>-0.5</v>
      </c>
      <c r="BO108" s="14" t="str">
        <f t="shared" si="71"/>
        <v>Under</v>
      </c>
      <c r="BP108">
        <v>0</v>
      </c>
      <c r="BQ108">
        <v>0</v>
      </c>
      <c r="BR108" s="14">
        <f t="shared" si="72"/>
        <v>2</v>
      </c>
      <c r="BS108" s="14">
        <f t="shared" si="73"/>
        <v>1</v>
      </c>
      <c r="BT108" s="14">
        <f t="shared" si="74"/>
        <v>1</v>
      </c>
      <c r="BU108" s="14">
        <f t="shared" si="75"/>
        <v>1</v>
      </c>
      <c r="BV108" s="14">
        <f t="shared" si="76"/>
        <v>5</v>
      </c>
      <c r="BX108">
        <v>0.19856644242319979</v>
      </c>
      <c r="BY108">
        <v>0.83069568084404799</v>
      </c>
      <c r="BZ108">
        <v>1.4497609999999999E-2</v>
      </c>
      <c r="CA108" t="s">
        <v>141</v>
      </c>
      <c r="CB108">
        <v>0.5</v>
      </c>
      <c r="CC108" t="s">
        <v>141</v>
      </c>
      <c r="CD108" t="s">
        <v>141</v>
      </c>
      <c r="CE108" s="14">
        <f t="shared" si="77"/>
        <v>0.5</v>
      </c>
      <c r="CF108" s="14">
        <f t="shared" si="94"/>
        <v>-0.5</v>
      </c>
      <c r="CG108" s="14" t="str">
        <f t="shared" si="78"/>
        <v>Under</v>
      </c>
      <c r="CH108">
        <v>0</v>
      </c>
      <c r="CI108">
        <v>0</v>
      </c>
      <c r="CJ108" s="14"/>
      <c r="CK108" s="14">
        <f t="shared" si="79"/>
        <v>1</v>
      </c>
      <c r="CL108" s="14">
        <f t="shared" si="80"/>
        <v>1</v>
      </c>
      <c r="CM108" s="14">
        <f t="shared" si="81"/>
        <v>1</v>
      </c>
      <c r="CN108" s="14">
        <f t="shared" si="82"/>
        <v>3</v>
      </c>
      <c r="CP108">
        <v>1.2113771481504501</v>
      </c>
      <c r="CQ108">
        <v>1.43230424447029</v>
      </c>
      <c r="CR108">
        <v>0.99401447420384903</v>
      </c>
      <c r="CS108">
        <v>0.5</v>
      </c>
      <c r="CT108" t="s">
        <v>141</v>
      </c>
      <c r="CU108">
        <v>0.5</v>
      </c>
      <c r="CV108">
        <v>1.5</v>
      </c>
      <c r="CW108" s="14">
        <f t="shared" si="83"/>
        <v>0.5</v>
      </c>
      <c r="CX108" s="14">
        <f t="shared" si="95"/>
        <v>0.93230424447029003</v>
      </c>
      <c r="CY108" s="14" t="str">
        <f t="shared" si="84"/>
        <v>Over</v>
      </c>
      <c r="CZ108">
        <v>1.4</v>
      </c>
      <c r="DA108">
        <v>0.5</v>
      </c>
      <c r="DB108" s="14">
        <f t="shared" si="85"/>
        <v>3</v>
      </c>
      <c r="DC108" s="14">
        <f t="shared" si="86"/>
        <v>2</v>
      </c>
      <c r="DD108" s="14">
        <f t="shared" si="87"/>
        <v>1</v>
      </c>
      <c r="DE108" s="14">
        <f t="shared" si="88"/>
        <v>0</v>
      </c>
      <c r="DF108" s="14">
        <f t="shared" si="89"/>
        <v>6</v>
      </c>
    </row>
    <row r="109" spans="1:111" x14ac:dyDescent="0.3">
      <c r="A109" t="s">
        <v>255</v>
      </c>
      <c r="B109" t="s">
        <v>51</v>
      </c>
      <c r="C109" t="s">
        <v>50</v>
      </c>
      <c r="D109">
        <v>0.31669261675527149</v>
      </c>
      <c r="E109">
        <v>0.62891698735568902</v>
      </c>
      <c r="F109">
        <v>0.22</v>
      </c>
      <c r="G109">
        <v>0.5</v>
      </c>
      <c r="H109" t="s">
        <v>141</v>
      </c>
      <c r="I109">
        <v>0.5</v>
      </c>
      <c r="J109" t="s">
        <v>141</v>
      </c>
      <c r="K109" s="14">
        <f t="shared" si="49"/>
        <v>0.5</v>
      </c>
      <c r="L109" s="14">
        <f t="shared" si="90"/>
        <v>-0.4</v>
      </c>
      <c r="M109" s="14" t="str">
        <f t="shared" si="50"/>
        <v>Under</v>
      </c>
      <c r="N109">
        <v>0.1</v>
      </c>
      <c r="O109">
        <v>0.1</v>
      </c>
      <c r="P109" s="14">
        <f t="shared" si="51"/>
        <v>2</v>
      </c>
      <c r="Q109" s="14">
        <f t="shared" si="52"/>
        <v>4</v>
      </c>
      <c r="R109" s="14">
        <f t="shared" si="53"/>
        <v>1</v>
      </c>
      <c r="S109" s="14">
        <f t="shared" si="54"/>
        <v>1</v>
      </c>
      <c r="T109" s="14">
        <f t="shared" si="55"/>
        <v>8</v>
      </c>
      <c r="V109">
        <v>0.88215374983578321</v>
      </c>
      <c r="W109">
        <v>1</v>
      </c>
      <c r="X109">
        <v>0.68504694945994205</v>
      </c>
      <c r="Y109">
        <v>0.5</v>
      </c>
      <c r="Z109">
        <v>-220</v>
      </c>
      <c r="AA109">
        <v>250</v>
      </c>
      <c r="AB109">
        <v>0.1</v>
      </c>
      <c r="AC109" s="14">
        <f t="shared" si="56"/>
        <v>0.5</v>
      </c>
      <c r="AD109" s="16">
        <f t="shared" si="91"/>
        <v>0.5</v>
      </c>
      <c r="AE109" s="14" t="str">
        <f t="shared" si="57"/>
        <v>Over</v>
      </c>
      <c r="AF109">
        <v>0.7</v>
      </c>
      <c r="AG109">
        <v>0.5</v>
      </c>
      <c r="AH109" s="14">
        <f t="shared" si="58"/>
        <v>3</v>
      </c>
      <c r="AI109" s="14">
        <f t="shared" si="59"/>
        <v>3</v>
      </c>
      <c r="AJ109" s="14">
        <f t="shared" si="60"/>
        <v>1</v>
      </c>
      <c r="AK109" s="14">
        <f t="shared" si="61"/>
        <v>0</v>
      </c>
      <c r="AL109" s="14">
        <f t="shared" si="62"/>
        <v>7</v>
      </c>
      <c r="AN109">
        <v>2.6792051817046219E-3</v>
      </c>
      <c r="AO109">
        <v>3.1547955763227803E-2</v>
      </c>
      <c r="AP109">
        <v>-1.2114683050011701E-2</v>
      </c>
      <c r="AQ109" t="s">
        <v>141</v>
      </c>
      <c r="AR109">
        <v>0.5</v>
      </c>
      <c r="AS109">
        <v>630</v>
      </c>
      <c r="AT109" t="s">
        <v>141</v>
      </c>
      <c r="AU109" s="14">
        <f t="shared" si="63"/>
        <v>0.5</v>
      </c>
      <c r="AV109" s="14">
        <f t="shared" si="92"/>
        <v>-0.5</v>
      </c>
      <c r="AW109" s="14" t="str">
        <f t="shared" si="64"/>
        <v>Under</v>
      </c>
      <c r="AX109">
        <v>0</v>
      </c>
      <c r="AY109">
        <v>0</v>
      </c>
      <c r="AZ109" s="14">
        <f t="shared" si="65"/>
        <v>3</v>
      </c>
      <c r="BA109" s="14">
        <f t="shared" si="66"/>
        <v>1</v>
      </c>
      <c r="BB109" s="14">
        <f t="shared" si="67"/>
        <v>0</v>
      </c>
      <c r="BC109" s="14">
        <f t="shared" si="68"/>
        <v>0</v>
      </c>
      <c r="BD109" s="14">
        <f t="shared" si="69"/>
        <v>4</v>
      </c>
      <c r="BF109">
        <v>0.25300044706572378</v>
      </c>
      <c r="BG109">
        <v>0.65933044017358899</v>
      </c>
      <c r="BH109">
        <v>0.15</v>
      </c>
      <c r="BI109" t="s">
        <v>141</v>
      </c>
      <c r="BJ109">
        <v>0.5</v>
      </c>
      <c r="BK109">
        <v>190</v>
      </c>
      <c r="BL109" t="s">
        <v>141</v>
      </c>
      <c r="BM109" s="14">
        <f t="shared" si="70"/>
        <v>0.5</v>
      </c>
      <c r="BN109" s="14">
        <f t="shared" si="93"/>
        <v>-0.5</v>
      </c>
      <c r="BO109" s="14" t="str">
        <f t="shared" si="71"/>
        <v>Under</v>
      </c>
      <c r="BP109">
        <v>0</v>
      </c>
      <c r="BQ109">
        <v>0</v>
      </c>
      <c r="BR109" s="14">
        <f t="shared" si="72"/>
        <v>2</v>
      </c>
      <c r="BS109" s="14">
        <f t="shared" si="73"/>
        <v>1</v>
      </c>
      <c r="BT109" s="14">
        <f t="shared" si="74"/>
        <v>1</v>
      </c>
      <c r="BU109" s="14">
        <f t="shared" si="75"/>
        <v>1</v>
      </c>
      <c r="BV109" s="14">
        <f t="shared" si="76"/>
        <v>5</v>
      </c>
      <c r="BX109">
        <v>0.19001669601784699</v>
      </c>
      <c r="BY109">
        <v>0.83069568084404799</v>
      </c>
      <c r="BZ109">
        <v>-4.6788619999999998E-3</v>
      </c>
      <c r="CA109" t="s">
        <v>141</v>
      </c>
      <c r="CB109">
        <v>0.5</v>
      </c>
      <c r="CC109" t="s">
        <v>141</v>
      </c>
      <c r="CD109" t="s">
        <v>141</v>
      </c>
      <c r="CE109" s="14">
        <f t="shared" si="77"/>
        <v>0.5</v>
      </c>
      <c r="CF109" s="14">
        <f t="shared" si="94"/>
        <v>-0.5</v>
      </c>
      <c r="CG109" s="14" t="str">
        <f t="shared" si="78"/>
        <v>Under</v>
      </c>
      <c r="CH109">
        <v>0</v>
      </c>
      <c r="CI109">
        <v>0</v>
      </c>
      <c r="CJ109" s="14"/>
      <c r="CK109" s="14">
        <f t="shared" si="79"/>
        <v>1</v>
      </c>
      <c r="CL109" s="14">
        <f t="shared" si="80"/>
        <v>1</v>
      </c>
      <c r="CM109" s="14">
        <f t="shared" si="81"/>
        <v>1</v>
      </c>
      <c r="CN109" s="14">
        <f t="shared" si="82"/>
        <v>3</v>
      </c>
      <c r="CP109">
        <v>0.99870031376666135</v>
      </c>
      <c r="CQ109">
        <v>1.233501</v>
      </c>
      <c r="CR109">
        <v>0.69218375001372501</v>
      </c>
      <c r="CS109">
        <v>0.5</v>
      </c>
      <c r="CT109" t="s">
        <v>141</v>
      </c>
      <c r="CU109">
        <v>0.5</v>
      </c>
      <c r="CV109" t="s">
        <v>141</v>
      </c>
      <c r="CW109" s="14">
        <f t="shared" si="83"/>
        <v>0.5</v>
      </c>
      <c r="CX109" s="14">
        <f t="shared" si="95"/>
        <v>0.73350099999999996</v>
      </c>
      <c r="CY109" s="14" t="str">
        <f t="shared" si="84"/>
        <v>Over</v>
      </c>
      <c r="CZ109">
        <v>0.9</v>
      </c>
      <c r="DA109">
        <v>0.5</v>
      </c>
      <c r="DB109" s="14">
        <f t="shared" si="85"/>
        <v>3</v>
      </c>
      <c r="DC109" s="14">
        <f t="shared" si="86"/>
        <v>2</v>
      </c>
      <c r="DD109" s="14">
        <f t="shared" si="87"/>
        <v>1</v>
      </c>
      <c r="DE109" s="14">
        <f t="shared" si="88"/>
        <v>0</v>
      </c>
      <c r="DF109" s="14">
        <f t="shared" si="89"/>
        <v>6</v>
      </c>
    </row>
    <row r="110" spans="1:111" x14ac:dyDescent="0.3">
      <c r="A110" t="s">
        <v>256</v>
      </c>
      <c r="B110" t="s">
        <v>51</v>
      </c>
      <c r="C110" t="s">
        <v>50</v>
      </c>
      <c r="D110">
        <v>0.38115630117019472</v>
      </c>
      <c r="E110">
        <v>0.47300275542523401</v>
      </c>
      <c r="F110">
        <v>0.26871735000000002</v>
      </c>
      <c r="G110">
        <v>0.5</v>
      </c>
      <c r="H110" t="s">
        <v>141</v>
      </c>
      <c r="I110">
        <v>0.5</v>
      </c>
      <c r="J110" t="s">
        <v>141</v>
      </c>
      <c r="K110" s="14">
        <f t="shared" si="49"/>
        <v>0.5</v>
      </c>
      <c r="L110" s="14">
        <f t="shared" si="90"/>
        <v>0.30000000000000004</v>
      </c>
      <c r="M110" s="14" t="str">
        <f t="shared" si="50"/>
        <v>Over</v>
      </c>
      <c r="N110">
        <v>0.8</v>
      </c>
      <c r="O110">
        <v>0.6</v>
      </c>
      <c r="P110" s="14">
        <f t="shared" si="51"/>
        <v>0</v>
      </c>
      <c r="Q110" s="14">
        <f t="shared" si="52"/>
        <v>4</v>
      </c>
      <c r="R110" s="14">
        <f t="shared" si="53"/>
        <v>1</v>
      </c>
      <c r="S110" s="14">
        <f t="shared" si="54"/>
        <v>1</v>
      </c>
      <c r="T110" s="14">
        <f t="shared" si="55"/>
        <v>6</v>
      </c>
      <c r="V110">
        <v>0.92465771141764985</v>
      </c>
      <c r="W110">
        <v>1</v>
      </c>
      <c r="X110">
        <v>0.78697587365912602</v>
      </c>
      <c r="Y110">
        <v>0.5</v>
      </c>
      <c r="Z110">
        <v>-110</v>
      </c>
      <c r="AA110">
        <v>600</v>
      </c>
      <c r="AB110">
        <v>0.2</v>
      </c>
      <c r="AC110" s="14">
        <f t="shared" si="56"/>
        <v>0.5</v>
      </c>
      <c r="AD110" s="16">
        <f t="shared" si="91"/>
        <v>0.5</v>
      </c>
      <c r="AE110" s="14" t="str">
        <f t="shared" si="57"/>
        <v>Over</v>
      </c>
      <c r="AF110">
        <v>0.8</v>
      </c>
      <c r="AG110">
        <v>0.4</v>
      </c>
      <c r="AH110" s="14">
        <f t="shared" si="58"/>
        <v>3</v>
      </c>
      <c r="AI110" s="14">
        <f t="shared" si="59"/>
        <v>3</v>
      </c>
      <c r="AJ110" s="14">
        <f t="shared" si="60"/>
        <v>1</v>
      </c>
      <c r="AK110" s="14">
        <f t="shared" si="61"/>
        <v>0</v>
      </c>
      <c r="AL110" s="14">
        <f t="shared" si="62"/>
        <v>7</v>
      </c>
      <c r="AN110">
        <v>4.3179841382539177E-2</v>
      </c>
      <c r="AO110">
        <v>0.116338354701361</v>
      </c>
      <c r="AP110">
        <v>-2.1479646002178798E-5</v>
      </c>
      <c r="AQ110" t="s">
        <v>141</v>
      </c>
      <c r="AR110">
        <v>0.5</v>
      </c>
      <c r="AS110" t="s">
        <v>141</v>
      </c>
      <c r="AT110" t="s">
        <v>141</v>
      </c>
      <c r="AU110" s="14">
        <f t="shared" si="63"/>
        <v>0.5</v>
      </c>
      <c r="AV110" s="14">
        <f t="shared" si="92"/>
        <v>-0.45682015861746084</v>
      </c>
      <c r="AW110" s="14" t="str">
        <f t="shared" si="64"/>
        <v>Under</v>
      </c>
      <c r="AX110">
        <v>0.1</v>
      </c>
      <c r="AY110">
        <v>0.1</v>
      </c>
      <c r="AZ110" s="14">
        <f t="shared" si="65"/>
        <v>3</v>
      </c>
      <c r="BA110" s="14">
        <f t="shared" si="66"/>
        <v>1</v>
      </c>
      <c r="BB110" s="14">
        <f t="shared" si="67"/>
        <v>0</v>
      </c>
      <c r="BC110" s="14">
        <f t="shared" si="68"/>
        <v>0</v>
      </c>
      <c r="BD110" s="14">
        <f t="shared" si="69"/>
        <v>4</v>
      </c>
      <c r="BF110">
        <v>0.33516297441210791</v>
      </c>
      <c r="BG110">
        <v>0.65933044017358899</v>
      </c>
      <c r="BH110">
        <v>0.17</v>
      </c>
      <c r="BI110" t="s">
        <v>141</v>
      </c>
      <c r="BJ110">
        <v>0.5</v>
      </c>
      <c r="BK110">
        <v>320</v>
      </c>
      <c r="BL110" t="s">
        <v>141</v>
      </c>
      <c r="BM110" s="14">
        <f t="shared" si="70"/>
        <v>0.5</v>
      </c>
      <c r="BN110" s="14">
        <f t="shared" si="93"/>
        <v>-0.3</v>
      </c>
      <c r="BO110" s="14" t="str">
        <f t="shared" si="71"/>
        <v>Under</v>
      </c>
      <c r="BP110">
        <v>0.2</v>
      </c>
      <c r="BQ110">
        <v>0.2</v>
      </c>
      <c r="BR110" s="14">
        <f t="shared" si="72"/>
        <v>2</v>
      </c>
      <c r="BS110" s="14">
        <f t="shared" si="73"/>
        <v>1</v>
      </c>
      <c r="BT110" s="14">
        <f t="shared" si="74"/>
        <v>1</v>
      </c>
      <c r="BU110" s="14">
        <f t="shared" si="75"/>
        <v>1</v>
      </c>
      <c r="BV110" s="14">
        <f t="shared" si="76"/>
        <v>5</v>
      </c>
      <c r="BX110">
        <v>0.17569343666675061</v>
      </c>
      <c r="BY110">
        <v>0.77874915938130396</v>
      </c>
      <c r="BZ110">
        <v>2.2733520000000002E-3</v>
      </c>
      <c r="CA110" t="s">
        <v>141</v>
      </c>
      <c r="CB110">
        <v>0.5</v>
      </c>
      <c r="CC110">
        <v>670</v>
      </c>
      <c r="CD110" t="s">
        <v>141</v>
      </c>
      <c r="CE110" s="14">
        <f t="shared" si="77"/>
        <v>0.5</v>
      </c>
      <c r="CF110" s="14">
        <f t="shared" si="94"/>
        <v>-0.5</v>
      </c>
      <c r="CG110" s="14" t="str">
        <f t="shared" si="78"/>
        <v>Under</v>
      </c>
      <c r="CH110">
        <v>0</v>
      </c>
      <c r="CI110">
        <v>0</v>
      </c>
      <c r="CJ110" s="14"/>
      <c r="CK110" s="14">
        <f t="shared" si="79"/>
        <v>1</v>
      </c>
      <c r="CL110" s="14">
        <f t="shared" si="80"/>
        <v>1</v>
      </c>
      <c r="CM110" s="14">
        <f t="shared" si="81"/>
        <v>1</v>
      </c>
      <c r="CN110" s="14">
        <f t="shared" si="82"/>
        <v>3</v>
      </c>
      <c r="CP110">
        <v>1.112983235184946</v>
      </c>
      <c r="CQ110">
        <v>1.2337372</v>
      </c>
      <c r="CR110">
        <v>0.99070484498325695</v>
      </c>
      <c r="CS110">
        <v>0.5</v>
      </c>
      <c r="CT110" t="s">
        <v>141</v>
      </c>
      <c r="CU110">
        <v>0.5</v>
      </c>
      <c r="CV110" t="s">
        <v>141</v>
      </c>
      <c r="CW110" s="14">
        <f t="shared" si="83"/>
        <v>0.5</v>
      </c>
      <c r="CX110" s="14">
        <f t="shared" si="95"/>
        <v>0.73373719999999998</v>
      </c>
      <c r="CY110" s="14" t="str">
        <f t="shared" si="84"/>
        <v>Over</v>
      </c>
      <c r="CZ110">
        <v>1.2</v>
      </c>
      <c r="DA110">
        <v>0.4</v>
      </c>
      <c r="DB110" s="14">
        <f t="shared" si="85"/>
        <v>3</v>
      </c>
      <c r="DC110" s="14">
        <f t="shared" si="86"/>
        <v>2</v>
      </c>
      <c r="DD110" s="14">
        <f t="shared" si="87"/>
        <v>1</v>
      </c>
      <c r="DE110" s="14">
        <f t="shared" si="88"/>
        <v>0</v>
      </c>
      <c r="DF110" s="14">
        <f t="shared" si="89"/>
        <v>6</v>
      </c>
    </row>
    <row r="111" spans="1:111" x14ac:dyDescent="0.3">
      <c r="A111" t="s">
        <v>257</v>
      </c>
      <c r="B111" t="s">
        <v>51</v>
      </c>
      <c r="C111" t="s">
        <v>50</v>
      </c>
      <c r="D111">
        <v>0.48663379414373048</v>
      </c>
      <c r="E111">
        <v>0.58374452687936695</v>
      </c>
      <c r="F111">
        <v>0.27823542239418197</v>
      </c>
      <c r="G111">
        <v>0.5</v>
      </c>
      <c r="H111" t="s">
        <v>141</v>
      </c>
      <c r="I111">
        <v>0.5</v>
      </c>
      <c r="J111">
        <v>0.5</v>
      </c>
      <c r="K111" s="14">
        <f t="shared" si="49"/>
        <v>0.5</v>
      </c>
      <c r="L111" s="14">
        <f t="shared" si="90"/>
        <v>9.9999999999999978E-2</v>
      </c>
      <c r="M111" s="14" t="str">
        <f t="shared" si="50"/>
        <v>Over</v>
      </c>
      <c r="N111">
        <v>0.6</v>
      </c>
      <c r="O111">
        <v>0.4</v>
      </c>
      <c r="P111" s="14">
        <f t="shared" si="51"/>
        <v>1</v>
      </c>
      <c r="Q111" s="14">
        <f t="shared" si="52"/>
        <v>2</v>
      </c>
      <c r="R111" s="14">
        <f t="shared" si="53"/>
        <v>1</v>
      </c>
      <c r="S111" s="14">
        <f t="shared" si="54"/>
        <v>0</v>
      </c>
      <c r="T111" s="14">
        <f t="shared" si="55"/>
        <v>4</v>
      </c>
      <c r="V111" s="15">
        <v>1.142745980850566</v>
      </c>
      <c r="W111" s="15">
        <v>1.38478106462558</v>
      </c>
      <c r="X111" s="15">
        <v>0.99996795192668897</v>
      </c>
      <c r="Y111" s="15">
        <v>0.5</v>
      </c>
      <c r="Z111" s="15">
        <v>-220</v>
      </c>
      <c r="AA111" s="15">
        <v>260</v>
      </c>
      <c r="AB111" s="15">
        <v>0.4</v>
      </c>
      <c r="AC111" s="16">
        <f t="shared" si="56"/>
        <v>0.5</v>
      </c>
      <c r="AD111" s="16">
        <f t="shared" si="91"/>
        <v>0.89999999999999991</v>
      </c>
      <c r="AE111" s="16" t="str">
        <f t="shared" si="57"/>
        <v>Over</v>
      </c>
      <c r="AF111" s="15">
        <v>1.4</v>
      </c>
      <c r="AG111" s="15">
        <v>0.7</v>
      </c>
      <c r="AH111" s="16">
        <f t="shared" si="58"/>
        <v>3</v>
      </c>
      <c r="AI111" s="16">
        <f t="shared" si="59"/>
        <v>5</v>
      </c>
      <c r="AJ111" s="16">
        <f t="shared" si="60"/>
        <v>1</v>
      </c>
      <c r="AK111" s="16">
        <f t="shared" si="61"/>
        <v>1</v>
      </c>
      <c r="AL111" s="16">
        <f t="shared" si="62"/>
        <v>10</v>
      </c>
      <c r="AN111">
        <v>7.0469000686321101E-2</v>
      </c>
      <c r="AO111">
        <v>0.18478106462558799</v>
      </c>
      <c r="AP111">
        <v>-4.6973856197972302E-5</v>
      </c>
      <c r="AQ111" t="s">
        <v>141</v>
      </c>
      <c r="AR111">
        <v>0.5</v>
      </c>
      <c r="AS111">
        <v>830</v>
      </c>
      <c r="AT111" t="s">
        <v>141</v>
      </c>
      <c r="AU111" s="14">
        <f t="shared" si="63"/>
        <v>0.5</v>
      </c>
      <c r="AV111" s="14">
        <f t="shared" si="92"/>
        <v>-0.42953099931367889</v>
      </c>
      <c r="AW111" s="14" t="str">
        <f t="shared" si="64"/>
        <v>Under</v>
      </c>
      <c r="AX111">
        <v>0.2</v>
      </c>
      <c r="AY111">
        <v>0.2</v>
      </c>
      <c r="AZ111" s="14">
        <f t="shared" si="65"/>
        <v>3</v>
      </c>
      <c r="BA111" s="14">
        <f t="shared" si="66"/>
        <v>1</v>
      </c>
      <c r="BB111" s="14">
        <f t="shared" si="67"/>
        <v>0</v>
      </c>
      <c r="BC111" s="14">
        <f t="shared" si="68"/>
        <v>0</v>
      </c>
      <c r="BD111" s="14">
        <f t="shared" si="69"/>
        <v>4</v>
      </c>
      <c r="BF111">
        <v>0.648852542141653</v>
      </c>
      <c r="BG111">
        <v>1.31132305150141</v>
      </c>
      <c r="BH111">
        <v>0.09</v>
      </c>
      <c r="BI111" t="s">
        <v>141</v>
      </c>
      <c r="BJ111">
        <v>0.5</v>
      </c>
      <c r="BK111">
        <v>220</v>
      </c>
      <c r="BL111" t="s">
        <v>141</v>
      </c>
      <c r="BM111" s="14">
        <f t="shared" si="70"/>
        <v>0.5</v>
      </c>
      <c r="BN111" s="14">
        <f t="shared" si="93"/>
        <v>0.81132305150141004</v>
      </c>
      <c r="BO111" s="14" t="str">
        <f t="shared" si="71"/>
        <v>Over</v>
      </c>
      <c r="BP111">
        <v>1.2</v>
      </c>
      <c r="BQ111">
        <v>0.5</v>
      </c>
      <c r="BR111" s="14">
        <f t="shared" si="72"/>
        <v>2</v>
      </c>
      <c r="BS111" s="14">
        <f t="shared" si="73"/>
        <v>5</v>
      </c>
      <c r="BT111" s="14">
        <f t="shared" si="74"/>
        <v>1</v>
      </c>
      <c r="BU111" s="14">
        <f t="shared" si="75"/>
        <v>0</v>
      </c>
      <c r="BV111" s="14">
        <f t="shared" si="76"/>
        <v>8</v>
      </c>
      <c r="BX111">
        <v>0.16024254997558959</v>
      </c>
      <c r="BY111">
        <v>0.76762084796111196</v>
      </c>
      <c r="BZ111">
        <v>0.01</v>
      </c>
      <c r="CA111" t="s">
        <v>141</v>
      </c>
      <c r="CB111">
        <v>0.5</v>
      </c>
      <c r="CC111">
        <v>900</v>
      </c>
      <c r="CD111" t="s">
        <v>141</v>
      </c>
      <c r="CE111" s="14">
        <f t="shared" si="77"/>
        <v>0.5</v>
      </c>
      <c r="CF111" s="14">
        <f t="shared" si="94"/>
        <v>-0.4</v>
      </c>
      <c r="CG111" s="14" t="str">
        <f t="shared" si="78"/>
        <v>Under</v>
      </c>
      <c r="CH111">
        <v>0.1</v>
      </c>
      <c r="CI111">
        <v>0.1</v>
      </c>
      <c r="CJ111" s="14"/>
      <c r="CK111" s="14">
        <f t="shared" si="79"/>
        <v>1</v>
      </c>
      <c r="CL111" s="14">
        <f t="shared" si="80"/>
        <v>1</v>
      </c>
      <c r="CM111" s="14">
        <f t="shared" si="81"/>
        <v>1</v>
      </c>
      <c r="CN111" s="14">
        <f t="shared" si="82"/>
        <v>3</v>
      </c>
      <c r="CP111">
        <v>2.0112020484266302</v>
      </c>
      <c r="CQ111">
        <v>2.1386535775147801</v>
      </c>
      <c r="CR111">
        <v>1.83156173344235</v>
      </c>
      <c r="CS111">
        <v>1.5</v>
      </c>
      <c r="CT111" t="s">
        <v>141</v>
      </c>
      <c r="CU111">
        <v>1.5</v>
      </c>
      <c r="CV111">
        <v>1.5</v>
      </c>
      <c r="CW111" s="14">
        <f t="shared" si="83"/>
        <v>1.5</v>
      </c>
      <c r="CX111" s="14">
        <f t="shared" si="95"/>
        <v>0.70000000000000018</v>
      </c>
      <c r="CY111" s="14" t="str">
        <f t="shared" si="84"/>
        <v>Over</v>
      </c>
      <c r="CZ111">
        <v>2.2000000000000002</v>
      </c>
      <c r="DA111">
        <v>0.5</v>
      </c>
      <c r="DB111" s="14">
        <f t="shared" si="85"/>
        <v>3</v>
      </c>
      <c r="DC111" s="14">
        <f t="shared" si="86"/>
        <v>2</v>
      </c>
      <c r="DD111" s="14">
        <f t="shared" si="87"/>
        <v>1</v>
      </c>
      <c r="DE111" s="14">
        <f t="shared" si="88"/>
        <v>0</v>
      </c>
      <c r="DF111" s="14">
        <f t="shared" si="89"/>
        <v>6</v>
      </c>
    </row>
    <row r="112" spans="1:111" x14ac:dyDescent="0.3">
      <c r="A112" t="s">
        <v>258</v>
      </c>
      <c r="B112" t="s">
        <v>51</v>
      </c>
      <c r="C112" t="s">
        <v>50</v>
      </c>
      <c r="D112" s="15">
        <v>0.30769700605366301</v>
      </c>
      <c r="E112" s="15">
        <v>0.443520782396088</v>
      </c>
      <c r="F112" s="15">
        <v>0.22339377999999999</v>
      </c>
      <c r="G112" s="15">
        <v>0.5</v>
      </c>
      <c r="H112" s="15" t="s">
        <v>141</v>
      </c>
      <c r="I112" s="15">
        <v>0.5</v>
      </c>
      <c r="J112" s="15">
        <v>0.5</v>
      </c>
      <c r="K112" s="16">
        <f t="shared" si="49"/>
        <v>0.5</v>
      </c>
      <c r="L112" s="14">
        <f t="shared" si="90"/>
        <v>-0.19230299394633699</v>
      </c>
      <c r="M112" s="16" t="str">
        <f t="shared" si="50"/>
        <v>Under</v>
      </c>
      <c r="N112" s="15">
        <v>0.4</v>
      </c>
      <c r="O112" s="15">
        <v>0.2</v>
      </c>
      <c r="P112" s="16">
        <f t="shared" si="51"/>
        <v>3</v>
      </c>
      <c r="Q112" s="16">
        <f t="shared" si="52"/>
        <v>3</v>
      </c>
      <c r="R112" s="16">
        <f t="shared" si="53"/>
        <v>1</v>
      </c>
      <c r="S112" s="16">
        <f t="shared" si="54"/>
        <v>1</v>
      </c>
      <c r="T112" s="16">
        <f t="shared" si="55"/>
        <v>8</v>
      </c>
      <c r="V112">
        <v>0.66999762487707282</v>
      </c>
      <c r="W112">
        <v>1</v>
      </c>
      <c r="X112">
        <v>7.9229740000000008E-6</v>
      </c>
      <c r="Y112">
        <v>0.5</v>
      </c>
      <c r="Z112">
        <v>-140</v>
      </c>
      <c r="AA112">
        <v>460</v>
      </c>
      <c r="AB112">
        <v>0.2</v>
      </c>
      <c r="AC112" s="14">
        <f t="shared" si="56"/>
        <v>0.5</v>
      </c>
      <c r="AD112" s="16">
        <f t="shared" si="91"/>
        <v>0.5</v>
      </c>
      <c r="AE112" s="14" t="str">
        <f t="shared" si="57"/>
        <v>Over</v>
      </c>
      <c r="AF112">
        <v>0.7</v>
      </c>
      <c r="AG112">
        <v>0.4</v>
      </c>
      <c r="AH112" s="14">
        <f t="shared" si="58"/>
        <v>2</v>
      </c>
      <c r="AI112" s="14">
        <f t="shared" si="59"/>
        <v>3</v>
      </c>
      <c r="AJ112" s="14">
        <f t="shared" si="60"/>
        <v>1</v>
      </c>
      <c r="AK112" s="14">
        <f t="shared" si="61"/>
        <v>0</v>
      </c>
      <c r="AL112" s="14">
        <f t="shared" si="62"/>
        <v>6</v>
      </c>
      <c r="AN112">
        <v>9.2747845971228506E-3</v>
      </c>
      <c r="AO112">
        <v>3.5214812123665097E-2</v>
      </c>
      <c r="AP112">
        <v>-2.1479646002178798E-5</v>
      </c>
      <c r="AQ112" t="s">
        <v>141</v>
      </c>
      <c r="AR112">
        <v>0.5</v>
      </c>
      <c r="AS112">
        <v>480</v>
      </c>
      <c r="AT112" t="s">
        <v>141</v>
      </c>
      <c r="AU112" s="14">
        <f t="shared" si="63"/>
        <v>0.5</v>
      </c>
      <c r="AV112" s="14">
        <f t="shared" si="92"/>
        <v>-0.5</v>
      </c>
      <c r="AW112" s="14" t="str">
        <f t="shared" si="64"/>
        <v>Under</v>
      </c>
      <c r="AX112">
        <v>0</v>
      </c>
      <c r="AY112">
        <v>0</v>
      </c>
      <c r="AZ112" s="14">
        <f t="shared" si="65"/>
        <v>3</v>
      </c>
      <c r="BA112" s="14">
        <f t="shared" si="66"/>
        <v>1</v>
      </c>
      <c r="BB112" s="14">
        <f t="shared" si="67"/>
        <v>0</v>
      </c>
      <c r="BC112" s="14">
        <f t="shared" si="68"/>
        <v>0</v>
      </c>
      <c r="BD112" s="14">
        <f t="shared" si="69"/>
        <v>4</v>
      </c>
      <c r="BF112">
        <v>0.23291590926082251</v>
      </c>
      <c r="BG112">
        <v>0.56139410187667504</v>
      </c>
      <c r="BH112">
        <v>3.2799423000000001E-2</v>
      </c>
      <c r="BI112" t="s">
        <v>141</v>
      </c>
      <c r="BJ112">
        <v>0.5</v>
      </c>
      <c r="BK112">
        <v>185</v>
      </c>
      <c r="BL112" t="s">
        <v>141</v>
      </c>
      <c r="BM112" s="14">
        <f t="shared" si="70"/>
        <v>0.5</v>
      </c>
      <c r="BN112" s="14">
        <f t="shared" si="93"/>
        <v>-0.5</v>
      </c>
      <c r="BO112" s="14" t="str">
        <f t="shared" si="71"/>
        <v>Under</v>
      </c>
      <c r="BP112">
        <v>0</v>
      </c>
      <c r="BQ112">
        <v>0</v>
      </c>
      <c r="BR112" s="14">
        <f t="shared" si="72"/>
        <v>2</v>
      </c>
      <c r="BS112" s="14">
        <f t="shared" si="73"/>
        <v>1</v>
      </c>
      <c r="BT112" s="14">
        <f t="shared" si="74"/>
        <v>1</v>
      </c>
      <c r="BU112" s="14">
        <f t="shared" si="75"/>
        <v>1</v>
      </c>
      <c r="BV112" s="14">
        <f t="shared" si="76"/>
        <v>5</v>
      </c>
      <c r="BX112">
        <v>0.18847454131448321</v>
      </c>
      <c r="BY112">
        <v>0.79899581589958102</v>
      </c>
      <c r="BZ112">
        <v>0.03</v>
      </c>
      <c r="CA112" t="s">
        <v>141</v>
      </c>
      <c r="CB112">
        <v>0.5</v>
      </c>
      <c r="CC112">
        <v>900</v>
      </c>
      <c r="CD112" t="s">
        <v>141</v>
      </c>
      <c r="CE112" s="14">
        <f t="shared" si="77"/>
        <v>0.5</v>
      </c>
      <c r="CF112" s="14">
        <f t="shared" si="94"/>
        <v>-0.31152545868551679</v>
      </c>
      <c r="CG112" s="14" t="str">
        <f t="shared" si="78"/>
        <v>Under</v>
      </c>
      <c r="CH112">
        <v>0.2</v>
      </c>
      <c r="CI112">
        <v>0.2</v>
      </c>
      <c r="CJ112" s="14"/>
      <c r="CK112" s="14">
        <f t="shared" si="79"/>
        <v>1</v>
      </c>
      <c r="CL112" s="14">
        <f t="shared" si="80"/>
        <v>1</v>
      </c>
      <c r="CM112" s="14">
        <f t="shared" si="81"/>
        <v>1</v>
      </c>
      <c r="CN112" s="14">
        <f t="shared" si="82"/>
        <v>3</v>
      </c>
      <c r="CP112">
        <v>0.7787423083305326</v>
      </c>
      <c r="CQ112">
        <v>1.0234782608695601</v>
      </c>
      <c r="CR112">
        <v>1.3620934E-5</v>
      </c>
      <c r="CS112">
        <v>0.5</v>
      </c>
      <c r="CT112" t="s">
        <v>141</v>
      </c>
      <c r="CU112">
        <v>0.5</v>
      </c>
      <c r="CV112">
        <v>1.5</v>
      </c>
      <c r="CW112" s="14">
        <f t="shared" si="83"/>
        <v>0.5</v>
      </c>
      <c r="CX112" s="14">
        <f t="shared" si="95"/>
        <v>0.52347826086956006</v>
      </c>
      <c r="CY112" s="14" t="str">
        <f t="shared" si="84"/>
        <v>Over</v>
      </c>
      <c r="CZ112">
        <v>0.8</v>
      </c>
      <c r="DA112">
        <v>0.4</v>
      </c>
      <c r="DB112" s="14">
        <f t="shared" si="85"/>
        <v>2</v>
      </c>
      <c r="DC112" s="14">
        <f t="shared" si="86"/>
        <v>2</v>
      </c>
      <c r="DD112" s="14">
        <f t="shared" si="87"/>
        <v>1</v>
      </c>
      <c r="DE112" s="14">
        <f t="shared" si="88"/>
        <v>0</v>
      </c>
      <c r="DF112" s="14">
        <f t="shared" si="89"/>
        <v>5</v>
      </c>
    </row>
    <row r="113" spans="1:111" x14ac:dyDescent="0.3">
      <c r="A113" t="s">
        <v>259</v>
      </c>
      <c r="B113" t="s">
        <v>51</v>
      </c>
      <c r="C113" t="s">
        <v>50</v>
      </c>
      <c r="D113" s="15">
        <v>0.30665567348730272</v>
      </c>
      <c r="E113" s="15">
        <v>0.443520782396088</v>
      </c>
      <c r="F113" s="15">
        <v>0.13434884</v>
      </c>
      <c r="G113" s="15">
        <v>0.5</v>
      </c>
      <c r="H113" s="15" t="s">
        <v>141</v>
      </c>
      <c r="I113" s="15">
        <v>0.5</v>
      </c>
      <c r="J113" s="15" t="s">
        <v>141</v>
      </c>
      <c r="K113" s="16">
        <f t="shared" si="49"/>
        <v>0.5</v>
      </c>
      <c r="L113" s="14">
        <f t="shared" si="90"/>
        <v>-0.19334432651269728</v>
      </c>
      <c r="M113" s="16" t="str">
        <f t="shared" si="50"/>
        <v>Under</v>
      </c>
      <c r="N113" s="15">
        <v>0.4</v>
      </c>
      <c r="O113" s="15">
        <v>0.4</v>
      </c>
      <c r="P113" s="16">
        <f t="shared" si="51"/>
        <v>3</v>
      </c>
      <c r="Q113" s="16">
        <f t="shared" si="52"/>
        <v>3</v>
      </c>
      <c r="R113" s="16">
        <f t="shared" si="53"/>
        <v>1</v>
      </c>
      <c r="S113" s="16">
        <f t="shared" si="54"/>
        <v>1</v>
      </c>
      <c r="T113" s="16">
        <f t="shared" si="55"/>
        <v>8</v>
      </c>
      <c r="U113" s="14"/>
      <c r="V113">
        <v>0.57759443159744828</v>
      </c>
      <c r="W113">
        <v>1</v>
      </c>
      <c r="X113">
        <v>7.9229740000000008E-6</v>
      </c>
      <c r="Y113">
        <v>0.5</v>
      </c>
      <c r="Z113" t="s">
        <v>141</v>
      </c>
      <c r="AA113" t="s">
        <v>141</v>
      </c>
      <c r="AB113">
        <v>0.1</v>
      </c>
      <c r="AC113" s="14">
        <f t="shared" si="56"/>
        <v>0.5</v>
      </c>
      <c r="AD113" s="16">
        <f t="shared" si="91"/>
        <v>0.5</v>
      </c>
      <c r="AE113" s="14" t="str">
        <f t="shared" si="57"/>
        <v>Over</v>
      </c>
      <c r="AF113">
        <v>0.5</v>
      </c>
      <c r="AG113">
        <v>0.4</v>
      </c>
      <c r="AH113" s="14">
        <f t="shared" si="58"/>
        <v>2</v>
      </c>
      <c r="AI113" s="14">
        <f t="shared" si="59"/>
        <v>3</v>
      </c>
      <c r="AJ113" s="14">
        <f t="shared" si="60"/>
        <v>0</v>
      </c>
      <c r="AK113" s="14">
        <f t="shared" si="61"/>
        <v>0</v>
      </c>
      <c r="AL113" s="14">
        <f t="shared" si="62"/>
        <v>5</v>
      </c>
      <c r="AM113" s="14"/>
      <c r="AN113">
        <v>7.1919301070634198E-2</v>
      </c>
      <c r="AO113">
        <v>0.18795613163388999</v>
      </c>
      <c r="AP113">
        <v>-2.4067649552449298E-5</v>
      </c>
      <c r="AQ113" t="s">
        <v>141</v>
      </c>
      <c r="AR113">
        <v>0.5</v>
      </c>
      <c r="AS113" t="s">
        <v>141</v>
      </c>
      <c r="AT113" t="s">
        <v>141</v>
      </c>
      <c r="AU113" s="14">
        <f t="shared" si="63"/>
        <v>0.5</v>
      </c>
      <c r="AV113" s="14">
        <f t="shared" si="92"/>
        <v>-0.42808069892936579</v>
      </c>
      <c r="AW113" s="14" t="str">
        <f t="shared" si="64"/>
        <v>Under</v>
      </c>
      <c r="AX113">
        <v>0.2</v>
      </c>
      <c r="AY113">
        <v>0.2</v>
      </c>
      <c r="AZ113" s="14">
        <f t="shared" si="65"/>
        <v>3</v>
      </c>
      <c r="BA113" s="14">
        <f t="shared" si="66"/>
        <v>1</v>
      </c>
      <c r="BB113" s="14">
        <f t="shared" si="67"/>
        <v>0</v>
      </c>
      <c r="BC113" s="14">
        <f t="shared" si="68"/>
        <v>0</v>
      </c>
      <c r="BD113" s="14">
        <f t="shared" si="69"/>
        <v>4</v>
      </c>
      <c r="BE113" s="14"/>
      <c r="BF113">
        <v>0.30617536936246209</v>
      </c>
      <c r="BG113">
        <v>0.64861683343142995</v>
      </c>
      <c r="BH113">
        <v>2.7698710000000001E-2</v>
      </c>
      <c r="BI113" t="s">
        <v>141</v>
      </c>
      <c r="BJ113">
        <v>0.5</v>
      </c>
      <c r="BK113" t="s">
        <v>141</v>
      </c>
      <c r="BL113" t="s">
        <v>141</v>
      </c>
      <c r="BM113" s="14">
        <f t="shared" si="70"/>
        <v>0.5</v>
      </c>
      <c r="BN113" s="14">
        <f t="shared" si="93"/>
        <v>-0.19382463063753791</v>
      </c>
      <c r="BO113" s="14" t="str">
        <f t="shared" si="71"/>
        <v>Under</v>
      </c>
      <c r="BP113">
        <v>0.4</v>
      </c>
      <c r="BQ113">
        <v>0.3</v>
      </c>
      <c r="BR113" s="14">
        <f t="shared" si="72"/>
        <v>2</v>
      </c>
      <c r="BS113" s="14">
        <f t="shared" si="73"/>
        <v>1</v>
      </c>
      <c r="BT113" s="14">
        <f t="shared" si="74"/>
        <v>1</v>
      </c>
      <c r="BU113" s="14">
        <f t="shared" si="75"/>
        <v>1</v>
      </c>
      <c r="BV113" s="14">
        <f t="shared" si="76"/>
        <v>5</v>
      </c>
      <c r="BW113" s="14"/>
      <c r="BX113">
        <v>0.12748719071696321</v>
      </c>
      <c r="BY113">
        <v>0.66940502862832896</v>
      </c>
      <c r="BZ113">
        <v>0</v>
      </c>
      <c r="CA113" t="s">
        <v>141</v>
      </c>
      <c r="CB113">
        <v>0.5</v>
      </c>
      <c r="CC113" t="s">
        <v>141</v>
      </c>
      <c r="CD113" t="s">
        <v>141</v>
      </c>
      <c r="CE113" s="14">
        <f t="shared" si="77"/>
        <v>0.5</v>
      </c>
      <c r="CF113" s="14">
        <f t="shared" si="94"/>
        <v>-0.4</v>
      </c>
      <c r="CG113" s="14" t="str">
        <f t="shared" si="78"/>
        <v>Under</v>
      </c>
      <c r="CH113">
        <v>0.1</v>
      </c>
      <c r="CI113">
        <v>0.1</v>
      </c>
      <c r="CJ113" s="14"/>
      <c r="CK113" s="14">
        <f t="shared" si="79"/>
        <v>1</v>
      </c>
      <c r="CL113" s="14">
        <f t="shared" si="80"/>
        <v>1</v>
      </c>
      <c r="CM113" s="14">
        <f t="shared" si="81"/>
        <v>1</v>
      </c>
      <c r="CN113" s="14">
        <f t="shared" si="82"/>
        <v>3</v>
      </c>
      <c r="CO113" s="14"/>
      <c r="CP113">
        <v>0.91633647287318076</v>
      </c>
      <c r="CQ113">
        <v>1.2</v>
      </c>
      <c r="CR113">
        <v>3.6495822999999997E-2</v>
      </c>
      <c r="CS113">
        <v>0.5</v>
      </c>
      <c r="CT113" t="s">
        <v>141</v>
      </c>
      <c r="CU113">
        <v>0.5</v>
      </c>
      <c r="CV113" t="s">
        <v>141</v>
      </c>
      <c r="CW113" s="14">
        <f t="shared" si="83"/>
        <v>0.5</v>
      </c>
      <c r="CX113" s="14">
        <f t="shared" si="95"/>
        <v>0.7</v>
      </c>
      <c r="CY113" s="14" t="str">
        <f t="shared" si="84"/>
        <v>Over</v>
      </c>
      <c r="CZ113">
        <v>1.2</v>
      </c>
      <c r="DA113">
        <v>0.4</v>
      </c>
      <c r="DB113" s="14">
        <f t="shared" si="85"/>
        <v>2</v>
      </c>
      <c r="DC113" s="14">
        <f t="shared" si="86"/>
        <v>2</v>
      </c>
      <c r="DD113" s="14">
        <f t="shared" si="87"/>
        <v>1</v>
      </c>
      <c r="DE113" s="14">
        <f t="shared" si="88"/>
        <v>0</v>
      </c>
      <c r="DF113" s="14">
        <f t="shared" si="89"/>
        <v>5</v>
      </c>
      <c r="DG113" s="14"/>
    </row>
    <row r="114" spans="1:111" x14ac:dyDescent="0.3">
      <c r="A114" t="s">
        <v>260</v>
      </c>
      <c r="B114" t="s">
        <v>51</v>
      </c>
      <c r="C114" t="s">
        <v>50</v>
      </c>
      <c r="D114" s="15">
        <v>0.19397279539361631</v>
      </c>
      <c r="E114" s="15">
        <v>0.36614173228346403</v>
      </c>
      <c r="F114" s="15">
        <v>9.4489659265226705E-2</v>
      </c>
      <c r="G114" s="15">
        <v>0.5</v>
      </c>
      <c r="H114" s="15" t="s">
        <v>141</v>
      </c>
      <c r="I114" s="15" t="s">
        <v>141</v>
      </c>
      <c r="J114" s="15" t="s">
        <v>141</v>
      </c>
      <c r="K114" s="16">
        <f t="shared" si="49"/>
        <v>0.5</v>
      </c>
      <c r="L114" s="14">
        <f t="shared" si="90"/>
        <v>-0.5</v>
      </c>
      <c r="M114" s="16" t="str">
        <f t="shared" si="50"/>
        <v>Under</v>
      </c>
      <c r="N114" s="15">
        <v>0</v>
      </c>
      <c r="O114" s="15">
        <v>0</v>
      </c>
      <c r="P114" s="16">
        <f t="shared" si="51"/>
        <v>3</v>
      </c>
      <c r="Q114" s="16">
        <f t="shared" si="52"/>
        <v>4</v>
      </c>
      <c r="R114" s="16">
        <f t="shared" si="53"/>
        <v>1</v>
      </c>
      <c r="S114" s="16">
        <f t="shared" si="54"/>
        <v>1</v>
      </c>
      <c r="T114" s="16">
        <f t="shared" si="55"/>
        <v>9</v>
      </c>
      <c r="V114">
        <v>-1.215616537595888E-2</v>
      </c>
      <c r="W114">
        <v>7.9229740000000008E-6</v>
      </c>
      <c r="X114">
        <v>-3.4078415769550598E-2</v>
      </c>
      <c r="Y114">
        <v>0.5</v>
      </c>
      <c r="Z114">
        <v>-125</v>
      </c>
      <c r="AA114">
        <v>500</v>
      </c>
      <c r="AB114">
        <v>0</v>
      </c>
      <c r="AC114" s="14">
        <f t="shared" si="56"/>
        <v>0.5</v>
      </c>
      <c r="AD114" s="16">
        <f t="shared" si="91"/>
        <v>-0.51215616537595887</v>
      </c>
      <c r="AE114" s="14" t="str">
        <f t="shared" si="57"/>
        <v>Under</v>
      </c>
      <c r="AF114">
        <v>0</v>
      </c>
      <c r="AG114">
        <v>0</v>
      </c>
      <c r="AH114" s="14">
        <f t="shared" si="58"/>
        <v>3</v>
      </c>
      <c r="AI114" s="14">
        <f t="shared" si="59"/>
        <v>4</v>
      </c>
      <c r="AJ114" s="14">
        <f t="shared" si="60"/>
        <v>1</v>
      </c>
      <c r="AK114" s="14">
        <f t="shared" si="61"/>
        <v>1</v>
      </c>
      <c r="AL114" s="14">
        <f t="shared" si="62"/>
        <v>9</v>
      </c>
      <c r="AN114">
        <v>-1.068436373088579E-2</v>
      </c>
      <c r="AO114">
        <v>1.50462962962962E-2</v>
      </c>
      <c r="AP114">
        <v>-3.8224848387828698E-2</v>
      </c>
      <c r="AQ114" t="s">
        <v>141</v>
      </c>
      <c r="AR114">
        <v>0.5</v>
      </c>
      <c r="AS114">
        <v>630</v>
      </c>
      <c r="AT114" t="s">
        <v>141</v>
      </c>
      <c r="AU114" s="14">
        <f t="shared" si="63"/>
        <v>0.5</v>
      </c>
      <c r="AV114" s="14">
        <f t="shared" si="92"/>
        <v>-0.51068436373088577</v>
      </c>
      <c r="AW114" s="14" t="str">
        <f t="shared" si="64"/>
        <v>Under</v>
      </c>
      <c r="AX114">
        <v>0</v>
      </c>
      <c r="AY114">
        <v>0</v>
      </c>
      <c r="AZ114" s="14">
        <f t="shared" si="65"/>
        <v>3</v>
      </c>
      <c r="BA114" s="14">
        <f t="shared" si="66"/>
        <v>1</v>
      </c>
      <c r="BB114" s="14">
        <f t="shared" si="67"/>
        <v>0</v>
      </c>
      <c r="BC114" s="14">
        <f t="shared" si="68"/>
        <v>0</v>
      </c>
      <c r="BD114" s="14">
        <f t="shared" si="69"/>
        <v>4</v>
      </c>
      <c r="BF114">
        <v>1.549616295394865E-2</v>
      </c>
      <c r="BG114">
        <v>0.194444444444444</v>
      </c>
      <c r="BH114">
        <v>-5.4865677248205597E-2</v>
      </c>
      <c r="BI114" t="s">
        <v>141</v>
      </c>
      <c r="BJ114">
        <v>0.5</v>
      </c>
      <c r="BK114">
        <v>220</v>
      </c>
      <c r="BL114" t="s">
        <v>141</v>
      </c>
      <c r="BM114" s="14">
        <f t="shared" si="70"/>
        <v>0.5</v>
      </c>
      <c r="BN114" s="14">
        <f t="shared" si="93"/>
        <v>-0.48450383704605138</v>
      </c>
      <c r="BO114" s="14" t="str">
        <f t="shared" si="71"/>
        <v>Under</v>
      </c>
      <c r="BP114">
        <v>0.1</v>
      </c>
      <c r="BQ114">
        <v>0.1</v>
      </c>
      <c r="BR114" s="14">
        <f t="shared" si="72"/>
        <v>3</v>
      </c>
      <c r="BS114" s="14">
        <f t="shared" si="73"/>
        <v>1</v>
      </c>
      <c r="BT114" s="14">
        <f t="shared" si="74"/>
        <v>1</v>
      </c>
      <c r="BU114" s="14">
        <f t="shared" si="75"/>
        <v>1</v>
      </c>
      <c r="BV114" s="14">
        <f t="shared" si="76"/>
        <v>6</v>
      </c>
      <c r="BX114">
        <v>0.16792050602112471</v>
      </c>
      <c r="BY114">
        <v>0.66940502862832896</v>
      </c>
      <c r="BZ114">
        <v>1.6567849999999999E-2</v>
      </c>
      <c r="CA114" t="s">
        <v>141</v>
      </c>
      <c r="CB114">
        <v>0.5</v>
      </c>
      <c r="CC114" t="s">
        <v>141</v>
      </c>
      <c r="CD114" t="s">
        <v>141</v>
      </c>
      <c r="CE114" s="14">
        <f t="shared" si="77"/>
        <v>0.5</v>
      </c>
      <c r="CF114" s="14">
        <f t="shared" si="94"/>
        <v>-0.5</v>
      </c>
      <c r="CG114" s="14" t="str">
        <f t="shared" si="78"/>
        <v>Under</v>
      </c>
      <c r="CH114">
        <v>0</v>
      </c>
      <c r="CI114">
        <v>0</v>
      </c>
      <c r="CJ114" s="14"/>
      <c r="CK114" s="14">
        <f t="shared" si="79"/>
        <v>1</v>
      </c>
      <c r="CL114" s="14">
        <f t="shared" si="80"/>
        <v>1</v>
      </c>
      <c r="CM114" s="14">
        <f t="shared" si="81"/>
        <v>1</v>
      </c>
      <c r="CN114" s="14">
        <f t="shared" si="82"/>
        <v>3</v>
      </c>
      <c r="CP114">
        <v>-6.3540732864570584E-2</v>
      </c>
      <c r="CQ114">
        <v>0</v>
      </c>
      <c r="CR114">
        <v>-0.24787473043679201</v>
      </c>
      <c r="CS114">
        <v>0.5</v>
      </c>
      <c r="CT114" t="s">
        <v>141</v>
      </c>
      <c r="CU114" t="s">
        <v>141</v>
      </c>
      <c r="CV114" t="s">
        <v>141</v>
      </c>
      <c r="CW114" s="14">
        <f t="shared" si="83"/>
        <v>0.5</v>
      </c>
      <c r="CX114" s="14">
        <f t="shared" si="95"/>
        <v>-0.56354073286457063</v>
      </c>
      <c r="CY114" s="14" t="str">
        <f t="shared" si="84"/>
        <v>Under</v>
      </c>
      <c r="CZ114">
        <v>0</v>
      </c>
      <c r="DA114">
        <v>0</v>
      </c>
      <c r="DB114" s="14">
        <f t="shared" si="85"/>
        <v>3</v>
      </c>
      <c r="DC114" s="14">
        <f t="shared" si="86"/>
        <v>1</v>
      </c>
      <c r="DD114" s="14">
        <f t="shared" si="87"/>
        <v>1</v>
      </c>
      <c r="DE114" s="14">
        <f t="shared" si="88"/>
        <v>1</v>
      </c>
      <c r="DF114" s="14">
        <f t="shared" si="89"/>
        <v>6</v>
      </c>
    </row>
    <row r="115" spans="1:111" x14ac:dyDescent="0.3">
      <c r="A115" t="s">
        <v>261</v>
      </c>
      <c r="B115" t="s">
        <v>51</v>
      </c>
      <c r="C115" t="s">
        <v>50</v>
      </c>
      <c r="D115">
        <v>0.43656938193536748</v>
      </c>
      <c r="E115">
        <v>0.51</v>
      </c>
      <c r="F115">
        <v>0.348435867241911</v>
      </c>
      <c r="G115">
        <v>0.5</v>
      </c>
      <c r="H115" t="s">
        <v>141</v>
      </c>
      <c r="I115">
        <v>0.5</v>
      </c>
      <c r="J115">
        <v>0.5</v>
      </c>
      <c r="K115" s="14">
        <f t="shared" si="49"/>
        <v>0.5</v>
      </c>
      <c r="L115" s="14">
        <f t="shared" si="90"/>
        <v>-6.3430618064632516E-2</v>
      </c>
      <c r="M115" s="14" t="str">
        <f t="shared" si="50"/>
        <v>Under</v>
      </c>
      <c r="N115">
        <v>0.5</v>
      </c>
      <c r="O115">
        <v>0.5</v>
      </c>
      <c r="P115" s="14">
        <f t="shared" si="51"/>
        <v>2</v>
      </c>
      <c r="Q115" s="14">
        <f t="shared" si="52"/>
        <v>2</v>
      </c>
      <c r="R115" s="14">
        <f t="shared" si="53"/>
        <v>1</v>
      </c>
      <c r="S115" s="14">
        <f t="shared" si="54"/>
        <v>1</v>
      </c>
      <c r="T115" s="14">
        <f t="shared" si="55"/>
        <v>6</v>
      </c>
      <c r="V115" s="15">
        <v>0.87979074092920639</v>
      </c>
      <c r="W115" s="15">
        <v>1.0005578354814699</v>
      </c>
      <c r="X115" s="15">
        <v>0.66354179060984797</v>
      </c>
      <c r="Y115" s="15">
        <v>0.5</v>
      </c>
      <c r="Z115" s="15">
        <v>-120</v>
      </c>
      <c r="AA115" s="15">
        <v>550</v>
      </c>
      <c r="AB115" s="15">
        <v>0.1</v>
      </c>
      <c r="AC115" s="16">
        <f t="shared" si="56"/>
        <v>0.5</v>
      </c>
      <c r="AD115" s="16">
        <f t="shared" si="91"/>
        <v>0.50055783548146993</v>
      </c>
      <c r="AE115" s="16" t="str">
        <f t="shared" si="57"/>
        <v>Over</v>
      </c>
      <c r="AF115" s="15">
        <v>0.7</v>
      </c>
      <c r="AG115" s="15">
        <v>0.6</v>
      </c>
      <c r="AH115" s="16">
        <f t="shared" si="58"/>
        <v>3</v>
      </c>
      <c r="AI115" s="16">
        <f t="shared" si="59"/>
        <v>4</v>
      </c>
      <c r="AJ115" s="16">
        <f t="shared" si="60"/>
        <v>1</v>
      </c>
      <c r="AK115" s="16">
        <f t="shared" si="61"/>
        <v>1</v>
      </c>
      <c r="AL115" s="16">
        <f t="shared" si="62"/>
        <v>9</v>
      </c>
      <c r="AN115">
        <v>7.8579482037179599E-2</v>
      </c>
      <c r="AO115">
        <v>0.214221151403205</v>
      </c>
      <c r="AP115">
        <v>-5.9404940511221301E-5</v>
      </c>
      <c r="AQ115" t="s">
        <v>141</v>
      </c>
      <c r="AR115">
        <v>0.5</v>
      </c>
      <c r="AS115">
        <v>830</v>
      </c>
      <c r="AT115" t="s">
        <v>141</v>
      </c>
      <c r="AU115" s="14">
        <f t="shared" si="63"/>
        <v>0.5</v>
      </c>
      <c r="AV115" s="14">
        <f t="shared" si="92"/>
        <v>-0.42142051796282043</v>
      </c>
      <c r="AW115" s="14" t="str">
        <f t="shared" si="64"/>
        <v>Under</v>
      </c>
      <c r="AX115">
        <v>0.2</v>
      </c>
      <c r="AY115">
        <v>0.2</v>
      </c>
      <c r="AZ115" s="14">
        <f t="shared" si="65"/>
        <v>3</v>
      </c>
      <c r="BA115" s="14">
        <f t="shared" si="66"/>
        <v>1</v>
      </c>
      <c r="BB115" s="14">
        <f t="shared" si="67"/>
        <v>0</v>
      </c>
      <c r="BC115" s="14">
        <f t="shared" si="68"/>
        <v>0</v>
      </c>
      <c r="BD115" s="14">
        <f t="shared" si="69"/>
        <v>4</v>
      </c>
      <c r="BF115">
        <v>0.67573536063882289</v>
      </c>
      <c r="BG115">
        <v>1.19195008071849</v>
      </c>
      <c r="BH115">
        <v>0.28999999999999998</v>
      </c>
      <c r="BI115" t="s">
        <v>141</v>
      </c>
      <c r="BJ115">
        <v>0.5</v>
      </c>
      <c r="BK115">
        <v>250</v>
      </c>
      <c r="BL115" t="s">
        <v>141</v>
      </c>
      <c r="BM115" s="14">
        <f t="shared" si="70"/>
        <v>0.5</v>
      </c>
      <c r="BN115" s="14">
        <f t="shared" si="93"/>
        <v>0.69195008071848996</v>
      </c>
      <c r="BO115" s="14" t="str">
        <f t="shared" si="71"/>
        <v>Over</v>
      </c>
      <c r="BP115">
        <v>0.3</v>
      </c>
      <c r="BQ115">
        <v>0.3</v>
      </c>
      <c r="BR115" s="14">
        <f t="shared" si="72"/>
        <v>2</v>
      </c>
      <c r="BS115" s="14">
        <f t="shared" si="73"/>
        <v>5</v>
      </c>
      <c r="BT115" s="14">
        <f t="shared" si="74"/>
        <v>0</v>
      </c>
      <c r="BU115" s="14">
        <f t="shared" si="75"/>
        <v>0</v>
      </c>
      <c r="BV115" s="14">
        <f t="shared" si="76"/>
        <v>7</v>
      </c>
      <c r="BX115">
        <v>0.1413458992304221</v>
      </c>
      <c r="BY115">
        <v>0.76686283386147502</v>
      </c>
      <c r="BZ115">
        <v>0</v>
      </c>
      <c r="CA115" t="s">
        <v>141</v>
      </c>
      <c r="CB115">
        <v>0.5</v>
      </c>
      <c r="CC115">
        <v>490</v>
      </c>
      <c r="CD115" t="s">
        <v>141</v>
      </c>
      <c r="CE115" s="14">
        <f t="shared" si="77"/>
        <v>0.5</v>
      </c>
      <c r="CF115" s="14">
        <f t="shared" si="94"/>
        <v>-0.35865410076957793</v>
      </c>
      <c r="CG115" s="14" t="str">
        <f t="shared" si="78"/>
        <v>Under</v>
      </c>
      <c r="CH115">
        <v>0.2</v>
      </c>
      <c r="CI115">
        <v>0.2</v>
      </c>
      <c r="CJ115" s="14"/>
      <c r="CK115" s="14">
        <f t="shared" si="79"/>
        <v>1</v>
      </c>
      <c r="CL115" s="14">
        <f t="shared" si="80"/>
        <v>1</v>
      </c>
      <c r="CM115" s="14">
        <f t="shared" si="81"/>
        <v>1</v>
      </c>
      <c r="CN115" s="14">
        <f t="shared" si="82"/>
        <v>3</v>
      </c>
      <c r="CP115" s="15">
        <v>1.8122164720508469</v>
      </c>
      <c r="CQ115" s="15">
        <v>2.0004407999999998</v>
      </c>
      <c r="CR115" s="15">
        <v>1.5006891474766799</v>
      </c>
      <c r="CS115" s="15">
        <v>0.5</v>
      </c>
      <c r="CT115" s="15" t="s">
        <v>141</v>
      </c>
      <c r="CU115" s="15">
        <v>0.5</v>
      </c>
      <c r="CV115" s="15">
        <v>1.5</v>
      </c>
      <c r="CW115" s="16">
        <f t="shared" si="83"/>
        <v>0.5</v>
      </c>
      <c r="CX115" s="14">
        <f t="shared" si="95"/>
        <v>1.5004407999999998</v>
      </c>
      <c r="CY115" s="16" t="str">
        <f t="shared" si="84"/>
        <v>Over</v>
      </c>
      <c r="CZ115" s="15">
        <v>1.6</v>
      </c>
      <c r="DA115" s="15">
        <v>0.6</v>
      </c>
      <c r="DB115" s="16">
        <f t="shared" si="85"/>
        <v>3</v>
      </c>
      <c r="DC115" s="16">
        <f t="shared" si="86"/>
        <v>4</v>
      </c>
      <c r="DD115" s="16">
        <f t="shared" si="87"/>
        <v>1</v>
      </c>
      <c r="DE115" s="16">
        <f t="shared" si="88"/>
        <v>1</v>
      </c>
      <c r="DF115" s="16">
        <f t="shared" si="89"/>
        <v>9</v>
      </c>
    </row>
    <row r="116" spans="1:111" x14ac:dyDescent="0.3">
      <c r="A116" t="s">
        <v>262</v>
      </c>
      <c r="B116" t="s">
        <v>45</v>
      </c>
      <c r="C116" t="s">
        <v>44</v>
      </c>
      <c r="D116">
        <v>0.53347243989755366</v>
      </c>
      <c r="E116">
        <v>0.63479618307934405</v>
      </c>
      <c r="F116">
        <v>0.31004858000000002</v>
      </c>
      <c r="G116">
        <v>0.5</v>
      </c>
      <c r="H116" t="s">
        <v>141</v>
      </c>
      <c r="I116">
        <v>0.5</v>
      </c>
      <c r="J116" t="s">
        <v>141</v>
      </c>
      <c r="K116" s="14">
        <f t="shared" si="49"/>
        <v>0.5</v>
      </c>
      <c r="L116" s="14">
        <f t="shared" si="90"/>
        <v>0.30000000000000004</v>
      </c>
      <c r="M116" s="14" t="str">
        <f t="shared" si="50"/>
        <v>Over</v>
      </c>
      <c r="N116">
        <v>0.8</v>
      </c>
      <c r="O116">
        <v>0.4</v>
      </c>
      <c r="P116" s="14">
        <f t="shared" si="51"/>
        <v>2</v>
      </c>
      <c r="Q116" s="14">
        <f t="shared" si="52"/>
        <v>4</v>
      </c>
      <c r="R116" s="14">
        <f t="shared" si="53"/>
        <v>1</v>
      </c>
      <c r="S116" s="14">
        <f t="shared" si="54"/>
        <v>0</v>
      </c>
      <c r="T116" s="14">
        <f t="shared" si="55"/>
        <v>7</v>
      </c>
      <c r="V116" s="15">
        <v>1.0078587624286821</v>
      </c>
      <c r="W116" s="15">
        <v>1.03769503857455</v>
      </c>
      <c r="X116" s="15">
        <v>0.99996795192668897</v>
      </c>
      <c r="Y116" s="15">
        <v>0.5</v>
      </c>
      <c r="Z116" s="15">
        <v>-210</v>
      </c>
      <c r="AA116" s="15">
        <v>270</v>
      </c>
      <c r="AB116" s="15">
        <v>0.3</v>
      </c>
      <c r="AC116" s="16">
        <f t="shared" si="56"/>
        <v>0.5</v>
      </c>
      <c r="AD116" s="16">
        <f t="shared" si="91"/>
        <v>0.53769503857455003</v>
      </c>
      <c r="AE116" s="16" t="str">
        <f t="shared" si="57"/>
        <v>Over</v>
      </c>
      <c r="AF116" s="15">
        <v>1</v>
      </c>
      <c r="AG116" s="15">
        <v>0.6</v>
      </c>
      <c r="AH116" s="16">
        <f t="shared" si="58"/>
        <v>3</v>
      </c>
      <c r="AI116" s="16">
        <f t="shared" si="59"/>
        <v>4</v>
      </c>
      <c r="AJ116" s="16">
        <f t="shared" si="60"/>
        <v>1</v>
      </c>
      <c r="AK116" s="16">
        <f t="shared" si="61"/>
        <v>1</v>
      </c>
      <c r="AL116" s="16">
        <f t="shared" si="62"/>
        <v>9</v>
      </c>
      <c r="AN116">
        <v>4.4528293905578081E-2</v>
      </c>
      <c r="AO116">
        <v>0.11585434127885801</v>
      </c>
      <c r="AP116">
        <v>-7.9474795950039702E-5</v>
      </c>
      <c r="AQ116" t="s">
        <v>141</v>
      </c>
      <c r="AR116">
        <v>0.5</v>
      </c>
      <c r="AS116">
        <v>520</v>
      </c>
      <c r="AT116" t="s">
        <v>141</v>
      </c>
      <c r="AU116" s="14">
        <f t="shared" si="63"/>
        <v>0.5</v>
      </c>
      <c r="AV116" s="14">
        <f t="shared" si="92"/>
        <v>-0.45547170609442189</v>
      </c>
      <c r="AW116" s="14" t="str">
        <f t="shared" si="64"/>
        <v>Under</v>
      </c>
      <c r="AX116">
        <v>0.1</v>
      </c>
      <c r="AY116">
        <v>0.1</v>
      </c>
      <c r="AZ116" s="14">
        <f t="shared" si="65"/>
        <v>3</v>
      </c>
      <c r="BA116" s="14">
        <f t="shared" si="66"/>
        <v>1</v>
      </c>
      <c r="BB116" s="14">
        <f t="shared" si="67"/>
        <v>0</v>
      </c>
      <c r="BC116" s="14">
        <f t="shared" si="68"/>
        <v>0</v>
      </c>
      <c r="BD116" s="14">
        <f t="shared" si="69"/>
        <v>4</v>
      </c>
      <c r="BF116">
        <v>0.4919778052099999</v>
      </c>
      <c r="BG116">
        <v>0.862083873757025</v>
      </c>
      <c r="BH116">
        <v>0.170126</v>
      </c>
      <c r="BI116" t="s">
        <v>141</v>
      </c>
      <c r="BJ116">
        <v>0.5</v>
      </c>
      <c r="BK116">
        <v>200</v>
      </c>
      <c r="BL116" t="s">
        <v>141</v>
      </c>
      <c r="BM116" s="14">
        <f t="shared" si="70"/>
        <v>0.5</v>
      </c>
      <c r="BN116" s="14">
        <f t="shared" si="93"/>
        <v>0.362083873757025</v>
      </c>
      <c r="BO116" s="14" t="str">
        <f t="shared" si="71"/>
        <v>Over</v>
      </c>
      <c r="BP116">
        <v>0.6</v>
      </c>
      <c r="BQ116">
        <v>0.3</v>
      </c>
      <c r="BR116" s="14">
        <f t="shared" si="72"/>
        <v>1</v>
      </c>
      <c r="BS116" s="14">
        <f t="shared" si="73"/>
        <v>4</v>
      </c>
      <c r="BT116" s="14">
        <f t="shared" si="74"/>
        <v>1</v>
      </c>
      <c r="BU116" s="14">
        <f t="shared" si="75"/>
        <v>0</v>
      </c>
      <c r="BV116" s="14">
        <f t="shared" si="76"/>
        <v>6</v>
      </c>
      <c r="BX116">
        <v>0.17556198736301279</v>
      </c>
      <c r="BY116">
        <v>0.80959999999999999</v>
      </c>
      <c r="BZ116">
        <v>-4.7659959999999998E-3</v>
      </c>
      <c r="CA116" t="s">
        <v>141</v>
      </c>
      <c r="CB116">
        <v>0.5</v>
      </c>
      <c r="CC116" t="s">
        <v>141</v>
      </c>
      <c r="CD116" t="s">
        <v>141</v>
      </c>
      <c r="CE116" s="14">
        <f t="shared" si="77"/>
        <v>0.5</v>
      </c>
      <c r="CF116" s="14">
        <f t="shared" si="94"/>
        <v>-0.5</v>
      </c>
      <c r="CG116" s="14" t="str">
        <f t="shared" si="78"/>
        <v>Under</v>
      </c>
      <c r="CH116">
        <v>0</v>
      </c>
      <c r="CI116">
        <v>0</v>
      </c>
      <c r="CJ116" s="14"/>
      <c r="CK116" s="14">
        <f t="shared" si="79"/>
        <v>1</v>
      </c>
      <c r="CL116" s="14">
        <f t="shared" si="80"/>
        <v>1</v>
      </c>
      <c r="CM116" s="14">
        <f t="shared" si="81"/>
        <v>1</v>
      </c>
      <c r="CN116" s="14">
        <f t="shared" si="82"/>
        <v>3</v>
      </c>
      <c r="CP116">
        <v>1.6891550383560181</v>
      </c>
      <c r="CQ116">
        <v>2</v>
      </c>
      <c r="CR116">
        <v>1.2337372</v>
      </c>
      <c r="CS116">
        <v>1.5</v>
      </c>
      <c r="CT116" t="s">
        <v>141</v>
      </c>
      <c r="CU116">
        <v>1.5</v>
      </c>
      <c r="CV116" t="s">
        <v>141</v>
      </c>
      <c r="CW116" s="14">
        <f t="shared" si="83"/>
        <v>1.5</v>
      </c>
      <c r="CX116" s="14">
        <f t="shared" si="95"/>
        <v>0.5</v>
      </c>
      <c r="CY116" s="14" t="str">
        <f t="shared" si="84"/>
        <v>Over</v>
      </c>
      <c r="CZ116">
        <v>1.5</v>
      </c>
      <c r="DA116">
        <v>0.3</v>
      </c>
      <c r="DB116" s="14">
        <f t="shared" si="85"/>
        <v>2</v>
      </c>
      <c r="DC116" s="14">
        <f t="shared" si="86"/>
        <v>1</v>
      </c>
      <c r="DD116" s="14">
        <f t="shared" si="87"/>
        <v>0</v>
      </c>
      <c r="DE116" s="14">
        <f t="shared" si="88"/>
        <v>0</v>
      </c>
      <c r="DF116" s="14">
        <f t="shared" si="89"/>
        <v>3</v>
      </c>
    </row>
    <row r="117" spans="1:111" x14ac:dyDescent="0.3">
      <c r="A117" t="s">
        <v>263</v>
      </c>
      <c r="B117" t="s">
        <v>45</v>
      </c>
      <c r="C117" t="s">
        <v>44</v>
      </c>
      <c r="D117">
        <v>0.44222050546685687</v>
      </c>
      <c r="E117">
        <v>0.50284898332759598</v>
      </c>
      <c r="F117">
        <v>0.29540267999999997</v>
      </c>
      <c r="G117">
        <v>0.5</v>
      </c>
      <c r="H117" t="s">
        <v>141</v>
      </c>
      <c r="I117">
        <v>0.5</v>
      </c>
      <c r="J117" t="s">
        <v>141</v>
      </c>
      <c r="K117" s="14">
        <f t="shared" si="49"/>
        <v>0.5</v>
      </c>
      <c r="L117" s="14">
        <f t="shared" si="90"/>
        <v>-0.3</v>
      </c>
      <c r="M117" s="14" t="str">
        <f t="shared" si="50"/>
        <v>Under</v>
      </c>
      <c r="N117">
        <v>0.2</v>
      </c>
      <c r="O117">
        <v>0.3</v>
      </c>
      <c r="P117" s="14">
        <f t="shared" si="51"/>
        <v>2</v>
      </c>
      <c r="Q117" s="14">
        <f t="shared" si="52"/>
        <v>4</v>
      </c>
      <c r="R117" s="14">
        <f t="shared" si="53"/>
        <v>1</v>
      </c>
      <c r="S117" s="14">
        <f t="shared" si="54"/>
        <v>1</v>
      </c>
      <c r="T117" s="14">
        <f t="shared" si="55"/>
        <v>8</v>
      </c>
      <c r="V117" s="15">
        <v>1.0077997349621099</v>
      </c>
      <c r="W117" s="15">
        <v>1.02224723709305</v>
      </c>
      <c r="X117" s="15">
        <v>0.99996795192668897</v>
      </c>
      <c r="Y117" s="15">
        <v>0.5</v>
      </c>
      <c r="Z117" s="15">
        <v>-260</v>
      </c>
      <c r="AA117" s="15">
        <v>220</v>
      </c>
      <c r="AB117" s="15">
        <v>0.4</v>
      </c>
      <c r="AC117" s="16">
        <f t="shared" si="56"/>
        <v>0.5</v>
      </c>
      <c r="AD117" s="16">
        <f t="shared" si="91"/>
        <v>0.52224723709304999</v>
      </c>
      <c r="AE117" s="16" t="str">
        <f t="shared" si="57"/>
        <v>Over</v>
      </c>
      <c r="AF117" s="15">
        <v>1</v>
      </c>
      <c r="AG117" s="15">
        <v>0.8</v>
      </c>
      <c r="AH117" s="16">
        <f t="shared" si="58"/>
        <v>3</v>
      </c>
      <c r="AI117" s="16">
        <f t="shared" si="59"/>
        <v>4</v>
      </c>
      <c r="AJ117" s="16">
        <f t="shared" si="60"/>
        <v>1</v>
      </c>
      <c r="AK117" s="16">
        <f t="shared" si="61"/>
        <v>1</v>
      </c>
      <c r="AL117" s="16">
        <f t="shared" si="62"/>
        <v>9</v>
      </c>
      <c r="AN117">
        <v>4.7417032783072188E-2</v>
      </c>
      <c r="AO117">
        <v>0.12673505570910501</v>
      </c>
      <c r="AP117">
        <v>-3.4294424228289203E-5</v>
      </c>
      <c r="AQ117" t="s">
        <v>141</v>
      </c>
      <c r="AR117">
        <v>0.5</v>
      </c>
      <c r="AS117">
        <v>600</v>
      </c>
      <c r="AT117" t="s">
        <v>141</v>
      </c>
      <c r="AU117" s="14">
        <f t="shared" si="63"/>
        <v>0.5</v>
      </c>
      <c r="AV117" s="14">
        <f t="shared" si="92"/>
        <v>-0.45258296721692781</v>
      </c>
      <c r="AW117" s="14" t="str">
        <f t="shared" si="64"/>
        <v>Under</v>
      </c>
      <c r="AX117">
        <v>0.1</v>
      </c>
      <c r="AY117">
        <v>0.2</v>
      </c>
      <c r="AZ117" s="14">
        <f t="shared" si="65"/>
        <v>3</v>
      </c>
      <c r="BA117" s="14">
        <f t="shared" si="66"/>
        <v>1</v>
      </c>
      <c r="BB117" s="14">
        <f t="shared" si="67"/>
        <v>0</v>
      </c>
      <c r="BC117" s="14">
        <f t="shared" si="68"/>
        <v>0</v>
      </c>
      <c r="BD117" s="14">
        <f t="shared" si="69"/>
        <v>4</v>
      </c>
      <c r="BF117">
        <v>0.56697286002049885</v>
      </c>
      <c r="BG117">
        <v>1.15347203610513</v>
      </c>
      <c r="BH117">
        <v>0.12762158000000001</v>
      </c>
      <c r="BI117" t="s">
        <v>141</v>
      </c>
      <c r="BJ117">
        <v>0.5</v>
      </c>
      <c r="BK117">
        <v>185</v>
      </c>
      <c r="BL117" t="s">
        <v>141</v>
      </c>
      <c r="BM117" s="14">
        <f t="shared" si="70"/>
        <v>0.5</v>
      </c>
      <c r="BN117" s="14">
        <f t="shared" si="93"/>
        <v>0.65347203610513005</v>
      </c>
      <c r="BO117" s="14" t="str">
        <f t="shared" si="71"/>
        <v>Over</v>
      </c>
      <c r="BP117">
        <v>0.7</v>
      </c>
      <c r="BQ117">
        <v>0.5</v>
      </c>
      <c r="BR117" s="14">
        <f t="shared" si="72"/>
        <v>2</v>
      </c>
      <c r="BS117" s="14">
        <f t="shared" si="73"/>
        <v>5</v>
      </c>
      <c r="BT117" s="14">
        <f t="shared" si="74"/>
        <v>1</v>
      </c>
      <c r="BU117" s="14">
        <f t="shared" si="75"/>
        <v>0</v>
      </c>
      <c r="BV117" s="14">
        <f t="shared" si="76"/>
        <v>8</v>
      </c>
      <c r="BX117">
        <v>0.1789377475504495</v>
      </c>
      <c r="BY117">
        <v>0.83010903974674599</v>
      </c>
      <c r="BZ117">
        <v>-9.5555919999999999E-3</v>
      </c>
      <c r="CA117" t="s">
        <v>141</v>
      </c>
      <c r="CB117">
        <v>0.5</v>
      </c>
      <c r="CC117">
        <v>880</v>
      </c>
      <c r="CD117" t="s">
        <v>141</v>
      </c>
      <c r="CE117" s="14">
        <f t="shared" si="77"/>
        <v>0.5</v>
      </c>
      <c r="CF117" s="14">
        <f t="shared" si="94"/>
        <v>-0.4</v>
      </c>
      <c r="CG117" s="14" t="str">
        <f t="shared" si="78"/>
        <v>Under</v>
      </c>
      <c r="CH117">
        <v>0.1</v>
      </c>
      <c r="CI117">
        <v>0.1</v>
      </c>
      <c r="CJ117" s="14"/>
      <c r="CK117" s="14">
        <f t="shared" si="79"/>
        <v>1</v>
      </c>
      <c r="CL117" s="14">
        <f t="shared" si="80"/>
        <v>1</v>
      </c>
      <c r="CM117" s="14">
        <f t="shared" si="81"/>
        <v>1</v>
      </c>
      <c r="CN117" s="14">
        <f t="shared" si="82"/>
        <v>3</v>
      </c>
      <c r="CP117">
        <v>1.179761787964845</v>
      </c>
      <c r="CQ117">
        <v>1.44024248651736</v>
      </c>
      <c r="CR117">
        <v>1</v>
      </c>
      <c r="CS117">
        <v>1.5</v>
      </c>
      <c r="CT117" t="s">
        <v>141</v>
      </c>
      <c r="CU117">
        <v>1.5</v>
      </c>
      <c r="CV117" t="s">
        <v>141</v>
      </c>
      <c r="CW117" s="14">
        <f t="shared" si="83"/>
        <v>1.5</v>
      </c>
      <c r="CX117" s="14">
        <f t="shared" si="95"/>
        <v>-0.32023821203515501</v>
      </c>
      <c r="CY117" s="14" t="str">
        <f t="shared" si="84"/>
        <v>Under</v>
      </c>
      <c r="CZ117">
        <v>1.3</v>
      </c>
      <c r="DA117">
        <v>0.4</v>
      </c>
      <c r="DB117" s="14">
        <f t="shared" si="85"/>
        <v>3</v>
      </c>
      <c r="DC117" s="14">
        <f t="shared" si="86"/>
        <v>1</v>
      </c>
      <c r="DD117" s="14">
        <f t="shared" si="87"/>
        <v>1</v>
      </c>
      <c r="DE117" s="14">
        <f t="shared" si="88"/>
        <v>1</v>
      </c>
      <c r="DF117" s="14">
        <f t="shared" si="89"/>
        <v>6</v>
      </c>
    </row>
    <row r="118" spans="1:111" x14ac:dyDescent="0.3">
      <c r="A118" t="s">
        <v>264</v>
      </c>
      <c r="B118" t="s">
        <v>45</v>
      </c>
      <c r="C118" t="s">
        <v>44</v>
      </c>
      <c r="D118">
        <v>0.60307925757087344</v>
      </c>
      <c r="E118">
        <v>0.72132657761400198</v>
      </c>
      <c r="F118">
        <v>0.487754024260388</v>
      </c>
      <c r="G118">
        <v>0.5</v>
      </c>
      <c r="H118" t="s">
        <v>141</v>
      </c>
      <c r="I118">
        <v>0.5</v>
      </c>
      <c r="J118" t="s">
        <v>141</v>
      </c>
      <c r="K118" s="14">
        <f t="shared" si="49"/>
        <v>0.5</v>
      </c>
      <c r="L118" s="14">
        <f t="shared" si="90"/>
        <v>0.30000000000000004</v>
      </c>
      <c r="M118" s="14" t="str">
        <f t="shared" si="50"/>
        <v>Over</v>
      </c>
      <c r="N118">
        <v>0.8</v>
      </c>
      <c r="O118">
        <v>0.6</v>
      </c>
      <c r="P118" s="14">
        <f t="shared" si="51"/>
        <v>2</v>
      </c>
      <c r="Q118" s="14">
        <f t="shared" si="52"/>
        <v>4</v>
      </c>
      <c r="R118" s="14">
        <f t="shared" si="53"/>
        <v>1</v>
      </c>
      <c r="S118" s="14">
        <f t="shared" si="54"/>
        <v>1</v>
      </c>
      <c r="T118" s="14">
        <f t="shared" si="55"/>
        <v>8</v>
      </c>
      <c r="V118" s="15">
        <v>1.047465415713748</v>
      </c>
      <c r="W118" s="15">
        <v>1.14996466510516</v>
      </c>
      <c r="X118" s="15">
        <v>0.99996795192668897</v>
      </c>
      <c r="Y118" s="15">
        <v>0.5</v>
      </c>
      <c r="Z118" s="15" t="s">
        <v>141</v>
      </c>
      <c r="AA118" s="15" t="s">
        <v>141</v>
      </c>
      <c r="AB118" s="15">
        <v>0.3</v>
      </c>
      <c r="AC118" s="16">
        <f t="shared" si="56"/>
        <v>0.5</v>
      </c>
      <c r="AD118" s="16">
        <f t="shared" si="91"/>
        <v>0.64996466510516004</v>
      </c>
      <c r="AE118" s="16" t="str">
        <f t="shared" si="57"/>
        <v>Over</v>
      </c>
      <c r="AF118" s="15">
        <v>1.1000000000000001</v>
      </c>
      <c r="AG118" s="15">
        <v>0.7</v>
      </c>
      <c r="AH118" s="16">
        <f t="shared" si="58"/>
        <v>3</v>
      </c>
      <c r="AI118" s="16">
        <f t="shared" si="59"/>
        <v>4</v>
      </c>
      <c r="AJ118" s="16">
        <f t="shared" si="60"/>
        <v>1</v>
      </c>
      <c r="AK118" s="16">
        <f t="shared" si="61"/>
        <v>1</v>
      </c>
      <c r="AL118" s="16">
        <f t="shared" si="62"/>
        <v>9</v>
      </c>
      <c r="AN118">
        <v>8.9110199966903909E-3</v>
      </c>
      <c r="AO118">
        <v>2.6364334540049401E-2</v>
      </c>
      <c r="AP118">
        <v>-7.9474795950039702E-5</v>
      </c>
      <c r="AQ118" t="s">
        <v>141</v>
      </c>
      <c r="AR118">
        <v>0.5</v>
      </c>
      <c r="AS118" t="s">
        <v>141</v>
      </c>
      <c r="AT118" t="s">
        <v>141</v>
      </c>
      <c r="AU118" s="14">
        <f t="shared" si="63"/>
        <v>0.5</v>
      </c>
      <c r="AV118" s="14">
        <f t="shared" si="92"/>
        <v>-0.5</v>
      </c>
      <c r="AW118" s="14" t="str">
        <f t="shared" si="64"/>
        <v>Under</v>
      </c>
      <c r="AX118">
        <v>0</v>
      </c>
      <c r="AY118">
        <v>0</v>
      </c>
      <c r="AZ118" s="14">
        <f t="shared" si="65"/>
        <v>3</v>
      </c>
      <c r="BA118" s="14">
        <f t="shared" si="66"/>
        <v>1</v>
      </c>
      <c r="BB118" s="14">
        <f t="shared" si="67"/>
        <v>0</v>
      </c>
      <c r="BC118" s="14">
        <f t="shared" si="68"/>
        <v>0</v>
      </c>
      <c r="BD118" s="14">
        <f t="shared" si="69"/>
        <v>4</v>
      </c>
      <c r="BF118">
        <v>0.44256022542970169</v>
      </c>
      <c r="BG118">
        <v>0.80392156862745101</v>
      </c>
      <c r="BH118">
        <v>0.28999999999999998</v>
      </c>
      <c r="BI118" t="s">
        <v>141</v>
      </c>
      <c r="BJ118">
        <v>0.5</v>
      </c>
      <c r="BK118" t="s">
        <v>141</v>
      </c>
      <c r="BL118" t="s">
        <v>141</v>
      </c>
      <c r="BM118" s="14">
        <f t="shared" si="70"/>
        <v>0.5</v>
      </c>
      <c r="BN118" s="14">
        <f t="shared" si="93"/>
        <v>0.30392156862745101</v>
      </c>
      <c r="BO118" s="14" t="str">
        <f t="shared" si="71"/>
        <v>Over</v>
      </c>
      <c r="BP118">
        <v>0.2</v>
      </c>
      <c r="BQ118">
        <v>0.1</v>
      </c>
      <c r="BR118" s="14">
        <f t="shared" si="72"/>
        <v>1</v>
      </c>
      <c r="BS118" s="14">
        <f t="shared" si="73"/>
        <v>4</v>
      </c>
      <c r="BT118" s="14">
        <f t="shared" si="74"/>
        <v>0</v>
      </c>
      <c r="BU118" s="14">
        <f t="shared" si="75"/>
        <v>0</v>
      </c>
      <c r="BV118" s="14">
        <f t="shared" si="76"/>
        <v>5</v>
      </c>
      <c r="BX118">
        <v>0.1990865032733434</v>
      </c>
      <c r="BY118">
        <v>0.83069568084404799</v>
      </c>
      <c r="BZ118">
        <v>2.7313615999999999E-2</v>
      </c>
      <c r="CA118" t="s">
        <v>141</v>
      </c>
      <c r="CB118">
        <v>0.5</v>
      </c>
      <c r="CC118" t="s">
        <v>141</v>
      </c>
      <c r="CD118" t="s">
        <v>141</v>
      </c>
      <c r="CE118" s="14">
        <f t="shared" si="77"/>
        <v>0.5</v>
      </c>
      <c r="CF118" s="14">
        <f t="shared" si="94"/>
        <v>-0.5</v>
      </c>
      <c r="CG118" s="14" t="str">
        <f t="shared" si="78"/>
        <v>Under</v>
      </c>
      <c r="CH118">
        <v>0</v>
      </c>
      <c r="CI118">
        <v>0</v>
      </c>
      <c r="CJ118" s="14"/>
      <c r="CK118" s="14">
        <f t="shared" si="79"/>
        <v>1</v>
      </c>
      <c r="CL118" s="14">
        <f t="shared" si="80"/>
        <v>1</v>
      </c>
      <c r="CM118" s="14">
        <f t="shared" si="81"/>
        <v>1</v>
      </c>
      <c r="CN118" s="14">
        <f t="shared" si="82"/>
        <v>3</v>
      </c>
      <c r="CP118">
        <v>1.7993913574605429</v>
      </c>
      <c r="CQ118">
        <v>2</v>
      </c>
      <c r="CR118">
        <v>1.4451375308368599</v>
      </c>
      <c r="CS118">
        <v>1.5</v>
      </c>
      <c r="CT118" t="s">
        <v>141</v>
      </c>
      <c r="CU118">
        <v>1.5</v>
      </c>
      <c r="CV118" t="s">
        <v>141</v>
      </c>
      <c r="CW118" s="14">
        <f t="shared" si="83"/>
        <v>1.5</v>
      </c>
      <c r="CX118" s="14">
        <f t="shared" si="95"/>
        <v>0.5</v>
      </c>
      <c r="CY118" s="14" t="str">
        <f t="shared" si="84"/>
        <v>Over</v>
      </c>
      <c r="CZ118">
        <v>1.5</v>
      </c>
      <c r="DA118">
        <v>0.3</v>
      </c>
      <c r="DB118" s="14">
        <f t="shared" si="85"/>
        <v>2</v>
      </c>
      <c r="DC118" s="14">
        <f t="shared" si="86"/>
        <v>1</v>
      </c>
      <c r="DD118" s="14">
        <f t="shared" si="87"/>
        <v>0</v>
      </c>
      <c r="DE118" s="14">
        <f t="shared" si="88"/>
        <v>0</v>
      </c>
      <c r="DF118" s="14">
        <f t="shared" si="89"/>
        <v>3</v>
      </c>
    </row>
    <row r="119" spans="1:111" x14ac:dyDescent="0.3">
      <c r="A119" t="s">
        <v>265</v>
      </c>
      <c r="B119" t="s">
        <v>45</v>
      </c>
      <c r="C119" t="s">
        <v>44</v>
      </c>
      <c r="D119">
        <v>0.25023201862506672</v>
      </c>
      <c r="E119">
        <v>0.36614173228346403</v>
      </c>
      <c r="F119">
        <v>0.02</v>
      </c>
      <c r="G119">
        <v>0.5</v>
      </c>
      <c r="H119" t="s">
        <v>141</v>
      </c>
      <c r="I119">
        <v>0.5</v>
      </c>
      <c r="J119" t="s">
        <v>141</v>
      </c>
      <c r="K119" s="14">
        <f t="shared" si="49"/>
        <v>0.5</v>
      </c>
      <c r="L119" s="14">
        <f t="shared" si="90"/>
        <v>-0.24976798137493328</v>
      </c>
      <c r="M119" s="14" t="str">
        <f t="shared" si="50"/>
        <v>Under</v>
      </c>
      <c r="N119">
        <v>0.6</v>
      </c>
      <c r="O119">
        <v>0.3</v>
      </c>
      <c r="P119" s="14">
        <f t="shared" si="51"/>
        <v>3</v>
      </c>
      <c r="Q119" s="14">
        <f t="shared" si="52"/>
        <v>3</v>
      </c>
      <c r="R119" s="14">
        <f t="shared" si="53"/>
        <v>0</v>
      </c>
      <c r="S119" s="14">
        <f t="shared" si="54"/>
        <v>1</v>
      </c>
      <c r="T119" s="14">
        <f t="shared" si="55"/>
        <v>7</v>
      </c>
      <c r="V119">
        <v>0.88572555663546315</v>
      </c>
      <c r="W119">
        <v>1.00023511262862</v>
      </c>
      <c r="X119">
        <v>0.69358782741004599</v>
      </c>
      <c r="Y119">
        <v>0.5</v>
      </c>
      <c r="Z119">
        <v>-230</v>
      </c>
      <c r="AA119">
        <v>250</v>
      </c>
      <c r="AB119">
        <v>0.2</v>
      </c>
      <c r="AC119" s="14">
        <f t="shared" si="56"/>
        <v>0.5</v>
      </c>
      <c r="AD119" s="16">
        <f t="shared" si="91"/>
        <v>0.50023511262861997</v>
      </c>
      <c r="AE119" s="14" t="str">
        <f t="shared" si="57"/>
        <v>Over</v>
      </c>
      <c r="AF119">
        <v>0.7</v>
      </c>
      <c r="AG119">
        <v>0.4</v>
      </c>
      <c r="AH119" s="14">
        <f t="shared" si="58"/>
        <v>3</v>
      </c>
      <c r="AI119" s="14">
        <f t="shared" si="59"/>
        <v>4</v>
      </c>
      <c r="AJ119" s="14">
        <f t="shared" si="60"/>
        <v>1</v>
      </c>
      <c r="AK119" s="14">
        <f t="shared" si="61"/>
        <v>0</v>
      </c>
      <c r="AL119" s="14">
        <f t="shared" si="62"/>
        <v>8</v>
      </c>
      <c r="AN119">
        <v>2.441100934546369E-3</v>
      </c>
      <c r="AO119">
        <v>1.6832969979645899E-2</v>
      </c>
      <c r="AP119">
        <v>-6.4121725899590901E-3</v>
      </c>
      <c r="AQ119" t="s">
        <v>141</v>
      </c>
      <c r="AR119">
        <v>0.5</v>
      </c>
      <c r="AS119">
        <v>630</v>
      </c>
      <c r="AT119" t="s">
        <v>141</v>
      </c>
      <c r="AU119" s="14">
        <f t="shared" si="63"/>
        <v>0.5</v>
      </c>
      <c r="AV119" s="14">
        <f t="shared" si="92"/>
        <v>-0.5</v>
      </c>
      <c r="AW119" s="14" t="str">
        <f t="shared" si="64"/>
        <v>Under</v>
      </c>
      <c r="AX119">
        <v>0</v>
      </c>
      <c r="AY119">
        <v>0</v>
      </c>
      <c r="AZ119" s="14">
        <f t="shared" si="65"/>
        <v>3</v>
      </c>
      <c r="BA119" s="14">
        <f t="shared" si="66"/>
        <v>1</v>
      </c>
      <c r="BB119" s="14">
        <f t="shared" si="67"/>
        <v>0</v>
      </c>
      <c r="BC119" s="14">
        <f t="shared" si="68"/>
        <v>0</v>
      </c>
      <c r="BD119" s="14">
        <f t="shared" si="69"/>
        <v>4</v>
      </c>
      <c r="BF119">
        <v>0.45073345794240222</v>
      </c>
      <c r="BG119">
        <v>1.0334396457677799</v>
      </c>
      <c r="BH119">
        <v>0.19302779609951701</v>
      </c>
      <c r="BI119" t="s">
        <v>141</v>
      </c>
      <c r="BJ119">
        <v>0.5</v>
      </c>
      <c r="BK119">
        <v>170</v>
      </c>
      <c r="BL119" t="s">
        <v>141</v>
      </c>
      <c r="BM119" s="14">
        <f t="shared" si="70"/>
        <v>0.5</v>
      </c>
      <c r="BN119" s="14">
        <f t="shared" si="93"/>
        <v>0.53343964576777991</v>
      </c>
      <c r="BO119" s="14" t="str">
        <f t="shared" si="71"/>
        <v>Over</v>
      </c>
      <c r="BP119">
        <v>0.5</v>
      </c>
      <c r="BQ119">
        <v>0.4</v>
      </c>
      <c r="BR119" s="14">
        <f t="shared" si="72"/>
        <v>1</v>
      </c>
      <c r="BS119" s="14">
        <f t="shared" si="73"/>
        <v>5</v>
      </c>
      <c r="BT119" s="14">
        <f t="shared" si="74"/>
        <v>0</v>
      </c>
      <c r="BU119" s="14">
        <f t="shared" si="75"/>
        <v>0</v>
      </c>
      <c r="BV119" s="14">
        <f t="shared" si="76"/>
        <v>6</v>
      </c>
      <c r="BX119">
        <v>0.1933808434580897</v>
      </c>
      <c r="BY119">
        <v>0.83010903974674599</v>
      </c>
      <c r="BZ119">
        <v>0.04</v>
      </c>
      <c r="CA119" t="s">
        <v>141</v>
      </c>
      <c r="CB119">
        <v>0.5</v>
      </c>
      <c r="CC119">
        <v>680</v>
      </c>
      <c r="CD119" t="s">
        <v>141</v>
      </c>
      <c r="CE119" s="14">
        <f t="shared" si="77"/>
        <v>0.5</v>
      </c>
      <c r="CF119" s="14">
        <f t="shared" si="94"/>
        <v>-0.4</v>
      </c>
      <c r="CG119" s="14" t="str">
        <f t="shared" si="78"/>
        <v>Under</v>
      </c>
      <c r="CH119">
        <v>0.1</v>
      </c>
      <c r="CI119">
        <v>0.1</v>
      </c>
      <c r="CJ119" s="14"/>
      <c r="CK119" s="14">
        <f t="shared" si="79"/>
        <v>1</v>
      </c>
      <c r="CL119" s="14">
        <f t="shared" si="80"/>
        <v>1</v>
      </c>
      <c r="CM119" s="14">
        <f t="shared" si="81"/>
        <v>1</v>
      </c>
      <c r="CN119" s="14">
        <f t="shared" si="82"/>
        <v>3</v>
      </c>
      <c r="CP119">
        <v>0.96007031165716328</v>
      </c>
      <c r="CQ119">
        <v>1.2334619</v>
      </c>
      <c r="CR119">
        <v>0.74426099623306297</v>
      </c>
      <c r="CS119">
        <v>1.5</v>
      </c>
      <c r="CT119" t="s">
        <v>141</v>
      </c>
      <c r="CU119">
        <v>1.5</v>
      </c>
      <c r="CV119" t="s">
        <v>141</v>
      </c>
      <c r="CW119" s="14">
        <f t="shared" si="83"/>
        <v>1.5</v>
      </c>
      <c r="CX119" s="14">
        <f t="shared" si="95"/>
        <v>-0.7</v>
      </c>
      <c r="CY119" s="14" t="str">
        <f t="shared" si="84"/>
        <v>Under</v>
      </c>
      <c r="CZ119">
        <v>0.8</v>
      </c>
      <c r="DA119">
        <v>0.3</v>
      </c>
      <c r="DB119" s="14">
        <f t="shared" si="85"/>
        <v>3</v>
      </c>
      <c r="DC119" s="14">
        <f t="shared" si="86"/>
        <v>1</v>
      </c>
      <c r="DD119" s="14">
        <f t="shared" si="87"/>
        <v>1</v>
      </c>
      <c r="DE119" s="14">
        <f t="shared" si="88"/>
        <v>1</v>
      </c>
      <c r="DF119" s="14">
        <f t="shared" si="89"/>
        <v>6</v>
      </c>
    </row>
    <row r="120" spans="1:111" x14ac:dyDescent="0.3">
      <c r="A120" t="s">
        <v>266</v>
      </c>
      <c r="B120" t="s">
        <v>45</v>
      </c>
      <c r="C120" t="s">
        <v>44</v>
      </c>
      <c r="D120" s="15">
        <v>0.28116242320514673</v>
      </c>
      <c r="E120" s="15">
        <v>0.40338496980031902</v>
      </c>
      <c r="F120" s="15">
        <v>0.06</v>
      </c>
      <c r="G120" s="15">
        <v>0.5</v>
      </c>
      <c r="H120" s="15" t="s">
        <v>141</v>
      </c>
      <c r="I120" s="15">
        <v>0.5</v>
      </c>
      <c r="J120" s="15" t="s">
        <v>141</v>
      </c>
      <c r="K120" s="16">
        <f t="shared" si="49"/>
        <v>0.5</v>
      </c>
      <c r="L120" s="14">
        <f t="shared" si="90"/>
        <v>-0.5</v>
      </c>
      <c r="M120" s="16" t="str">
        <f t="shared" si="50"/>
        <v>Under</v>
      </c>
      <c r="N120" s="15">
        <v>0</v>
      </c>
      <c r="O120" s="15">
        <v>0</v>
      </c>
      <c r="P120" s="16">
        <f t="shared" si="51"/>
        <v>3</v>
      </c>
      <c r="Q120" s="16">
        <f t="shared" si="52"/>
        <v>4</v>
      </c>
      <c r="R120" s="16">
        <f t="shared" si="53"/>
        <v>1</v>
      </c>
      <c r="S120" s="16">
        <f t="shared" si="54"/>
        <v>1</v>
      </c>
      <c r="T120" s="16">
        <f t="shared" si="55"/>
        <v>9</v>
      </c>
      <c r="V120">
        <v>0.60195101175185317</v>
      </c>
      <c r="W120">
        <v>1</v>
      </c>
      <c r="X120">
        <v>7.9229740000000008E-6</v>
      </c>
      <c r="Y120">
        <v>0.5</v>
      </c>
      <c r="Z120">
        <v>-140</v>
      </c>
      <c r="AA120">
        <v>470</v>
      </c>
      <c r="AB120">
        <v>0</v>
      </c>
      <c r="AC120" s="14">
        <f t="shared" si="56"/>
        <v>0.5</v>
      </c>
      <c r="AD120" s="16">
        <f t="shared" si="91"/>
        <v>0.5</v>
      </c>
      <c r="AE120" s="14" t="str">
        <f t="shared" si="57"/>
        <v>Over</v>
      </c>
      <c r="AF120">
        <v>0.5</v>
      </c>
      <c r="AG120">
        <v>0.5</v>
      </c>
      <c r="AH120" s="14">
        <f t="shared" si="58"/>
        <v>2</v>
      </c>
      <c r="AI120" s="14">
        <f t="shared" si="59"/>
        <v>3</v>
      </c>
      <c r="AJ120" s="14">
        <f t="shared" si="60"/>
        <v>0</v>
      </c>
      <c r="AK120" s="14">
        <f t="shared" si="61"/>
        <v>0</v>
      </c>
      <c r="AL120" s="14">
        <f t="shared" si="62"/>
        <v>5</v>
      </c>
      <c r="AN120">
        <v>1.6869138929523839E-2</v>
      </c>
      <c r="AO120">
        <v>8.59380257453667E-2</v>
      </c>
      <c r="AP120">
        <v>-3.6730935653412002E-3</v>
      </c>
      <c r="AQ120" t="s">
        <v>141</v>
      </c>
      <c r="AR120">
        <v>0.5</v>
      </c>
      <c r="AS120">
        <v>900</v>
      </c>
      <c r="AT120" t="s">
        <v>141</v>
      </c>
      <c r="AU120" s="14">
        <f t="shared" si="63"/>
        <v>0.5</v>
      </c>
      <c r="AV120" s="14">
        <f t="shared" si="92"/>
        <v>-0.5</v>
      </c>
      <c r="AW120" s="14" t="str">
        <f t="shared" si="64"/>
        <v>Under</v>
      </c>
      <c r="AX120">
        <v>0</v>
      </c>
      <c r="AY120">
        <v>0</v>
      </c>
      <c r="AZ120" s="14">
        <f t="shared" si="65"/>
        <v>3</v>
      </c>
      <c r="BA120" s="14">
        <f t="shared" si="66"/>
        <v>1</v>
      </c>
      <c r="BB120" s="14">
        <f t="shared" si="67"/>
        <v>0</v>
      </c>
      <c r="BC120" s="14">
        <f t="shared" si="68"/>
        <v>0</v>
      </c>
      <c r="BD120" s="14">
        <f t="shared" si="69"/>
        <v>4</v>
      </c>
      <c r="BF120">
        <v>0.27656169637661893</v>
      </c>
      <c r="BG120">
        <v>0.65933044017358899</v>
      </c>
      <c r="BH120">
        <v>-3.9368133999999999E-2</v>
      </c>
      <c r="BI120" t="s">
        <v>141</v>
      </c>
      <c r="BJ120">
        <v>0.5</v>
      </c>
      <c r="BK120">
        <v>250</v>
      </c>
      <c r="BL120" t="s">
        <v>141</v>
      </c>
      <c r="BM120" s="14">
        <f t="shared" si="70"/>
        <v>0.5</v>
      </c>
      <c r="BN120" s="14">
        <f t="shared" si="93"/>
        <v>-0.5</v>
      </c>
      <c r="BO120" s="14" t="str">
        <f t="shared" si="71"/>
        <v>Under</v>
      </c>
      <c r="BP120">
        <v>0</v>
      </c>
      <c r="BQ120">
        <v>0</v>
      </c>
      <c r="BR120" s="14">
        <f t="shared" si="72"/>
        <v>2</v>
      </c>
      <c r="BS120" s="14">
        <f t="shared" si="73"/>
        <v>1</v>
      </c>
      <c r="BT120" s="14">
        <f t="shared" si="74"/>
        <v>1</v>
      </c>
      <c r="BU120" s="14">
        <f t="shared" si="75"/>
        <v>1</v>
      </c>
      <c r="BV120" s="14">
        <f t="shared" si="76"/>
        <v>5</v>
      </c>
      <c r="BX120">
        <v>0.1662693015353324</v>
      </c>
      <c r="BY120">
        <v>0.83010903974674599</v>
      </c>
      <c r="BZ120">
        <v>0.01</v>
      </c>
      <c r="CA120" t="s">
        <v>141</v>
      </c>
      <c r="CB120">
        <v>0.5</v>
      </c>
      <c r="CC120">
        <v>850</v>
      </c>
      <c r="CD120" t="s">
        <v>141</v>
      </c>
      <c r="CE120" s="14">
        <f t="shared" si="77"/>
        <v>0.5</v>
      </c>
      <c r="CF120" s="14">
        <f t="shared" si="94"/>
        <v>-0.5</v>
      </c>
      <c r="CG120" s="14" t="str">
        <f t="shared" si="78"/>
        <v>Under</v>
      </c>
      <c r="CH120">
        <v>0</v>
      </c>
      <c r="CI120">
        <v>0</v>
      </c>
      <c r="CJ120" s="14"/>
      <c r="CK120" s="14">
        <f t="shared" si="79"/>
        <v>1</v>
      </c>
      <c r="CL120" s="14">
        <f t="shared" si="80"/>
        <v>1</v>
      </c>
      <c r="CM120" s="14">
        <f t="shared" si="81"/>
        <v>1</v>
      </c>
      <c r="CN120" s="14">
        <f t="shared" si="82"/>
        <v>3</v>
      </c>
      <c r="CP120">
        <v>0.88442360566301892</v>
      </c>
      <c r="CQ120">
        <v>1.2</v>
      </c>
      <c r="CR120">
        <v>3.6495822999999997E-2</v>
      </c>
      <c r="CS120">
        <v>0.5</v>
      </c>
      <c r="CT120" t="s">
        <v>141</v>
      </c>
      <c r="CU120">
        <v>0.5</v>
      </c>
      <c r="CV120" t="s">
        <v>141</v>
      </c>
      <c r="CW120" s="14">
        <f t="shared" si="83"/>
        <v>0.5</v>
      </c>
      <c r="CX120" s="14">
        <f t="shared" si="95"/>
        <v>0.7</v>
      </c>
      <c r="CY120" s="14" t="str">
        <f t="shared" si="84"/>
        <v>Over</v>
      </c>
      <c r="CZ120">
        <v>1</v>
      </c>
      <c r="DA120">
        <v>0.5</v>
      </c>
      <c r="DB120" s="14">
        <f t="shared" si="85"/>
        <v>2</v>
      </c>
      <c r="DC120" s="14">
        <f t="shared" si="86"/>
        <v>2</v>
      </c>
      <c r="DD120" s="14">
        <f t="shared" si="87"/>
        <v>1</v>
      </c>
      <c r="DE120" s="14">
        <f t="shared" si="88"/>
        <v>0</v>
      </c>
      <c r="DF120" s="14">
        <f t="shared" si="89"/>
        <v>5</v>
      </c>
    </row>
    <row r="121" spans="1:111" x14ac:dyDescent="0.3">
      <c r="A121" t="s">
        <v>267</v>
      </c>
      <c r="B121" t="s">
        <v>45</v>
      </c>
      <c r="C121" t="s">
        <v>44</v>
      </c>
      <c r="D121" s="15">
        <v>0.23705791633230899</v>
      </c>
      <c r="E121" s="15">
        <v>0.38128403075043299</v>
      </c>
      <c r="F121" s="15">
        <v>1.5372413999999999E-2</v>
      </c>
      <c r="G121" s="15">
        <v>0.5</v>
      </c>
      <c r="H121" s="15" t="s">
        <v>141</v>
      </c>
      <c r="I121" s="15">
        <v>0.5</v>
      </c>
      <c r="J121" s="15" t="s">
        <v>141</v>
      </c>
      <c r="K121" s="16">
        <f t="shared" si="49"/>
        <v>0.5</v>
      </c>
      <c r="L121" s="14">
        <f t="shared" si="90"/>
        <v>-0.26294208366769101</v>
      </c>
      <c r="M121" s="16" t="str">
        <f t="shared" si="50"/>
        <v>Under</v>
      </c>
      <c r="N121" s="15">
        <v>0.4</v>
      </c>
      <c r="O121" s="15">
        <v>0.4</v>
      </c>
      <c r="P121" s="16">
        <f t="shared" si="51"/>
        <v>3</v>
      </c>
      <c r="Q121" s="16">
        <f t="shared" si="52"/>
        <v>4</v>
      </c>
      <c r="R121" s="16">
        <f t="shared" si="53"/>
        <v>1</v>
      </c>
      <c r="S121" s="16">
        <f t="shared" si="54"/>
        <v>1</v>
      </c>
      <c r="T121" s="16">
        <f t="shared" si="55"/>
        <v>9</v>
      </c>
      <c r="V121">
        <v>0.54130944578298601</v>
      </c>
      <c r="W121">
        <v>1</v>
      </c>
      <c r="X121">
        <v>7.9229740000000008E-6</v>
      </c>
      <c r="Y121">
        <v>0.5</v>
      </c>
      <c r="Z121">
        <v>-150</v>
      </c>
      <c r="AA121">
        <v>420</v>
      </c>
      <c r="AB121">
        <v>0</v>
      </c>
      <c r="AC121" s="14">
        <f t="shared" si="56"/>
        <v>0.5</v>
      </c>
      <c r="AD121" s="16">
        <f t="shared" si="91"/>
        <v>0.5</v>
      </c>
      <c r="AE121" s="14" t="str">
        <f t="shared" si="57"/>
        <v>Over</v>
      </c>
      <c r="AF121">
        <v>0.4</v>
      </c>
      <c r="AG121">
        <v>0.4</v>
      </c>
      <c r="AH121" s="14">
        <f t="shared" si="58"/>
        <v>2</v>
      </c>
      <c r="AI121" s="14">
        <f t="shared" si="59"/>
        <v>3</v>
      </c>
      <c r="AJ121" s="14">
        <f t="shared" si="60"/>
        <v>0</v>
      </c>
      <c r="AK121" s="14">
        <f t="shared" si="61"/>
        <v>0</v>
      </c>
      <c r="AL121" s="14">
        <f t="shared" si="62"/>
        <v>5</v>
      </c>
      <c r="AN121">
        <v>7.4594163566526678E-2</v>
      </c>
      <c r="AO121">
        <v>0.21400524576159499</v>
      </c>
      <c r="AP121">
        <v>-2.4067649552449298E-5</v>
      </c>
      <c r="AQ121" t="s">
        <v>141</v>
      </c>
      <c r="AR121">
        <v>0.5</v>
      </c>
      <c r="AS121">
        <v>600</v>
      </c>
      <c r="AT121" t="s">
        <v>141</v>
      </c>
      <c r="AU121" s="14">
        <f t="shared" si="63"/>
        <v>0.5</v>
      </c>
      <c r="AV121" s="14">
        <f t="shared" si="92"/>
        <v>-0.42540583643347329</v>
      </c>
      <c r="AW121" s="14" t="str">
        <f t="shared" si="64"/>
        <v>Under</v>
      </c>
      <c r="AX121">
        <v>0.2</v>
      </c>
      <c r="AY121">
        <v>0.2</v>
      </c>
      <c r="AZ121" s="14">
        <f t="shared" si="65"/>
        <v>3</v>
      </c>
      <c r="BA121" s="14">
        <f t="shared" si="66"/>
        <v>1</v>
      </c>
      <c r="BB121" s="14">
        <f t="shared" si="67"/>
        <v>0</v>
      </c>
      <c r="BC121" s="14">
        <f t="shared" si="68"/>
        <v>0</v>
      </c>
      <c r="BD121" s="14">
        <f t="shared" si="69"/>
        <v>4</v>
      </c>
      <c r="BF121">
        <v>0.29850583467541592</v>
      </c>
      <c r="BG121">
        <v>0.65933044017358899</v>
      </c>
      <c r="BH121">
        <v>-2.0359578E-2</v>
      </c>
      <c r="BI121" t="s">
        <v>141</v>
      </c>
      <c r="BJ121">
        <v>0.5</v>
      </c>
      <c r="BK121">
        <v>220</v>
      </c>
      <c r="BL121" t="s">
        <v>141</v>
      </c>
      <c r="BM121" s="14">
        <f t="shared" si="70"/>
        <v>0.5</v>
      </c>
      <c r="BN121" s="14">
        <f t="shared" si="93"/>
        <v>-0.3</v>
      </c>
      <c r="BO121" s="14" t="str">
        <f t="shared" si="71"/>
        <v>Under</v>
      </c>
      <c r="BP121">
        <v>0.2</v>
      </c>
      <c r="BQ121">
        <v>0.2</v>
      </c>
      <c r="BR121" s="14">
        <f t="shared" si="72"/>
        <v>2</v>
      </c>
      <c r="BS121" s="14">
        <f t="shared" si="73"/>
        <v>1</v>
      </c>
      <c r="BT121" s="14">
        <f t="shared" si="74"/>
        <v>1</v>
      </c>
      <c r="BU121" s="14">
        <f t="shared" si="75"/>
        <v>1</v>
      </c>
      <c r="BV121" s="14">
        <f t="shared" si="76"/>
        <v>5</v>
      </c>
      <c r="BX121">
        <v>0.16837074109901071</v>
      </c>
      <c r="BY121">
        <v>0.79899581589958102</v>
      </c>
      <c r="BZ121">
        <v>-8.3243998665551398E-3</v>
      </c>
      <c r="CA121" t="s">
        <v>141</v>
      </c>
      <c r="CB121">
        <v>0.5</v>
      </c>
      <c r="CC121">
        <v>630</v>
      </c>
      <c r="CD121" t="s">
        <v>141</v>
      </c>
      <c r="CE121" s="14">
        <f t="shared" si="77"/>
        <v>0.5</v>
      </c>
      <c r="CF121" s="14">
        <f t="shared" si="94"/>
        <v>-0.33162925890098927</v>
      </c>
      <c r="CG121" s="14" t="str">
        <f t="shared" si="78"/>
        <v>Under</v>
      </c>
      <c r="CH121">
        <v>0.2</v>
      </c>
      <c r="CI121">
        <v>0.2</v>
      </c>
      <c r="CJ121" s="14"/>
      <c r="CK121" s="14">
        <f t="shared" si="79"/>
        <v>1</v>
      </c>
      <c r="CL121" s="14">
        <f t="shared" si="80"/>
        <v>1</v>
      </c>
      <c r="CM121" s="14">
        <f t="shared" si="81"/>
        <v>1</v>
      </c>
      <c r="CN121" s="14">
        <f t="shared" si="82"/>
        <v>3</v>
      </c>
      <c r="CP121">
        <v>0.84051354722009808</v>
      </c>
      <c r="CQ121">
        <v>1.2</v>
      </c>
      <c r="CR121">
        <v>3.6446529999999998E-2</v>
      </c>
      <c r="CS121">
        <v>0.5</v>
      </c>
      <c r="CT121" t="s">
        <v>141</v>
      </c>
      <c r="CU121">
        <v>0.5</v>
      </c>
      <c r="CV121" t="s">
        <v>141</v>
      </c>
      <c r="CW121" s="14">
        <f t="shared" si="83"/>
        <v>0.5</v>
      </c>
      <c r="CX121" s="14">
        <f t="shared" si="95"/>
        <v>0.7</v>
      </c>
      <c r="CY121" s="14" t="str">
        <f t="shared" si="84"/>
        <v>Over</v>
      </c>
      <c r="CZ121">
        <v>1</v>
      </c>
      <c r="DA121">
        <v>0.4</v>
      </c>
      <c r="DB121" s="14">
        <f t="shared" si="85"/>
        <v>2</v>
      </c>
      <c r="DC121" s="14">
        <f t="shared" si="86"/>
        <v>2</v>
      </c>
      <c r="DD121" s="14">
        <f t="shared" si="87"/>
        <v>1</v>
      </c>
      <c r="DE121" s="14">
        <f t="shared" si="88"/>
        <v>0</v>
      </c>
      <c r="DF121" s="14">
        <f t="shared" si="89"/>
        <v>5</v>
      </c>
    </row>
    <row r="122" spans="1:111" x14ac:dyDescent="0.3">
      <c r="A122" t="s">
        <v>268</v>
      </c>
      <c r="B122" t="s">
        <v>45</v>
      </c>
      <c r="C122" t="s">
        <v>44</v>
      </c>
      <c r="D122">
        <v>0.3884496491976151</v>
      </c>
      <c r="E122">
        <v>0.47237561003730999</v>
      </c>
      <c r="F122">
        <v>0.26594656624636198</v>
      </c>
      <c r="G122">
        <v>0.5</v>
      </c>
      <c r="H122" t="s">
        <v>141</v>
      </c>
      <c r="I122">
        <v>0.5</v>
      </c>
      <c r="J122" t="s">
        <v>141</v>
      </c>
      <c r="K122" s="14">
        <f t="shared" si="49"/>
        <v>0.5</v>
      </c>
      <c r="L122" s="14">
        <f t="shared" si="90"/>
        <v>-0.1115503508023849</v>
      </c>
      <c r="M122" s="14" t="str">
        <f t="shared" si="50"/>
        <v>Under</v>
      </c>
      <c r="N122">
        <v>0.6</v>
      </c>
      <c r="O122">
        <v>0.5</v>
      </c>
      <c r="P122" s="14">
        <f t="shared" si="51"/>
        <v>3</v>
      </c>
      <c r="Q122" s="14">
        <f t="shared" si="52"/>
        <v>2</v>
      </c>
      <c r="R122" s="14">
        <f t="shared" si="53"/>
        <v>0</v>
      </c>
      <c r="S122" s="14">
        <f t="shared" si="54"/>
        <v>1</v>
      </c>
      <c r="T122" s="14">
        <f t="shared" si="55"/>
        <v>6</v>
      </c>
      <c r="V122" s="15">
        <v>0.92871778936688187</v>
      </c>
      <c r="W122" s="15">
        <v>1.0015244763781599</v>
      </c>
      <c r="X122" s="15">
        <v>0.80722849087705295</v>
      </c>
      <c r="Y122" s="15">
        <v>0.5</v>
      </c>
      <c r="Z122" s="15">
        <v>-250</v>
      </c>
      <c r="AA122" s="15">
        <v>220</v>
      </c>
      <c r="AB122" s="15">
        <v>0.2</v>
      </c>
      <c r="AC122" s="16">
        <f t="shared" si="56"/>
        <v>0.5</v>
      </c>
      <c r="AD122" s="16">
        <f t="shared" si="91"/>
        <v>0.50152447637815989</v>
      </c>
      <c r="AE122" s="16" t="str">
        <f t="shared" si="57"/>
        <v>Over</v>
      </c>
      <c r="AF122" s="15">
        <v>0.8</v>
      </c>
      <c r="AG122" s="15">
        <v>0.6</v>
      </c>
      <c r="AH122" s="16">
        <f t="shared" si="58"/>
        <v>3</v>
      </c>
      <c r="AI122" s="16">
        <f t="shared" si="59"/>
        <v>4</v>
      </c>
      <c r="AJ122" s="16">
        <f t="shared" si="60"/>
        <v>1</v>
      </c>
      <c r="AK122" s="16">
        <f t="shared" si="61"/>
        <v>1</v>
      </c>
      <c r="AL122" s="16">
        <f t="shared" si="62"/>
        <v>9</v>
      </c>
      <c r="AN122">
        <v>4.4411354611835922E-2</v>
      </c>
      <c r="AO122">
        <v>0.125389337600669</v>
      </c>
      <c r="AP122">
        <v>-1.1636565239200301E-5</v>
      </c>
      <c r="AQ122" t="s">
        <v>141</v>
      </c>
      <c r="AR122">
        <v>0.5</v>
      </c>
      <c r="AS122">
        <v>700</v>
      </c>
      <c r="AT122" t="s">
        <v>141</v>
      </c>
      <c r="AU122" s="14">
        <f t="shared" si="63"/>
        <v>0.5</v>
      </c>
      <c r="AV122" s="14">
        <f t="shared" si="92"/>
        <v>-0.45558864538816407</v>
      </c>
      <c r="AW122" s="14" t="str">
        <f t="shared" si="64"/>
        <v>Under</v>
      </c>
      <c r="AX122">
        <v>0.1</v>
      </c>
      <c r="AY122">
        <v>0.1</v>
      </c>
      <c r="AZ122" s="14">
        <f t="shared" si="65"/>
        <v>3</v>
      </c>
      <c r="BA122" s="14">
        <f t="shared" si="66"/>
        <v>1</v>
      </c>
      <c r="BB122" s="14">
        <f t="shared" si="67"/>
        <v>0</v>
      </c>
      <c r="BC122" s="14">
        <f t="shared" si="68"/>
        <v>0</v>
      </c>
      <c r="BD122" s="14">
        <f t="shared" si="69"/>
        <v>4</v>
      </c>
      <c r="BF122">
        <v>0.50779801513444356</v>
      </c>
      <c r="BG122">
        <v>1.1051050404838101</v>
      </c>
      <c r="BH122">
        <v>0.22182743066133101</v>
      </c>
      <c r="BI122" t="s">
        <v>141</v>
      </c>
      <c r="BJ122">
        <v>0.5</v>
      </c>
      <c r="BK122">
        <v>165</v>
      </c>
      <c r="BL122" t="s">
        <v>141</v>
      </c>
      <c r="BM122" s="14">
        <f t="shared" si="70"/>
        <v>0.5</v>
      </c>
      <c r="BN122" s="14">
        <f t="shared" si="93"/>
        <v>0.60510504048381009</v>
      </c>
      <c r="BO122" s="14" t="str">
        <f t="shared" si="71"/>
        <v>Over</v>
      </c>
      <c r="BP122">
        <v>0.5</v>
      </c>
      <c r="BQ122">
        <v>0.4</v>
      </c>
      <c r="BR122" s="14">
        <f t="shared" si="72"/>
        <v>2</v>
      </c>
      <c r="BS122" s="14">
        <f t="shared" si="73"/>
        <v>5</v>
      </c>
      <c r="BT122" s="14">
        <f t="shared" si="74"/>
        <v>0</v>
      </c>
      <c r="BU122" s="14">
        <f t="shared" si="75"/>
        <v>0</v>
      </c>
      <c r="BV122" s="14">
        <f t="shared" si="76"/>
        <v>7</v>
      </c>
      <c r="BX122">
        <v>0.18608886616046619</v>
      </c>
      <c r="BY122">
        <v>0.83010903974674599</v>
      </c>
      <c r="BZ122">
        <v>3.9609782000000003E-2</v>
      </c>
      <c r="CA122" t="s">
        <v>141</v>
      </c>
      <c r="CB122">
        <v>0.5</v>
      </c>
      <c r="CC122">
        <v>750</v>
      </c>
      <c r="CD122" t="s">
        <v>141</v>
      </c>
      <c r="CE122" s="14">
        <f t="shared" si="77"/>
        <v>0.5</v>
      </c>
      <c r="CF122" s="14">
        <f t="shared" si="94"/>
        <v>0.33010903974674599</v>
      </c>
      <c r="CG122" s="14" t="str">
        <f t="shared" si="78"/>
        <v>Over</v>
      </c>
      <c r="CH122">
        <v>0.2</v>
      </c>
      <c r="CI122">
        <v>0.2</v>
      </c>
      <c r="CJ122" s="14"/>
      <c r="CK122" s="14">
        <f t="shared" si="79"/>
        <v>5</v>
      </c>
      <c r="CL122" s="14">
        <f t="shared" si="80"/>
        <v>0</v>
      </c>
      <c r="CM122" s="14">
        <f t="shared" si="81"/>
        <v>0</v>
      </c>
      <c r="CN122" s="14">
        <f t="shared" si="82"/>
        <v>5</v>
      </c>
      <c r="CP122">
        <v>1.118469280837715</v>
      </c>
      <c r="CQ122">
        <v>1.2341062865935799</v>
      </c>
      <c r="CR122">
        <v>0.99070484498325695</v>
      </c>
      <c r="CS122">
        <v>1.5</v>
      </c>
      <c r="CT122" t="s">
        <v>141</v>
      </c>
      <c r="CU122">
        <v>1.5</v>
      </c>
      <c r="CV122" t="s">
        <v>141</v>
      </c>
      <c r="CW122" s="14">
        <f t="shared" si="83"/>
        <v>1.5</v>
      </c>
      <c r="CX122" s="14">
        <f t="shared" si="95"/>
        <v>-0.38153071916228498</v>
      </c>
      <c r="CY122" s="14" t="str">
        <f t="shared" si="84"/>
        <v>Under</v>
      </c>
      <c r="CZ122">
        <v>1.2</v>
      </c>
      <c r="DA122">
        <v>0.3</v>
      </c>
      <c r="DB122" s="14">
        <f t="shared" si="85"/>
        <v>3</v>
      </c>
      <c r="DC122" s="14">
        <f t="shared" si="86"/>
        <v>1</v>
      </c>
      <c r="DD122" s="14">
        <f t="shared" si="87"/>
        <v>1</v>
      </c>
      <c r="DE122" s="14">
        <f t="shared" si="88"/>
        <v>1</v>
      </c>
      <c r="DF122" s="14">
        <f t="shared" si="89"/>
        <v>6</v>
      </c>
    </row>
    <row r="123" spans="1:111" x14ac:dyDescent="0.3">
      <c r="A123" t="s">
        <v>269</v>
      </c>
      <c r="B123" t="s">
        <v>45</v>
      </c>
      <c r="C123" t="s">
        <v>44</v>
      </c>
      <c r="D123">
        <v>0.56156623036106668</v>
      </c>
      <c r="E123">
        <v>0.72132657761400198</v>
      </c>
      <c r="F123">
        <v>0.44586580307073198</v>
      </c>
      <c r="G123">
        <v>0.5</v>
      </c>
      <c r="H123" t="s">
        <v>141</v>
      </c>
      <c r="I123">
        <v>0.5</v>
      </c>
      <c r="J123" t="s">
        <v>141</v>
      </c>
      <c r="K123" s="14">
        <f t="shared" si="49"/>
        <v>0.5</v>
      </c>
      <c r="L123" s="14">
        <f t="shared" si="90"/>
        <v>0.22132657761400198</v>
      </c>
      <c r="M123" s="14" t="str">
        <f t="shared" si="50"/>
        <v>Over</v>
      </c>
      <c r="N123">
        <v>0.6</v>
      </c>
      <c r="O123">
        <v>0.5</v>
      </c>
      <c r="P123" s="14">
        <f t="shared" si="51"/>
        <v>2</v>
      </c>
      <c r="Q123" s="14">
        <f t="shared" si="52"/>
        <v>3</v>
      </c>
      <c r="R123" s="14">
        <f t="shared" si="53"/>
        <v>1</v>
      </c>
      <c r="S123" s="14">
        <f t="shared" si="54"/>
        <v>0</v>
      </c>
      <c r="T123" s="14">
        <f t="shared" si="55"/>
        <v>6</v>
      </c>
      <c r="U123" s="14"/>
      <c r="V123" s="15">
        <v>1.1158863250603499</v>
      </c>
      <c r="W123" s="15">
        <v>1.31524080428652</v>
      </c>
      <c r="X123" s="15">
        <v>0.99998849999999995</v>
      </c>
      <c r="Y123" s="15">
        <v>0.5</v>
      </c>
      <c r="Z123" s="15">
        <v>-180</v>
      </c>
      <c r="AA123" s="15">
        <v>320</v>
      </c>
      <c r="AB123" s="15">
        <v>0.3</v>
      </c>
      <c r="AC123" s="16">
        <f t="shared" si="56"/>
        <v>0.5</v>
      </c>
      <c r="AD123" s="16">
        <f t="shared" si="91"/>
        <v>0.81524080428652002</v>
      </c>
      <c r="AE123" s="16" t="str">
        <f t="shared" si="57"/>
        <v>Over</v>
      </c>
      <c r="AF123" s="15">
        <v>1.3</v>
      </c>
      <c r="AG123" s="15">
        <v>0.8</v>
      </c>
      <c r="AH123" s="16">
        <f t="shared" si="58"/>
        <v>3</v>
      </c>
      <c r="AI123" s="16">
        <f t="shared" si="59"/>
        <v>5</v>
      </c>
      <c r="AJ123" s="16">
        <f t="shared" si="60"/>
        <v>1</v>
      </c>
      <c r="AK123" s="16">
        <f t="shared" si="61"/>
        <v>1</v>
      </c>
      <c r="AL123" s="16">
        <f t="shared" si="62"/>
        <v>10</v>
      </c>
      <c r="AM123" s="14"/>
      <c r="AN123">
        <v>4.0941748176110522E-2</v>
      </c>
      <c r="AO123">
        <v>0.12213594049107999</v>
      </c>
      <c r="AP123">
        <v>-8.1045649999999995E-6</v>
      </c>
      <c r="AQ123" t="s">
        <v>141</v>
      </c>
      <c r="AR123">
        <v>0.5</v>
      </c>
      <c r="AS123">
        <v>900</v>
      </c>
      <c r="AT123" t="s">
        <v>141</v>
      </c>
      <c r="AU123" s="14">
        <f t="shared" si="63"/>
        <v>0.5</v>
      </c>
      <c r="AV123" s="14">
        <f t="shared" si="92"/>
        <v>-0.45905825182388948</v>
      </c>
      <c r="AW123" s="14" t="str">
        <f t="shared" si="64"/>
        <v>Under</v>
      </c>
      <c r="AX123">
        <v>0.1</v>
      </c>
      <c r="AY123">
        <v>0</v>
      </c>
      <c r="AZ123" s="14">
        <f t="shared" si="65"/>
        <v>3</v>
      </c>
      <c r="BA123" s="14">
        <f t="shared" si="66"/>
        <v>1</v>
      </c>
      <c r="BB123" s="14">
        <f t="shared" si="67"/>
        <v>0</v>
      </c>
      <c r="BC123" s="14">
        <f t="shared" si="68"/>
        <v>0</v>
      </c>
      <c r="BD123" s="14">
        <f t="shared" si="69"/>
        <v>4</v>
      </c>
      <c r="BE123" s="14"/>
      <c r="BF123">
        <v>0.69183815320852682</v>
      </c>
      <c r="BG123">
        <v>1.3475698800334699</v>
      </c>
      <c r="BH123">
        <v>0.34342748000000001</v>
      </c>
      <c r="BI123" t="s">
        <v>141</v>
      </c>
      <c r="BJ123">
        <v>0.5</v>
      </c>
      <c r="BK123">
        <v>220</v>
      </c>
      <c r="BL123" t="s">
        <v>141</v>
      </c>
      <c r="BM123" s="14">
        <f t="shared" si="70"/>
        <v>0.5</v>
      </c>
      <c r="BN123" s="14">
        <f t="shared" si="93"/>
        <v>0.84756988003346989</v>
      </c>
      <c r="BO123" s="14" t="str">
        <f t="shared" si="71"/>
        <v>Over</v>
      </c>
      <c r="BP123">
        <v>1.1000000000000001</v>
      </c>
      <c r="BQ123">
        <v>0.3</v>
      </c>
      <c r="BR123" s="14">
        <f t="shared" si="72"/>
        <v>2</v>
      </c>
      <c r="BS123" s="14">
        <f t="shared" si="73"/>
        <v>5</v>
      </c>
      <c r="BT123" s="14">
        <f t="shared" si="74"/>
        <v>1</v>
      </c>
      <c r="BU123" s="14">
        <f t="shared" si="75"/>
        <v>0</v>
      </c>
      <c r="BV123" s="14">
        <f t="shared" si="76"/>
        <v>8</v>
      </c>
      <c r="BW123" s="14"/>
      <c r="BX123">
        <v>0.2179013288892655</v>
      </c>
      <c r="BY123">
        <v>0.84712543554006903</v>
      </c>
      <c r="BZ123">
        <v>5.95044992853591E-2</v>
      </c>
      <c r="CA123" t="s">
        <v>141</v>
      </c>
      <c r="CB123">
        <v>0.5</v>
      </c>
      <c r="CC123">
        <v>800</v>
      </c>
      <c r="CD123" t="s">
        <v>141</v>
      </c>
      <c r="CE123" s="14">
        <f t="shared" si="77"/>
        <v>0.5</v>
      </c>
      <c r="CF123" s="14">
        <f t="shared" si="94"/>
        <v>-0.4</v>
      </c>
      <c r="CG123" s="14" t="str">
        <f t="shared" si="78"/>
        <v>Under</v>
      </c>
      <c r="CH123">
        <v>0.1</v>
      </c>
      <c r="CI123">
        <v>0.1</v>
      </c>
      <c r="CJ123" s="14"/>
      <c r="CK123" s="14">
        <f t="shared" si="79"/>
        <v>1</v>
      </c>
      <c r="CL123" s="14">
        <f t="shared" si="80"/>
        <v>1</v>
      </c>
      <c r="CM123" s="14">
        <f t="shared" si="81"/>
        <v>1</v>
      </c>
      <c r="CN123" s="14">
        <f t="shared" si="82"/>
        <v>3</v>
      </c>
      <c r="CO123" s="14"/>
      <c r="CP123">
        <v>2.429263311867091</v>
      </c>
      <c r="CQ123">
        <v>2.99</v>
      </c>
      <c r="CR123">
        <v>1.8672727406171901</v>
      </c>
      <c r="CS123">
        <v>1.5</v>
      </c>
      <c r="CT123" t="s">
        <v>141</v>
      </c>
      <c r="CU123">
        <v>1.5</v>
      </c>
      <c r="CV123" t="s">
        <v>141</v>
      </c>
      <c r="CW123" s="14">
        <f t="shared" si="83"/>
        <v>1.5</v>
      </c>
      <c r="CX123" s="14">
        <f t="shared" si="95"/>
        <v>1.4900000000000002</v>
      </c>
      <c r="CY123" s="14" t="str">
        <f t="shared" si="84"/>
        <v>Over</v>
      </c>
      <c r="CZ123">
        <v>2</v>
      </c>
      <c r="DA123">
        <v>0.5</v>
      </c>
      <c r="DB123" s="14">
        <f t="shared" si="85"/>
        <v>3</v>
      </c>
      <c r="DC123" s="14">
        <f t="shared" si="86"/>
        <v>3</v>
      </c>
      <c r="DD123" s="14">
        <f t="shared" si="87"/>
        <v>1</v>
      </c>
      <c r="DE123" s="14">
        <f t="shared" si="88"/>
        <v>0</v>
      </c>
      <c r="DF123" s="14">
        <f t="shared" si="89"/>
        <v>7</v>
      </c>
      <c r="DG123" s="14"/>
    </row>
    <row r="124" spans="1:111" x14ac:dyDescent="0.3">
      <c r="A124" t="s">
        <v>270</v>
      </c>
      <c r="B124" t="s">
        <v>45</v>
      </c>
      <c r="C124" t="s">
        <v>44</v>
      </c>
      <c r="D124">
        <v>0.47888047406938078</v>
      </c>
      <c r="E124">
        <v>0.55222447937170505</v>
      </c>
      <c r="F124">
        <v>0.39</v>
      </c>
      <c r="G124">
        <v>0.5</v>
      </c>
      <c r="H124" t="s">
        <v>141</v>
      </c>
      <c r="I124">
        <v>0.5</v>
      </c>
      <c r="J124" t="s">
        <v>141</v>
      </c>
      <c r="K124" s="14">
        <f t="shared" si="49"/>
        <v>0.5</v>
      </c>
      <c r="L124" s="14">
        <f t="shared" si="90"/>
        <v>9.9999999999999978E-2</v>
      </c>
      <c r="M124" s="14" t="str">
        <f t="shared" si="50"/>
        <v>Over</v>
      </c>
      <c r="N124">
        <v>0.6</v>
      </c>
      <c r="O124">
        <v>0.4</v>
      </c>
      <c r="P124" s="14">
        <f t="shared" si="51"/>
        <v>1</v>
      </c>
      <c r="Q124" s="14">
        <f t="shared" si="52"/>
        <v>2</v>
      </c>
      <c r="R124" s="14">
        <f t="shared" si="53"/>
        <v>1</v>
      </c>
      <c r="S124" s="14">
        <f t="shared" si="54"/>
        <v>0</v>
      </c>
      <c r="T124" s="14">
        <f t="shared" si="55"/>
        <v>4</v>
      </c>
      <c r="U124" s="14"/>
      <c r="V124">
        <v>0.83448923751500137</v>
      </c>
      <c r="W124">
        <v>1</v>
      </c>
      <c r="X124">
        <v>0.51185871984448905</v>
      </c>
      <c r="Y124">
        <v>0.5</v>
      </c>
      <c r="Z124">
        <v>-210</v>
      </c>
      <c r="AA124">
        <v>280</v>
      </c>
      <c r="AB124">
        <v>0.2</v>
      </c>
      <c r="AC124" s="14">
        <f t="shared" si="56"/>
        <v>0.5</v>
      </c>
      <c r="AD124" s="16">
        <f t="shared" si="91"/>
        <v>0.5</v>
      </c>
      <c r="AE124" s="14" t="str">
        <f t="shared" si="57"/>
        <v>Over</v>
      </c>
      <c r="AF124">
        <v>0.8</v>
      </c>
      <c r="AG124">
        <v>0.4</v>
      </c>
      <c r="AH124" s="14">
        <f t="shared" si="58"/>
        <v>3</v>
      </c>
      <c r="AI124" s="14">
        <f t="shared" si="59"/>
        <v>3</v>
      </c>
      <c r="AJ124" s="14">
        <f t="shared" si="60"/>
        <v>1</v>
      </c>
      <c r="AK124" s="14">
        <f t="shared" si="61"/>
        <v>0</v>
      </c>
      <c r="AL124" s="14">
        <f t="shared" si="62"/>
        <v>7</v>
      </c>
      <c r="AM124" s="14"/>
      <c r="AN124">
        <v>5.434445358799533E-3</v>
      </c>
      <c r="AO124">
        <v>4.2707058591680398E-2</v>
      </c>
      <c r="AP124">
        <v>-2.45741953981519E-2</v>
      </c>
      <c r="AQ124" t="s">
        <v>141</v>
      </c>
      <c r="AR124">
        <v>0.5</v>
      </c>
      <c r="AS124">
        <v>520</v>
      </c>
      <c r="AT124" t="s">
        <v>141</v>
      </c>
      <c r="AU124" s="14">
        <f t="shared" si="63"/>
        <v>0.5</v>
      </c>
      <c r="AV124" s="14">
        <f t="shared" si="92"/>
        <v>-0.5</v>
      </c>
      <c r="AW124" s="14" t="str">
        <f t="shared" si="64"/>
        <v>Under</v>
      </c>
      <c r="AX124">
        <v>0</v>
      </c>
      <c r="AY124">
        <v>0</v>
      </c>
      <c r="AZ124" s="14">
        <f t="shared" si="65"/>
        <v>3</v>
      </c>
      <c r="BA124" s="14">
        <f t="shared" si="66"/>
        <v>1</v>
      </c>
      <c r="BB124" s="14">
        <f t="shared" si="67"/>
        <v>0</v>
      </c>
      <c r="BC124" s="14">
        <f t="shared" si="68"/>
        <v>0</v>
      </c>
      <c r="BD124" s="14">
        <f t="shared" si="69"/>
        <v>4</v>
      </c>
      <c r="BE124" s="14"/>
      <c r="BF124">
        <v>0.41195440779300901</v>
      </c>
      <c r="BG124">
        <v>0.74074074074074003</v>
      </c>
      <c r="BH124">
        <v>6.9863449999999994E-2</v>
      </c>
      <c r="BI124" t="s">
        <v>141</v>
      </c>
      <c r="BJ124">
        <v>0.5</v>
      </c>
      <c r="BK124">
        <v>155</v>
      </c>
      <c r="BL124" t="s">
        <v>141</v>
      </c>
      <c r="BM124" s="14">
        <f t="shared" si="70"/>
        <v>0.5</v>
      </c>
      <c r="BN124" s="14">
        <f t="shared" si="93"/>
        <v>-0.3</v>
      </c>
      <c r="BO124" s="14" t="str">
        <f t="shared" si="71"/>
        <v>Under</v>
      </c>
      <c r="BP124">
        <v>0.2</v>
      </c>
      <c r="BQ124">
        <v>0.1</v>
      </c>
      <c r="BR124" s="14">
        <f t="shared" si="72"/>
        <v>2</v>
      </c>
      <c r="BS124" s="14">
        <f t="shared" si="73"/>
        <v>1</v>
      </c>
      <c r="BT124" s="14">
        <f t="shared" si="74"/>
        <v>1</v>
      </c>
      <c r="BU124" s="14">
        <f t="shared" si="75"/>
        <v>1</v>
      </c>
      <c r="BV124" s="14">
        <f t="shared" si="76"/>
        <v>5</v>
      </c>
      <c r="BW124" s="14"/>
      <c r="BX124">
        <v>0.15788397721888819</v>
      </c>
      <c r="BY124">
        <v>0.77874915938130396</v>
      </c>
      <c r="BZ124">
        <v>-1.6976654E-3</v>
      </c>
      <c r="CA124" t="s">
        <v>141</v>
      </c>
      <c r="CB124">
        <v>0.5</v>
      </c>
      <c r="CC124">
        <v>750</v>
      </c>
      <c r="CD124" t="s">
        <v>141</v>
      </c>
      <c r="CE124" s="14">
        <f t="shared" si="77"/>
        <v>0.5</v>
      </c>
      <c r="CF124" s="14">
        <f t="shared" si="94"/>
        <v>-0.5</v>
      </c>
      <c r="CG124" s="14" t="str">
        <f t="shared" si="78"/>
        <v>Under</v>
      </c>
      <c r="CH124">
        <v>0</v>
      </c>
      <c r="CI124">
        <v>0</v>
      </c>
      <c r="CJ124" s="14"/>
      <c r="CK124" s="14">
        <f t="shared" si="79"/>
        <v>1</v>
      </c>
      <c r="CL124" s="14">
        <f t="shared" si="80"/>
        <v>1</v>
      </c>
      <c r="CM124" s="14">
        <f t="shared" si="81"/>
        <v>1</v>
      </c>
      <c r="CN124" s="14">
        <f t="shared" si="82"/>
        <v>3</v>
      </c>
      <c r="CO124" s="14"/>
      <c r="CP124">
        <v>1.2274411731484669</v>
      </c>
      <c r="CQ124">
        <v>1.5047364982395901</v>
      </c>
      <c r="CR124">
        <v>1.0234782608695601</v>
      </c>
      <c r="CS124">
        <v>1.5</v>
      </c>
      <c r="CT124" t="s">
        <v>141</v>
      </c>
      <c r="CU124">
        <v>1.5</v>
      </c>
      <c r="CV124" t="s">
        <v>141</v>
      </c>
      <c r="CW124" s="14">
        <f t="shared" si="83"/>
        <v>1.5</v>
      </c>
      <c r="CX124" s="14">
        <f t="shared" si="95"/>
        <v>-0.2725588268515331</v>
      </c>
      <c r="CY124" s="14" t="str">
        <f t="shared" si="84"/>
        <v>Under</v>
      </c>
      <c r="CZ124">
        <v>1.5</v>
      </c>
      <c r="DA124">
        <v>0.4</v>
      </c>
      <c r="DB124" s="14">
        <f t="shared" si="85"/>
        <v>2</v>
      </c>
      <c r="DC124" s="14">
        <f t="shared" si="86"/>
        <v>1</v>
      </c>
      <c r="DD124" s="14">
        <f t="shared" si="87"/>
        <v>1</v>
      </c>
      <c r="DE124" s="14">
        <f t="shared" si="88"/>
        <v>1</v>
      </c>
      <c r="DF124" s="14">
        <f t="shared" si="89"/>
        <v>5</v>
      </c>
      <c r="DG124" s="14"/>
    </row>
    <row r="125" spans="1:111" x14ac:dyDescent="0.3">
      <c r="A125" t="s">
        <v>271</v>
      </c>
      <c r="B125" t="s">
        <v>45</v>
      </c>
      <c r="C125" t="s">
        <v>44</v>
      </c>
      <c r="D125" s="15">
        <v>0.22603724258757751</v>
      </c>
      <c r="E125" s="15">
        <v>0.36614173228346403</v>
      </c>
      <c r="F125" s="15">
        <v>0.02</v>
      </c>
      <c r="G125" s="15">
        <v>0.5</v>
      </c>
      <c r="H125" s="15" t="s">
        <v>141</v>
      </c>
      <c r="I125" s="15">
        <v>0.5</v>
      </c>
      <c r="J125" s="15" t="s">
        <v>141</v>
      </c>
      <c r="K125" s="16">
        <f t="shared" si="49"/>
        <v>0.5</v>
      </c>
      <c r="L125" s="14">
        <f t="shared" si="90"/>
        <v>-0.27396275741242249</v>
      </c>
      <c r="M125" s="16" t="str">
        <f t="shared" si="50"/>
        <v>Under</v>
      </c>
      <c r="N125" s="15">
        <v>0.3</v>
      </c>
      <c r="O125" s="15">
        <v>0.2</v>
      </c>
      <c r="P125" s="16">
        <f t="shared" si="51"/>
        <v>3</v>
      </c>
      <c r="Q125" s="16">
        <f t="shared" si="52"/>
        <v>4</v>
      </c>
      <c r="R125" s="16">
        <f t="shared" si="53"/>
        <v>1</v>
      </c>
      <c r="S125" s="16">
        <f t="shared" si="54"/>
        <v>1</v>
      </c>
      <c r="T125" s="16">
        <f t="shared" si="55"/>
        <v>9</v>
      </c>
      <c r="U125" s="14"/>
      <c r="V125">
        <v>0.79330802078762053</v>
      </c>
      <c r="W125">
        <v>1</v>
      </c>
      <c r="X125">
        <v>0.51242534357509495</v>
      </c>
      <c r="Y125">
        <v>0.5</v>
      </c>
      <c r="Z125">
        <v>-145</v>
      </c>
      <c r="AA125">
        <v>440</v>
      </c>
      <c r="AB125">
        <v>0.2</v>
      </c>
      <c r="AC125" s="14">
        <f t="shared" si="56"/>
        <v>0.5</v>
      </c>
      <c r="AD125" s="16">
        <f t="shared" si="91"/>
        <v>0.5</v>
      </c>
      <c r="AE125" s="14" t="str">
        <f t="shared" si="57"/>
        <v>Over</v>
      </c>
      <c r="AF125">
        <v>0.7</v>
      </c>
      <c r="AG125">
        <v>0.4</v>
      </c>
      <c r="AH125" s="14">
        <f t="shared" si="58"/>
        <v>3</v>
      </c>
      <c r="AI125" s="14">
        <f t="shared" si="59"/>
        <v>3</v>
      </c>
      <c r="AJ125" s="14">
        <f t="shared" si="60"/>
        <v>1</v>
      </c>
      <c r="AK125" s="14">
        <f t="shared" si="61"/>
        <v>0</v>
      </c>
      <c r="AL125" s="14">
        <f t="shared" si="62"/>
        <v>7</v>
      </c>
      <c r="AM125" s="14"/>
      <c r="AN125">
        <v>6.2721985784419667E-3</v>
      </c>
      <c r="AO125">
        <v>2.4361948955916399E-2</v>
      </c>
      <c r="AP125">
        <v>-2.1479646002178798E-5</v>
      </c>
      <c r="AQ125" t="s">
        <v>141</v>
      </c>
      <c r="AR125">
        <v>0.5</v>
      </c>
      <c r="AS125">
        <v>680</v>
      </c>
      <c r="AT125" t="s">
        <v>141</v>
      </c>
      <c r="AU125" s="14">
        <f t="shared" si="63"/>
        <v>0.5</v>
      </c>
      <c r="AV125" s="14">
        <f t="shared" si="92"/>
        <v>-0.5</v>
      </c>
      <c r="AW125" s="14" t="str">
        <f t="shared" si="64"/>
        <v>Under</v>
      </c>
      <c r="AX125">
        <v>0</v>
      </c>
      <c r="AY125">
        <v>0</v>
      </c>
      <c r="AZ125" s="14">
        <f t="shared" si="65"/>
        <v>3</v>
      </c>
      <c r="BA125" s="14">
        <f t="shared" si="66"/>
        <v>1</v>
      </c>
      <c r="BB125" s="14">
        <f t="shared" si="67"/>
        <v>0</v>
      </c>
      <c r="BC125" s="14">
        <f t="shared" si="68"/>
        <v>0</v>
      </c>
      <c r="BD125" s="14">
        <f t="shared" si="69"/>
        <v>4</v>
      </c>
      <c r="BE125" s="14"/>
      <c r="BF125">
        <v>0.2360107080606309</v>
      </c>
      <c r="BG125">
        <v>0.65244279529993798</v>
      </c>
      <c r="BH125">
        <v>0.12</v>
      </c>
      <c r="BI125" t="s">
        <v>141</v>
      </c>
      <c r="BJ125">
        <v>0.5</v>
      </c>
      <c r="BK125">
        <v>210</v>
      </c>
      <c r="BL125" t="s">
        <v>141</v>
      </c>
      <c r="BM125" s="14">
        <f t="shared" si="70"/>
        <v>0.5</v>
      </c>
      <c r="BN125" s="14">
        <f t="shared" si="93"/>
        <v>-0.2639892919393691</v>
      </c>
      <c r="BO125" s="14" t="str">
        <f t="shared" si="71"/>
        <v>Under</v>
      </c>
      <c r="BP125">
        <v>0.4</v>
      </c>
      <c r="BQ125">
        <v>0.1</v>
      </c>
      <c r="BR125" s="14">
        <f t="shared" si="72"/>
        <v>2</v>
      </c>
      <c r="BS125" s="14">
        <f t="shared" si="73"/>
        <v>1</v>
      </c>
      <c r="BT125" s="14">
        <f t="shared" si="74"/>
        <v>1</v>
      </c>
      <c r="BU125" s="14">
        <f t="shared" si="75"/>
        <v>1</v>
      </c>
      <c r="BV125" s="14">
        <f t="shared" si="76"/>
        <v>5</v>
      </c>
      <c r="BW125" s="14"/>
      <c r="BX125">
        <v>0.164590035222591</v>
      </c>
      <c r="BY125">
        <v>0.83069568084404799</v>
      </c>
      <c r="BZ125">
        <v>-1.6704400000000001E-2</v>
      </c>
      <c r="CA125" t="s">
        <v>141</v>
      </c>
      <c r="CB125">
        <v>0.5</v>
      </c>
      <c r="CC125" t="s">
        <v>141</v>
      </c>
      <c r="CD125" t="s">
        <v>141</v>
      </c>
      <c r="CE125" s="14">
        <f t="shared" si="77"/>
        <v>0.5</v>
      </c>
      <c r="CF125" s="14">
        <f t="shared" si="94"/>
        <v>-0.5</v>
      </c>
      <c r="CG125" s="14" t="str">
        <f t="shared" si="78"/>
        <v>Under</v>
      </c>
      <c r="CH125">
        <v>0</v>
      </c>
      <c r="CI125">
        <v>0</v>
      </c>
      <c r="CJ125" s="14"/>
      <c r="CK125" s="14">
        <f t="shared" si="79"/>
        <v>1</v>
      </c>
      <c r="CL125" s="14">
        <f t="shared" si="80"/>
        <v>1</v>
      </c>
      <c r="CM125" s="14">
        <f t="shared" si="81"/>
        <v>1</v>
      </c>
      <c r="CN125" s="14">
        <f t="shared" si="82"/>
        <v>3</v>
      </c>
      <c r="CO125" s="14"/>
      <c r="CP125">
        <v>0.96171182771171171</v>
      </c>
      <c r="CQ125">
        <v>1.1983131</v>
      </c>
      <c r="CR125">
        <v>0.76896628940032496</v>
      </c>
      <c r="CS125">
        <v>0.5</v>
      </c>
      <c r="CT125" t="s">
        <v>141</v>
      </c>
      <c r="CU125">
        <v>0.5</v>
      </c>
      <c r="CV125" t="s">
        <v>141</v>
      </c>
      <c r="CW125" s="14">
        <f t="shared" si="83"/>
        <v>0.5</v>
      </c>
      <c r="CX125" s="14">
        <f t="shared" si="95"/>
        <v>0.69831310000000002</v>
      </c>
      <c r="CY125" s="14" t="str">
        <f t="shared" si="84"/>
        <v>Over</v>
      </c>
      <c r="CZ125">
        <v>0.8</v>
      </c>
      <c r="DA125">
        <v>0.4</v>
      </c>
      <c r="DB125" s="14">
        <f t="shared" si="85"/>
        <v>3</v>
      </c>
      <c r="DC125" s="14">
        <f t="shared" si="86"/>
        <v>2</v>
      </c>
      <c r="DD125" s="14">
        <f t="shared" si="87"/>
        <v>1</v>
      </c>
      <c r="DE125" s="14">
        <f t="shared" si="88"/>
        <v>0</v>
      </c>
      <c r="DF125" s="14">
        <f t="shared" si="89"/>
        <v>6</v>
      </c>
      <c r="DG125" s="14"/>
    </row>
    <row r="126" spans="1:111" x14ac:dyDescent="0.3">
      <c r="A126" t="s">
        <v>272</v>
      </c>
      <c r="B126" t="s">
        <v>50</v>
      </c>
      <c r="C126" t="s">
        <v>273</v>
      </c>
      <c r="D126" s="15">
        <v>0.24250856316365149</v>
      </c>
      <c r="E126" s="15">
        <v>0.36614173228346403</v>
      </c>
      <c r="F126" s="15">
        <v>0.19933925187752399</v>
      </c>
      <c r="G126" s="15">
        <v>0.5</v>
      </c>
      <c r="H126" s="15" t="s">
        <v>141</v>
      </c>
      <c r="I126" s="15">
        <v>0.5</v>
      </c>
      <c r="J126" s="15">
        <v>0.5</v>
      </c>
      <c r="K126" s="16">
        <f t="shared" si="49"/>
        <v>0.5</v>
      </c>
      <c r="L126" s="14">
        <f t="shared" si="90"/>
        <v>-0.5</v>
      </c>
      <c r="M126" s="16" t="str">
        <f t="shared" si="50"/>
        <v>Under</v>
      </c>
      <c r="N126" s="15">
        <v>0</v>
      </c>
      <c r="O126" s="15">
        <v>0</v>
      </c>
      <c r="P126" s="16">
        <f t="shared" si="51"/>
        <v>3</v>
      </c>
      <c r="Q126" s="16">
        <f t="shared" si="52"/>
        <v>4</v>
      </c>
      <c r="R126" s="16">
        <f t="shared" si="53"/>
        <v>1</v>
      </c>
      <c r="S126" s="16">
        <f t="shared" si="54"/>
        <v>1</v>
      </c>
      <c r="T126" s="16">
        <f t="shared" si="55"/>
        <v>9</v>
      </c>
      <c r="U126" s="14"/>
      <c r="V126">
        <v>0.55083659412071728</v>
      </c>
      <c r="W126">
        <v>1</v>
      </c>
      <c r="X126">
        <v>7.9229740000000008E-6</v>
      </c>
      <c r="Y126">
        <v>0.5</v>
      </c>
      <c r="Z126">
        <v>-160</v>
      </c>
      <c r="AA126">
        <v>370</v>
      </c>
      <c r="AB126">
        <v>0</v>
      </c>
      <c r="AC126" s="14">
        <f t="shared" si="56"/>
        <v>0.5</v>
      </c>
      <c r="AD126" s="16">
        <f t="shared" si="91"/>
        <v>0.5</v>
      </c>
      <c r="AE126" s="14" t="str">
        <f t="shared" si="57"/>
        <v>Over</v>
      </c>
      <c r="AF126">
        <v>0.4</v>
      </c>
      <c r="AG126">
        <v>0.4</v>
      </c>
      <c r="AH126" s="14">
        <f t="shared" si="58"/>
        <v>2</v>
      </c>
      <c r="AI126" s="14">
        <f t="shared" si="59"/>
        <v>3</v>
      </c>
      <c r="AJ126" s="14">
        <f t="shared" si="60"/>
        <v>0</v>
      </c>
      <c r="AK126" s="14">
        <f t="shared" si="61"/>
        <v>0</v>
      </c>
      <c r="AL126" s="14">
        <f t="shared" si="62"/>
        <v>5</v>
      </c>
      <c r="AM126" s="14"/>
      <c r="AN126">
        <v>7.4312522589526954E-3</v>
      </c>
      <c r="AO126">
        <v>1.6340941657069199E-2</v>
      </c>
      <c r="AP126">
        <v>-2.4067649552449298E-5</v>
      </c>
      <c r="AQ126" t="s">
        <v>141</v>
      </c>
      <c r="AR126">
        <v>0.5</v>
      </c>
      <c r="AS126">
        <v>320</v>
      </c>
      <c r="AT126" t="s">
        <v>141</v>
      </c>
      <c r="AU126" s="14">
        <f t="shared" si="63"/>
        <v>0.5</v>
      </c>
      <c r="AV126" s="14">
        <f t="shared" si="92"/>
        <v>-0.5</v>
      </c>
      <c r="AW126" s="14" t="str">
        <f t="shared" si="64"/>
        <v>Under</v>
      </c>
      <c r="AX126">
        <v>0</v>
      </c>
      <c r="AY126">
        <v>0</v>
      </c>
      <c r="AZ126" s="14">
        <f t="shared" si="65"/>
        <v>3</v>
      </c>
      <c r="BA126" s="14">
        <f t="shared" si="66"/>
        <v>1</v>
      </c>
      <c r="BB126" s="14">
        <f t="shared" si="67"/>
        <v>0</v>
      </c>
      <c r="BC126" s="14">
        <f t="shared" si="68"/>
        <v>0</v>
      </c>
      <c r="BD126" s="14">
        <f t="shared" si="69"/>
        <v>4</v>
      </c>
      <c r="BE126" s="14"/>
      <c r="BF126">
        <v>0.36147780641414501</v>
      </c>
      <c r="BG126">
        <v>1.08806889287224</v>
      </c>
      <c r="BH126">
        <v>-2.1591996999999999E-3</v>
      </c>
      <c r="BI126" t="s">
        <v>141</v>
      </c>
      <c r="BJ126">
        <v>0.5</v>
      </c>
      <c r="BK126">
        <v>135</v>
      </c>
      <c r="BL126" t="s">
        <v>141</v>
      </c>
      <c r="BM126" s="14">
        <f t="shared" si="70"/>
        <v>0.5</v>
      </c>
      <c r="BN126" s="14">
        <f t="shared" si="93"/>
        <v>0.58806889287223996</v>
      </c>
      <c r="BO126" s="14" t="str">
        <f t="shared" si="71"/>
        <v>Over</v>
      </c>
      <c r="BP126">
        <v>0.5</v>
      </c>
      <c r="BQ126">
        <v>0.3</v>
      </c>
      <c r="BR126" s="14">
        <f t="shared" si="72"/>
        <v>1</v>
      </c>
      <c r="BS126" s="14">
        <f t="shared" si="73"/>
        <v>5</v>
      </c>
      <c r="BT126" s="14">
        <f t="shared" si="74"/>
        <v>0</v>
      </c>
      <c r="BU126" s="14">
        <f t="shared" si="75"/>
        <v>0</v>
      </c>
      <c r="BV126" s="14">
        <f t="shared" si="76"/>
        <v>6</v>
      </c>
      <c r="BW126" s="14"/>
      <c r="BX126">
        <v>0.17184326463115829</v>
      </c>
      <c r="BY126">
        <v>0.83010903974674599</v>
      </c>
      <c r="BZ126">
        <v>0.02</v>
      </c>
      <c r="CA126" t="s">
        <v>141</v>
      </c>
      <c r="CB126">
        <v>0.5</v>
      </c>
      <c r="CC126" t="s">
        <v>141</v>
      </c>
      <c r="CD126" t="s">
        <v>141</v>
      </c>
      <c r="CE126" s="14">
        <f t="shared" si="77"/>
        <v>0.5</v>
      </c>
      <c r="CF126" s="14">
        <f t="shared" si="94"/>
        <v>-0.5</v>
      </c>
      <c r="CG126" s="14" t="str">
        <f t="shared" si="78"/>
        <v>Under</v>
      </c>
      <c r="CH126">
        <v>0</v>
      </c>
      <c r="CI126">
        <v>0</v>
      </c>
      <c r="CJ126" s="14"/>
      <c r="CK126" s="14">
        <f t="shared" si="79"/>
        <v>1</v>
      </c>
      <c r="CL126" s="14">
        <f t="shared" si="80"/>
        <v>1</v>
      </c>
      <c r="CM126" s="14">
        <f t="shared" si="81"/>
        <v>1</v>
      </c>
      <c r="CN126" s="14">
        <f t="shared" si="82"/>
        <v>3</v>
      </c>
      <c r="CO126" s="14"/>
      <c r="CP126">
        <v>0.70168507146697445</v>
      </c>
      <c r="CQ126">
        <v>1.2</v>
      </c>
      <c r="CR126">
        <v>-1.4598736E-5</v>
      </c>
      <c r="CS126">
        <v>1.5</v>
      </c>
      <c r="CT126" t="s">
        <v>141</v>
      </c>
      <c r="CU126">
        <v>1.5</v>
      </c>
      <c r="CV126">
        <v>1.5</v>
      </c>
      <c r="CW126" s="14">
        <f t="shared" si="83"/>
        <v>1.5</v>
      </c>
      <c r="CX126" s="14">
        <f t="shared" si="95"/>
        <v>-1</v>
      </c>
      <c r="CY126" s="14" t="str">
        <f t="shared" si="84"/>
        <v>Under</v>
      </c>
      <c r="CZ126">
        <v>0.5</v>
      </c>
      <c r="DA126">
        <v>0.1</v>
      </c>
      <c r="DB126" s="14">
        <f t="shared" si="85"/>
        <v>3</v>
      </c>
      <c r="DC126" s="14">
        <f t="shared" si="86"/>
        <v>1</v>
      </c>
      <c r="DD126" s="14">
        <f t="shared" si="87"/>
        <v>1</v>
      </c>
      <c r="DE126" s="14">
        <f t="shared" si="88"/>
        <v>1</v>
      </c>
      <c r="DF126" s="14">
        <f t="shared" si="89"/>
        <v>6</v>
      </c>
      <c r="DG126" s="14"/>
    </row>
    <row r="127" spans="1:111" x14ac:dyDescent="0.3">
      <c r="A127" t="s">
        <v>274</v>
      </c>
      <c r="B127" t="s">
        <v>50</v>
      </c>
      <c r="C127" t="s">
        <v>273</v>
      </c>
      <c r="D127" s="15">
        <v>0.29802392152956331</v>
      </c>
      <c r="E127" s="15">
        <v>0.443520782396088</v>
      </c>
      <c r="F127" s="15">
        <v>4.53039024593999E-2</v>
      </c>
      <c r="G127" s="15">
        <v>0.5</v>
      </c>
      <c r="H127" s="15" t="s">
        <v>141</v>
      </c>
      <c r="I127" s="15">
        <v>0.5</v>
      </c>
      <c r="J127" s="15">
        <v>0.5</v>
      </c>
      <c r="K127" s="16">
        <f t="shared" si="49"/>
        <v>0.5</v>
      </c>
      <c r="L127" s="14">
        <f t="shared" si="90"/>
        <v>-0.3</v>
      </c>
      <c r="M127" s="16" t="str">
        <f t="shared" si="50"/>
        <v>Under</v>
      </c>
      <c r="N127" s="15">
        <v>0.2</v>
      </c>
      <c r="O127" s="15">
        <v>0.2</v>
      </c>
      <c r="P127" s="16">
        <f t="shared" si="51"/>
        <v>3</v>
      </c>
      <c r="Q127" s="16">
        <f t="shared" si="52"/>
        <v>4</v>
      </c>
      <c r="R127" s="16">
        <f t="shared" si="53"/>
        <v>1</v>
      </c>
      <c r="S127" s="16">
        <f t="shared" si="54"/>
        <v>1</v>
      </c>
      <c r="T127" s="16">
        <f t="shared" si="55"/>
        <v>9</v>
      </c>
      <c r="U127" s="14"/>
      <c r="V127">
        <v>0.55798613878032821</v>
      </c>
      <c r="W127">
        <v>1</v>
      </c>
      <c r="X127">
        <v>7.9229740000000008E-6</v>
      </c>
      <c r="Y127">
        <v>0.5</v>
      </c>
      <c r="Z127">
        <v>-165</v>
      </c>
      <c r="AA127">
        <v>350</v>
      </c>
      <c r="AB127">
        <v>0</v>
      </c>
      <c r="AC127" s="14">
        <f t="shared" si="56"/>
        <v>0.5</v>
      </c>
      <c r="AD127" s="16">
        <f t="shared" si="91"/>
        <v>0.5</v>
      </c>
      <c r="AE127" s="14" t="str">
        <f t="shared" si="57"/>
        <v>Over</v>
      </c>
      <c r="AF127">
        <v>0.4</v>
      </c>
      <c r="AG127">
        <v>0.4</v>
      </c>
      <c r="AH127" s="14">
        <f t="shared" si="58"/>
        <v>2</v>
      </c>
      <c r="AI127" s="14">
        <f t="shared" si="59"/>
        <v>3</v>
      </c>
      <c r="AJ127" s="14">
        <f t="shared" si="60"/>
        <v>0</v>
      </c>
      <c r="AK127" s="14">
        <f t="shared" si="61"/>
        <v>0</v>
      </c>
      <c r="AL127" s="14">
        <f t="shared" si="62"/>
        <v>5</v>
      </c>
      <c r="AM127" s="14"/>
      <c r="AN127">
        <v>7.8964844097074473E-3</v>
      </c>
      <c r="AO127">
        <v>2.5780167385444398E-2</v>
      </c>
      <c r="AP127">
        <v>-3.77255712140137E-3</v>
      </c>
      <c r="AQ127" t="s">
        <v>141</v>
      </c>
      <c r="AR127">
        <v>0.5</v>
      </c>
      <c r="AS127">
        <v>400</v>
      </c>
      <c r="AT127" t="s">
        <v>141</v>
      </c>
      <c r="AU127" s="14">
        <f t="shared" si="63"/>
        <v>0.5</v>
      </c>
      <c r="AV127" s="14">
        <f t="shared" si="92"/>
        <v>-0.5</v>
      </c>
      <c r="AW127" s="14" t="str">
        <f t="shared" si="64"/>
        <v>Under</v>
      </c>
      <c r="AX127">
        <v>0</v>
      </c>
      <c r="AY127">
        <v>0</v>
      </c>
      <c r="AZ127" s="14">
        <f t="shared" si="65"/>
        <v>3</v>
      </c>
      <c r="BA127" s="14">
        <f t="shared" si="66"/>
        <v>1</v>
      </c>
      <c r="BB127" s="14">
        <f t="shared" si="67"/>
        <v>0</v>
      </c>
      <c r="BC127" s="14">
        <f t="shared" si="68"/>
        <v>0</v>
      </c>
      <c r="BD127" s="14">
        <f t="shared" si="69"/>
        <v>4</v>
      </c>
      <c r="BE127" s="14"/>
      <c r="BF127">
        <v>0.19234833806901391</v>
      </c>
      <c r="BG127">
        <v>0.56139410187667504</v>
      </c>
      <c r="BH127">
        <v>4.0917820000000002E-4</v>
      </c>
      <c r="BI127" t="s">
        <v>141</v>
      </c>
      <c r="BJ127">
        <v>0.5</v>
      </c>
      <c r="BK127">
        <v>165</v>
      </c>
      <c r="BL127" t="s">
        <v>141</v>
      </c>
      <c r="BM127" s="14">
        <f t="shared" si="70"/>
        <v>0.5</v>
      </c>
      <c r="BN127" s="14">
        <f t="shared" si="93"/>
        <v>-0.4</v>
      </c>
      <c r="BO127" s="14" t="str">
        <f t="shared" si="71"/>
        <v>Under</v>
      </c>
      <c r="BP127">
        <v>0.1</v>
      </c>
      <c r="BQ127">
        <v>0.1</v>
      </c>
      <c r="BR127" s="14">
        <f t="shared" si="72"/>
        <v>2</v>
      </c>
      <c r="BS127" s="14">
        <f t="shared" si="73"/>
        <v>1</v>
      </c>
      <c r="BT127" s="14">
        <f t="shared" si="74"/>
        <v>1</v>
      </c>
      <c r="BU127" s="14">
        <f t="shared" si="75"/>
        <v>1</v>
      </c>
      <c r="BV127" s="14">
        <f t="shared" si="76"/>
        <v>5</v>
      </c>
      <c r="BW127" s="14"/>
      <c r="BX127">
        <v>0.17863081476858969</v>
      </c>
      <c r="BY127">
        <v>0.83010903974674599</v>
      </c>
      <c r="BZ127">
        <v>0.01</v>
      </c>
      <c r="CA127" t="s">
        <v>141</v>
      </c>
      <c r="CB127">
        <v>0.5</v>
      </c>
      <c r="CC127">
        <v>255</v>
      </c>
      <c r="CD127" t="s">
        <v>141</v>
      </c>
      <c r="CE127" s="14">
        <f t="shared" si="77"/>
        <v>0.5</v>
      </c>
      <c r="CF127" s="14">
        <f t="shared" si="94"/>
        <v>0.33010903974674599</v>
      </c>
      <c r="CG127" s="14" t="str">
        <f t="shared" si="78"/>
        <v>Over</v>
      </c>
      <c r="CH127">
        <v>0.3</v>
      </c>
      <c r="CI127">
        <v>0.2</v>
      </c>
      <c r="CJ127" s="14"/>
      <c r="CK127" s="14">
        <f t="shared" si="79"/>
        <v>5</v>
      </c>
      <c r="CL127" s="14">
        <f t="shared" si="80"/>
        <v>0</v>
      </c>
      <c r="CM127" s="14">
        <f t="shared" si="81"/>
        <v>0</v>
      </c>
      <c r="CN127" s="14">
        <f t="shared" si="82"/>
        <v>5</v>
      </c>
      <c r="CO127" s="14"/>
      <c r="CP127">
        <v>0.72647701152263522</v>
      </c>
      <c r="CQ127">
        <v>1.2</v>
      </c>
      <c r="CR127">
        <v>1.3620934E-5</v>
      </c>
      <c r="CS127">
        <v>1.5</v>
      </c>
      <c r="CT127" t="s">
        <v>141</v>
      </c>
      <c r="CU127">
        <v>1.5</v>
      </c>
      <c r="CV127">
        <v>1.5</v>
      </c>
      <c r="CW127" s="14">
        <f t="shared" si="83"/>
        <v>1.5</v>
      </c>
      <c r="CX127" s="14">
        <f t="shared" si="95"/>
        <v>-1</v>
      </c>
      <c r="CY127" s="14" t="str">
        <f t="shared" si="84"/>
        <v>Under</v>
      </c>
      <c r="CZ127">
        <v>0.5</v>
      </c>
      <c r="DA127">
        <v>0.1</v>
      </c>
      <c r="DB127" s="14">
        <f t="shared" si="85"/>
        <v>3</v>
      </c>
      <c r="DC127" s="14">
        <f t="shared" si="86"/>
        <v>1</v>
      </c>
      <c r="DD127" s="14">
        <f t="shared" si="87"/>
        <v>1</v>
      </c>
      <c r="DE127" s="14">
        <f t="shared" si="88"/>
        <v>1</v>
      </c>
      <c r="DF127" s="14">
        <f t="shared" si="89"/>
        <v>6</v>
      </c>
      <c r="DG127" s="14"/>
    </row>
    <row r="128" spans="1:111" x14ac:dyDescent="0.3">
      <c r="A128" t="s">
        <v>275</v>
      </c>
      <c r="B128" t="s">
        <v>50</v>
      </c>
      <c r="C128" t="s">
        <v>273</v>
      </c>
      <c r="D128">
        <v>0.45266354385763818</v>
      </c>
      <c r="E128">
        <v>0.57369444289231197</v>
      </c>
      <c r="F128">
        <v>0.32302036417254698</v>
      </c>
      <c r="G128">
        <v>0.5</v>
      </c>
      <c r="H128" t="s">
        <v>141</v>
      </c>
      <c r="I128">
        <v>0.5</v>
      </c>
      <c r="J128">
        <v>0.5</v>
      </c>
      <c r="K128" s="14">
        <f t="shared" si="49"/>
        <v>0.5</v>
      </c>
      <c r="L128" s="14">
        <f t="shared" si="90"/>
        <v>0.19999999999999996</v>
      </c>
      <c r="M128" s="14" t="str">
        <f t="shared" si="50"/>
        <v>Over</v>
      </c>
      <c r="N128">
        <v>0.7</v>
      </c>
      <c r="O128">
        <v>0.5</v>
      </c>
      <c r="P128" s="14">
        <f t="shared" si="51"/>
        <v>1</v>
      </c>
      <c r="Q128" s="14">
        <f t="shared" si="52"/>
        <v>3</v>
      </c>
      <c r="R128" s="14">
        <f t="shared" si="53"/>
        <v>1</v>
      </c>
      <c r="S128" s="14">
        <f t="shared" si="54"/>
        <v>0</v>
      </c>
      <c r="T128" s="14">
        <f t="shared" si="55"/>
        <v>5</v>
      </c>
      <c r="U128" s="14"/>
      <c r="V128" s="15">
        <v>0.96213657833300192</v>
      </c>
      <c r="W128" s="15">
        <v>1.00033060007592</v>
      </c>
      <c r="X128" s="15">
        <v>0.89746100974001797</v>
      </c>
      <c r="Y128" s="15">
        <v>0.5</v>
      </c>
      <c r="Z128" s="15">
        <v>-250</v>
      </c>
      <c r="AA128" s="15">
        <v>210</v>
      </c>
      <c r="AB128" s="15">
        <v>0.2</v>
      </c>
      <c r="AC128" s="16">
        <f t="shared" si="56"/>
        <v>0.5</v>
      </c>
      <c r="AD128" s="16">
        <f t="shared" si="91"/>
        <v>0.50033060007592001</v>
      </c>
      <c r="AE128" s="16" t="str">
        <f t="shared" si="57"/>
        <v>Over</v>
      </c>
      <c r="AF128" s="15">
        <v>0.9</v>
      </c>
      <c r="AG128" s="15">
        <v>0.7</v>
      </c>
      <c r="AH128" s="16">
        <f t="shared" si="58"/>
        <v>3</v>
      </c>
      <c r="AI128" s="16">
        <f t="shared" si="59"/>
        <v>4</v>
      </c>
      <c r="AJ128" s="16">
        <f t="shared" si="60"/>
        <v>1</v>
      </c>
      <c r="AK128" s="16">
        <f t="shared" si="61"/>
        <v>1</v>
      </c>
      <c r="AL128" s="16">
        <f t="shared" si="62"/>
        <v>9</v>
      </c>
      <c r="AM128" s="14"/>
      <c r="AN128">
        <v>4.1604871095739737E-2</v>
      </c>
      <c r="AO128">
        <v>0.115136474117742</v>
      </c>
      <c r="AP128">
        <v>-1.5327198859687099E-3</v>
      </c>
      <c r="AQ128" t="s">
        <v>141</v>
      </c>
      <c r="AR128">
        <v>0.5</v>
      </c>
      <c r="AS128">
        <v>750</v>
      </c>
      <c r="AT128" t="s">
        <v>141</v>
      </c>
      <c r="AU128" s="14">
        <f t="shared" si="63"/>
        <v>0.5</v>
      </c>
      <c r="AV128" s="14">
        <f t="shared" si="92"/>
        <v>-0.45839512890426026</v>
      </c>
      <c r="AW128" s="14" t="str">
        <f t="shared" si="64"/>
        <v>Under</v>
      </c>
      <c r="AX128">
        <v>0.1</v>
      </c>
      <c r="AY128">
        <v>0.1</v>
      </c>
      <c r="AZ128" s="14">
        <f t="shared" si="65"/>
        <v>3</v>
      </c>
      <c r="BA128" s="14">
        <f t="shared" si="66"/>
        <v>1</v>
      </c>
      <c r="BB128" s="14">
        <f t="shared" si="67"/>
        <v>0</v>
      </c>
      <c r="BC128" s="14">
        <f t="shared" si="68"/>
        <v>0</v>
      </c>
      <c r="BD128" s="14">
        <f t="shared" si="69"/>
        <v>4</v>
      </c>
      <c r="BE128" s="14"/>
      <c r="BF128">
        <v>0.5709015398886701</v>
      </c>
      <c r="BG128">
        <v>1.1400591398650299</v>
      </c>
      <c r="BH128">
        <v>0.28000000000000003</v>
      </c>
      <c r="BI128" t="s">
        <v>141</v>
      </c>
      <c r="BJ128">
        <v>0.5</v>
      </c>
      <c r="BK128">
        <v>185</v>
      </c>
      <c r="BL128" t="s">
        <v>141</v>
      </c>
      <c r="BM128" s="14">
        <f t="shared" si="70"/>
        <v>0.5</v>
      </c>
      <c r="BN128" s="14">
        <f t="shared" si="93"/>
        <v>0.64005913986502994</v>
      </c>
      <c r="BO128" s="14" t="str">
        <f t="shared" si="71"/>
        <v>Over</v>
      </c>
      <c r="BP128">
        <v>0.5</v>
      </c>
      <c r="BQ128">
        <v>0.2</v>
      </c>
      <c r="BR128" s="14">
        <f t="shared" si="72"/>
        <v>2</v>
      </c>
      <c r="BS128" s="14">
        <f t="shared" si="73"/>
        <v>5</v>
      </c>
      <c r="BT128" s="14">
        <f t="shared" si="74"/>
        <v>0</v>
      </c>
      <c r="BU128" s="14">
        <f t="shared" si="75"/>
        <v>0</v>
      </c>
      <c r="BV128" s="14">
        <f t="shared" si="76"/>
        <v>7</v>
      </c>
      <c r="BW128" s="14"/>
      <c r="BX128">
        <v>0.1737338416004133</v>
      </c>
      <c r="BY128">
        <v>0.80959999999999999</v>
      </c>
      <c r="BZ128">
        <v>3.3314112999999999E-2</v>
      </c>
      <c r="CA128" t="s">
        <v>141</v>
      </c>
      <c r="CB128">
        <v>0.5</v>
      </c>
      <c r="CC128" t="s">
        <v>141</v>
      </c>
      <c r="CD128" t="s">
        <v>141</v>
      </c>
      <c r="CE128" s="14">
        <f t="shared" si="77"/>
        <v>0.5</v>
      </c>
      <c r="CF128" s="14">
        <f t="shared" si="94"/>
        <v>-0.4</v>
      </c>
      <c r="CG128" s="14" t="str">
        <f t="shared" si="78"/>
        <v>Under</v>
      </c>
      <c r="CH128">
        <v>0.1</v>
      </c>
      <c r="CI128">
        <v>0.1</v>
      </c>
      <c r="CJ128" s="14"/>
      <c r="CK128" s="14">
        <f t="shared" si="79"/>
        <v>1</v>
      </c>
      <c r="CL128" s="14">
        <f t="shared" si="80"/>
        <v>1</v>
      </c>
      <c r="CM128" s="14">
        <f t="shared" si="81"/>
        <v>1</v>
      </c>
      <c r="CN128" s="14">
        <f t="shared" si="82"/>
        <v>3</v>
      </c>
      <c r="CO128" s="14"/>
      <c r="CP128" s="15">
        <v>1.9117640473170081</v>
      </c>
      <c r="CQ128" s="15">
        <v>2</v>
      </c>
      <c r="CR128" s="15">
        <v>1.7635059455559201</v>
      </c>
      <c r="CS128" s="15">
        <v>0.5</v>
      </c>
      <c r="CT128" s="15" t="s">
        <v>141</v>
      </c>
      <c r="CU128" s="15">
        <v>0.5</v>
      </c>
      <c r="CV128" s="15">
        <v>1.5</v>
      </c>
      <c r="CW128" s="16">
        <f t="shared" si="83"/>
        <v>0.5</v>
      </c>
      <c r="CX128" s="14">
        <f t="shared" si="95"/>
        <v>1.5</v>
      </c>
      <c r="CY128" s="16" t="str">
        <f t="shared" si="84"/>
        <v>Over</v>
      </c>
      <c r="CZ128" s="15">
        <v>1.9</v>
      </c>
      <c r="DA128" s="15">
        <v>0.7</v>
      </c>
      <c r="DB128" s="16">
        <f t="shared" si="85"/>
        <v>3</v>
      </c>
      <c r="DC128" s="16">
        <f t="shared" si="86"/>
        <v>3</v>
      </c>
      <c r="DD128" s="16">
        <f t="shared" si="87"/>
        <v>1</v>
      </c>
      <c r="DE128" s="16">
        <f t="shared" si="88"/>
        <v>1</v>
      </c>
      <c r="DF128" s="16">
        <f t="shared" si="89"/>
        <v>8</v>
      </c>
      <c r="DG128" s="14"/>
    </row>
    <row r="129" spans="1:111" x14ac:dyDescent="0.3">
      <c r="A129" t="s">
        <v>276</v>
      </c>
      <c r="B129" t="s">
        <v>50</v>
      </c>
      <c r="C129" t="s">
        <v>273</v>
      </c>
      <c r="D129">
        <v>0.62786672290657164</v>
      </c>
      <c r="E129">
        <v>0.72132657761400198</v>
      </c>
      <c r="F129">
        <v>0.50192921519096201</v>
      </c>
      <c r="G129">
        <v>0.5</v>
      </c>
      <c r="H129" t="s">
        <v>141</v>
      </c>
      <c r="I129">
        <v>0.5</v>
      </c>
      <c r="J129">
        <v>0.5</v>
      </c>
      <c r="K129" s="14">
        <f t="shared" si="49"/>
        <v>0.5</v>
      </c>
      <c r="L129" s="14">
        <f t="shared" si="90"/>
        <v>0.22132657761400198</v>
      </c>
      <c r="M129" s="14" t="str">
        <f t="shared" si="50"/>
        <v>Over</v>
      </c>
      <c r="N129">
        <v>0.7</v>
      </c>
      <c r="O129">
        <v>0.6</v>
      </c>
      <c r="P129" s="14">
        <f t="shared" si="51"/>
        <v>3</v>
      </c>
      <c r="Q129" s="14">
        <f t="shared" si="52"/>
        <v>3</v>
      </c>
      <c r="R129" s="14">
        <f t="shared" si="53"/>
        <v>1</v>
      </c>
      <c r="S129" s="14">
        <f t="shared" si="54"/>
        <v>1</v>
      </c>
      <c r="T129" s="14">
        <f t="shared" si="55"/>
        <v>8</v>
      </c>
      <c r="U129" s="14"/>
      <c r="V129" s="15">
        <v>1.1469291504425341</v>
      </c>
      <c r="W129" s="15">
        <v>1.39933557281319</v>
      </c>
      <c r="X129" s="15">
        <v>0.99996795192668897</v>
      </c>
      <c r="Y129" s="15">
        <v>0.5</v>
      </c>
      <c r="Z129" s="15">
        <v>-370</v>
      </c>
      <c r="AA129" s="15">
        <v>140</v>
      </c>
      <c r="AB129" s="15">
        <v>0.4</v>
      </c>
      <c r="AC129" s="16">
        <f t="shared" si="56"/>
        <v>0.5</v>
      </c>
      <c r="AD129" s="16">
        <f t="shared" si="91"/>
        <v>0.89999999999999991</v>
      </c>
      <c r="AE129" s="16" t="str">
        <f t="shared" si="57"/>
        <v>Over</v>
      </c>
      <c r="AF129" s="15">
        <v>1.4</v>
      </c>
      <c r="AG129" s="15">
        <v>0.8</v>
      </c>
      <c r="AH129" s="16">
        <f t="shared" si="58"/>
        <v>3</v>
      </c>
      <c r="AI129" s="16">
        <f t="shared" si="59"/>
        <v>5</v>
      </c>
      <c r="AJ129" s="16">
        <f t="shared" si="60"/>
        <v>1</v>
      </c>
      <c r="AK129" s="16">
        <f t="shared" si="61"/>
        <v>1</v>
      </c>
      <c r="AL129" s="16">
        <f t="shared" si="62"/>
        <v>10</v>
      </c>
      <c r="AM129" s="14"/>
      <c r="AN129">
        <v>7.7311153919783965E-2</v>
      </c>
      <c r="AO129">
        <v>0.20430756176062301</v>
      </c>
      <c r="AP129">
        <v>-2.1479646002178798E-5</v>
      </c>
      <c r="AQ129" t="s">
        <v>141</v>
      </c>
      <c r="AR129">
        <v>0.5</v>
      </c>
      <c r="AS129">
        <v>500</v>
      </c>
      <c r="AT129" t="s">
        <v>141</v>
      </c>
      <c r="AU129" s="14">
        <f t="shared" si="63"/>
        <v>0.5</v>
      </c>
      <c r="AV129" s="14">
        <f t="shared" si="92"/>
        <v>-0.42268884608021606</v>
      </c>
      <c r="AW129" s="14" t="str">
        <f t="shared" si="64"/>
        <v>Under</v>
      </c>
      <c r="AX129">
        <v>0.2</v>
      </c>
      <c r="AY129">
        <v>0.2</v>
      </c>
      <c r="AZ129" s="14">
        <f t="shared" si="65"/>
        <v>3</v>
      </c>
      <c r="BA129" s="14">
        <f t="shared" si="66"/>
        <v>1</v>
      </c>
      <c r="BB129" s="14">
        <f t="shared" si="67"/>
        <v>0</v>
      </c>
      <c r="BC129" s="14">
        <f t="shared" si="68"/>
        <v>0</v>
      </c>
      <c r="BD129" s="14">
        <f t="shared" si="69"/>
        <v>4</v>
      </c>
      <c r="BE129" s="14"/>
      <c r="BF129">
        <v>0.48273025603245651</v>
      </c>
      <c r="BG129">
        <v>0.862083873757025</v>
      </c>
      <c r="BH129">
        <v>0.19216253</v>
      </c>
      <c r="BI129" t="s">
        <v>141</v>
      </c>
      <c r="BJ129">
        <v>0.5</v>
      </c>
      <c r="BK129">
        <v>125</v>
      </c>
      <c r="BL129" t="s">
        <v>141</v>
      </c>
      <c r="BM129" s="14">
        <f t="shared" si="70"/>
        <v>0.5</v>
      </c>
      <c r="BN129" s="14">
        <f t="shared" si="93"/>
        <v>0.4</v>
      </c>
      <c r="BO129" s="14" t="str">
        <f t="shared" si="71"/>
        <v>Over</v>
      </c>
      <c r="BP129">
        <v>0.9</v>
      </c>
      <c r="BQ129">
        <v>0.4</v>
      </c>
      <c r="BR129" s="14">
        <f t="shared" si="72"/>
        <v>1</v>
      </c>
      <c r="BS129" s="14">
        <f t="shared" si="73"/>
        <v>4</v>
      </c>
      <c r="BT129" s="14">
        <f t="shared" si="74"/>
        <v>1</v>
      </c>
      <c r="BU129" s="14">
        <f t="shared" si="75"/>
        <v>0</v>
      </c>
      <c r="BV129" s="14">
        <f t="shared" si="76"/>
        <v>6</v>
      </c>
      <c r="BW129" s="14"/>
      <c r="BX129">
        <v>0.25015999411394801</v>
      </c>
      <c r="BY129">
        <v>0.85759860788863096</v>
      </c>
      <c r="BZ129">
        <v>9.6617445403946303E-2</v>
      </c>
      <c r="CA129" t="s">
        <v>141</v>
      </c>
      <c r="CB129">
        <v>0.5</v>
      </c>
      <c r="CC129">
        <v>320</v>
      </c>
      <c r="CD129" t="s">
        <v>141</v>
      </c>
      <c r="CE129" s="14">
        <f t="shared" si="77"/>
        <v>0.5</v>
      </c>
      <c r="CF129" s="14">
        <f t="shared" si="94"/>
        <v>0.35759860788863096</v>
      </c>
      <c r="CG129" s="14" t="str">
        <f t="shared" si="78"/>
        <v>Over</v>
      </c>
      <c r="CH129">
        <v>0.5</v>
      </c>
      <c r="CI129">
        <v>0.3</v>
      </c>
      <c r="CJ129" s="14"/>
      <c r="CK129" s="14">
        <f t="shared" si="79"/>
        <v>5</v>
      </c>
      <c r="CL129" s="14">
        <f t="shared" si="80"/>
        <v>0</v>
      </c>
      <c r="CM129" s="14">
        <f t="shared" si="81"/>
        <v>0</v>
      </c>
      <c r="CN129" s="14">
        <f t="shared" si="82"/>
        <v>5</v>
      </c>
      <c r="CO129" s="14"/>
      <c r="CP129">
        <v>1.962308283155672</v>
      </c>
      <c r="CQ129">
        <v>2</v>
      </c>
      <c r="CR129">
        <v>1.83156173344235</v>
      </c>
      <c r="CS129">
        <v>1.5</v>
      </c>
      <c r="CT129" t="s">
        <v>141</v>
      </c>
      <c r="CU129">
        <v>1.5</v>
      </c>
      <c r="CV129">
        <v>1.5</v>
      </c>
      <c r="CW129" s="14">
        <f t="shared" si="83"/>
        <v>1.5</v>
      </c>
      <c r="CX129" s="14">
        <f t="shared" si="95"/>
        <v>0.5</v>
      </c>
      <c r="CY129" s="14" t="str">
        <f t="shared" si="84"/>
        <v>Over</v>
      </c>
      <c r="CZ129">
        <v>2</v>
      </c>
      <c r="DA129">
        <v>0.5</v>
      </c>
      <c r="DB129" s="14">
        <f t="shared" si="85"/>
        <v>3</v>
      </c>
      <c r="DC129" s="14">
        <f t="shared" si="86"/>
        <v>1</v>
      </c>
      <c r="DD129" s="14">
        <f t="shared" si="87"/>
        <v>1</v>
      </c>
      <c r="DE129" s="14">
        <f t="shared" si="88"/>
        <v>0</v>
      </c>
      <c r="DF129" s="14">
        <f t="shared" si="89"/>
        <v>5</v>
      </c>
      <c r="DG129" s="14"/>
    </row>
    <row r="130" spans="1:111" x14ac:dyDescent="0.3">
      <c r="A130" t="s">
        <v>277</v>
      </c>
      <c r="B130" t="s">
        <v>50</v>
      </c>
      <c r="C130" t="s">
        <v>273</v>
      </c>
      <c r="D130" s="15">
        <v>0.22463477842310919</v>
      </c>
      <c r="E130" s="15">
        <v>0.36614173228346403</v>
      </c>
      <c r="F130" s="15">
        <v>0.13341221</v>
      </c>
      <c r="G130" s="15">
        <v>0.5</v>
      </c>
      <c r="H130" s="15" t="s">
        <v>141</v>
      </c>
      <c r="I130" s="15">
        <v>0.5</v>
      </c>
      <c r="J130" s="15">
        <v>0.5</v>
      </c>
      <c r="K130" s="16">
        <f t="shared" ref="K130:K148" si="97">IF(D130&gt;MIN(G130:J130),MIN(G130:J130),MAX(G130:J130))</f>
        <v>0.5</v>
      </c>
      <c r="L130" s="14">
        <f t="shared" si="90"/>
        <v>-0.27536522157689081</v>
      </c>
      <c r="M130" s="16" t="str">
        <f t="shared" ref="M130:M148" si="98">IF(L130 &lt; 0, "Under", "Over")</f>
        <v>Under</v>
      </c>
      <c r="N130" s="15">
        <v>0.3</v>
      </c>
      <c r="O130" s="15">
        <v>0.2</v>
      </c>
      <c r="P130" s="16">
        <f t="shared" ref="P130:P148" si="99">IF(
    AND(M130="Over", COUNTIF(D130:F130, "&gt;"&amp;K130) = 3),
    3,
    IF(
        AND(M130="Under", COUNTIF(D130:F130, "&lt;"&amp;K130) = 3),
        3,
        IF(
            AND(M130="Over", COUNTIF(D130:F130, "&gt;"&amp;K130) = 2),
            2,
            IF(
                AND(M130="Under", COUNTIF(D130:F130, "&lt;"&amp;K130) = 2),
                2,
                IF(
                    AND(M130="Over", OR(D130&gt;K130, E130&gt;K130, F130&gt;K130)),
                    1,
                    IF(
                        AND(M130="Under", OR(D130&lt;K130, E130&lt;K130, F130&lt;K130)),
                        1,
                        0
                    )
                )
            )
        )
    )
)</f>
        <v>3</v>
      </c>
      <c r="Q130" s="16">
        <f t="shared" ref="Q130:Q148" si="100">IF(OR(L130 &gt; 0.5, L130 &lt; -0.5), 5,
    IF(OR(AND(L130 &lt;= 0.5, L130 &gt; 0.25), AND(L130 &gt;= -0.5, L130 &lt; -0.25)), 4,
        IF(OR(AND(L130 &lt;= 0.25, L130 &gt; 0.15), AND(L130 &gt;= -0.25, L130 &lt; -0.15)), 3,
            IF(OR(AND(L130 &lt;= 0.15, L130 &gt; 0.05), AND(L130 &gt;= -0.15, L130 &lt; -0.05)), 2,
                IF(OR(L130 &lt;= 0.05, L130 &gt;= -0.05), 1, "")
            )
        )
    )
)</f>
        <v>4</v>
      </c>
      <c r="R130" s="16">
        <f t="shared" ref="R130:R148" si="101">IF(AND(M130="Over", N130&gt;K130), 1, IF(AND(M130="Under", N130&lt;=K130), 1, 0))</f>
        <v>1</v>
      </c>
      <c r="S130" s="16">
        <f t="shared" ref="S130:S148" si="102">IF(AND(M130="Over", O130&gt;0.5), 1, IF(AND(M130="Under", O130&lt;=0.5), 1, 0))</f>
        <v>1</v>
      </c>
      <c r="T130" s="16">
        <f t="shared" ref="T130:T148" si="103">SUM(P130:S130)</f>
        <v>9</v>
      </c>
      <c r="U130" s="14"/>
      <c r="V130">
        <v>7.3983972217963823E-2</v>
      </c>
      <c r="W130">
        <v>0.204499879515641</v>
      </c>
      <c r="X130">
        <v>-4.1234017326600601E-4</v>
      </c>
      <c r="Y130">
        <v>0.5</v>
      </c>
      <c r="Z130">
        <v>-150</v>
      </c>
      <c r="AA130">
        <v>430</v>
      </c>
      <c r="AB130">
        <v>0.1</v>
      </c>
      <c r="AC130" s="14">
        <f t="shared" ref="AC130:AC148" si="104">Y130</f>
        <v>0.5</v>
      </c>
      <c r="AD130" s="16">
        <f t="shared" si="91"/>
        <v>-0.42601602778203618</v>
      </c>
      <c r="AE130" s="14" t="str">
        <f t="shared" ref="AE130:AE148" si="105">IF(AD130 &lt; 0, "Under", "Over")</f>
        <v>Under</v>
      </c>
      <c r="AF130">
        <v>0.2</v>
      </c>
      <c r="AG130">
        <v>0.1</v>
      </c>
      <c r="AH130" s="14">
        <f t="shared" ref="AH130:AH148" si="106">IF(
    AND(AE130="Over", COUNTIF(V130:X130, "&gt;"&amp;AC130) = 3),
    3,
    IF(
        AND(AE130="Under", COUNTIF(V130:X130, "&lt;"&amp;AC130) = 3),
        3,
        IF(
            AND(AE130="Over", COUNTIF(V130:X130, "&gt;"&amp;AC130) = 2),
            2,
            IF(
                AND(AE130="Under", COUNTIF(V130:X130, "&lt;"&amp;AC130) = 2),
                2,
                IF(
                    AND(AE130="Over", OR(V130&gt;AC130, W130&gt;AC130, X130&gt;AC130)),
                    1,
                    IF(
                        AND(AE130="Under", OR(V130&lt;AC130, W130&lt;AC130, X130&lt;AC130)),
                        1,
                        0
                    )
                )
            )
        )
    )
)</f>
        <v>3</v>
      </c>
      <c r="AI130" s="14">
        <f t="shared" ref="AI130:AI148" si="107">IF(OR(AD130&gt;0.75,AD130&lt;-0.75),5,
IF(OR(AND(AD130&lt;=0.75,AD130&gt;0.5),AND(AD130&gt;=-0.75,AD130&lt;-0.5)),4,
IF(OR(AND(AD130&lt;=0.5,AD130&gt;0.25),AND(AD130&gt;=-0.5,AD130&lt;-0.25)),3,
IF(OR(AND(AD130&lt;=0.25,AD130&gt;0.1),AND(AD130&gt;=-0.25,AD130&lt;-0.1)),2,
IF(OR(AD130&lt;=0.1,AD130&gt;=-0.1),1,"")
)
)
))</f>
        <v>3</v>
      </c>
      <c r="AJ130" s="14">
        <f t="shared" ref="AJ130:AJ148" si="108">IF(AND(AE130="Over", AF130&gt;AC130), 1, IF(AND(AE130="Under", AF130&lt;=AC130), 1, 0))</f>
        <v>1</v>
      </c>
      <c r="AK130" s="14">
        <f t="shared" ref="AK130:AK148" si="109">IF(AND(AE130="Over", AG130&gt;0.5), 1, IF(AND(AE130="Under", AG130&lt;=0.5), 1, 0))</f>
        <v>1</v>
      </c>
      <c r="AL130" s="14">
        <f t="shared" ref="AL130:AL148" si="110">SUM(AH130:AK130)</f>
        <v>8</v>
      </c>
      <c r="AM130" s="14"/>
      <c r="AN130">
        <v>4.380481007260989E-3</v>
      </c>
      <c r="AO130">
        <v>2.4361948955916399E-2</v>
      </c>
      <c r="AP130">
        <v>-2.4067649552449298E-5</v>
      </c>
      <c r="AQ130" t="s">
        <v>141</v>
      </c>
      <c r="AR130">
        <v>0.5</v>
      </c>
      <c r="AS130">
        <v>400</v>
      </c>
      <c r="AT130" t="s">
        <v>141</v>
      </c>
      <c r="AU130" s="14">
        <f t="shared" ref="AU130:AU148" si="111">AR130</f>
        <v>0.5</v>
      </c>
      <c r="AV130" s="14">
        <f t="shared" si="92"/>
        <v>-0.5</v>
      </c>
      <c r="AW130" s="14" t="str">
        <f t="shared" ref="AW130:AW148" si="112">IF(AV130 &lt; 0, "Under", "Over")</f>
        <v>Under</v>
      </c>
      <c r="AX130">
        <v>0</v>
      </c>
      <c r="AY130">
        <v>0</v>
      </c>
      <c r="AZ130" s="14">
        <f t="shared" ref="AZ130:AZ148" si="113">IF(
    AND(AW130="Over", COUNTIF(AN130:AP130, "&gt;"&amp;AU130) = 3),
    3,
    IF(
        AND(AW130="Under", COUNTIF(AN130:AP130, "&lt;"&amp;AU130) = 3),
        3,
        IF(
            AND(AW130="Over", COUNTIF(AN130:AP130, "&gt;"&amp;AU130) = 2),
            2,
            IF(
                AND(AW130="Under", COUNTIF(AN130:AP130, "&lt;"&amp;AU130) = 2),
                2,
                IF(
                    AND(AW130="Over", OR(AN130&gt;AU130, AO130&gt;AU130, AP130&gt;AU130)),
                    1,
                    IF(
                        AND(AW130="Under", OR(AN130&lt;AU130, AO130&lt;AU130, AP130&lt;AU130)),
                        1,
                        0
                    )
                )
            )
        )
    )
)</f>
        <v>3</v>
      </c>
      <c r="BA130" s="14">
        <f t="shared" ref="BA130:BA148" si="114">IF(OR(AV130&gt;0.1),5,
IF(OR(AND(AV130&lt;=0.1,AV130&gt;0.08)),4,
IF(OR(AND(AV130&lt;=0.08,AV130&gt;0.06)),3,
IF(OR(AND(AV130&lt;=0.06,AV130&gt;0.03)),2,
IF(OR(AV130&lt;=0.03),1,"")
)
)
))</f>
        <v>1</v>
      </c>
      <c r="BB130" s="14">
        <f t="shared" ref="BB130:BB148" si="115">IF(AND(AW130="Over", AX130&gt;AU130), 1, IF(AND(AW130="Under", AX130&lt;=AU130), 0, 0))</f>
        <v>0</v>
      </c>
      <c r="BC130" s="14">
        <f t="shared" ref="BC130:BC148" si="116">IF(AND(AW130="Over", AY130&gt;=0.5), 1, IF(AND(AW130="Under", AY130&lt;0.5), 0, 0))</f>
        <v>0</v>
      </c>
      <c r="BD130" s="14">
        <f t="shared" ref="BD130:BD148" si="117">SUM(AZ130:BC130)</f>
        <v>4</v>
      </c>
      <c r="BE130" s="14"/>
      <c r="BF130">
        <v>5.5277151977506767E-2</v>
      </c>
      <c r="BG130">
        <v>0.194444444444444</v>
      </c>
      <c r="BH130">
        <v>-2.3119121999999999E-2</v>
      </c>
      <c r="BI130" t="s">
        <v>141</v>
      </c>
      <c r="BJ130">
        <v>0.5</v>
      </c>
      <c r="BK130">
        <v>175</v>
      </c>
      <c r="BL130" t="s">
        <v>141</v>
      </c>
      <c r="BM130" s="14">
        <f t="shared" ref="BM130:BM148" si="118">BJ130</f>
        <v>0.5</v>
      </c>
      <c r="BN130" s="14">
        <f t="shared" si="93"/>
        <v>-0.44472284802249323</v>
      </c>
      <c r="BO130" s="14" t="str">
        <f t="shared" ref="BO130:BO148" si="119">IF(BN130 &lt; 0, "Under", "Over")</f>
        <v>Under</v>
      </c>
      <c r="BP130">
        <v>0.3</v>
      </c>
      <c r="BQ130">
        <v>0.1</v>
      </c>
      <c r="BR130" s="14">
        <f t="shared" ref="BR130:BR148" si="120">IF(
    AND(BO130="Over", COUNTIF(BF130:BH130, "&gt;"&amp;BM130) = 3),
    3,
    IF(
        AND(BO130="Under", COUNTIF(BF130:BH130, "&lt;"&amp;BM130) = 3),
        3,
        IF(
            AND(BO130="Over", COUNTIF(BF130:BH130, "&gt;"&amp;BM130) = 2),
            2,
            IF(
                AND(BO130="Under", COUNTIF(BF130:BH130, "&lt;"&amp;BM130) = 2),
                2,
                IF(
                    AND(BO130="Over", OR(BF130&gt;BM130, BG130&gt;BM130, BH130&gt;BM130)),
                    1,
                    IF(
                        AND(BO130="Under", OR(BF130&lt;BM130, BG130&lt;BM130, BH130&lt;BM130)),
                        1,
                        0
                    )
                )
            )
        )
    )
)</f>
        <v>3</v>
      </c>
      <c r="BS130" s="14">
        <f t="shared" ref="BS130:BS148" si="121">IF(OR(BN130&gt;0.5),5,
IF(OR(AND(BN130&lt;=0.5,BN130&gt;0.25)),4,
IF(OR(AND(BN130&lt;=0.25,BN130&gt;0.15)),3,
IF(OR(AND(BN130&lt;=0.15,BN130&gt;0.075)),2,
IF(OR(BN130&lt;=0.075),1,"")
)
)
))</f>
        <v>1</v>
      </c>
      <c r="BT130" s="14">
        <f t="shared" ref="BT130:BT148" si="122">IF(AND(BO130="Over", BP130&gt;BM130), 1, IF(AND(BO130="Under", BP130&lt;=BM130), 1, 0))</f>
        <v>1</v>
      </c>
      <c r="BU130" s="14">
        <f t="shared" ref="BU130:BU148" si="123">IF(AND(BO130="Over", BQ130&gt;0.5), 1, IF(AND(BO130="Under", BQ130&lt;=0.5), 1, 0))</f>
        <v>1</v>
      </c>
      <c r="BV130" s="14">
        <f t="shared" ref="BV130:BV148" si="124">SUM(BR130:BU130)</f>
        <v>6</v>
      </c>
      <c r="BW130" s="14"/>
      <c r="BX130">
        <v>0.16218180638828261</v>
      </c>
      <c r="BY130">
        <v>0.83069568084404799</v>
      </c>
      <c r="BZ130">
        <v>0</v>
      </c>
      <c r="CA130" t="s">
        <v>141</v>
      </c>
      <c r="CB130">
        <v>0.5</v>
      </c>
      <c r="CC130" t="s">
        <v>141</v>
      </c>
      <c r="CD130" t="s">
        <v>141</v>
      </c>
      <c r="CE130" s="14">
        <f t="shared" ref="CE130:CE148" si="125">CB130</f>
        <v>0.5</v>
      </c>
      <c r="CF130" s="14">
        <f t="shared" si="94"/>
        <v>-0.5</v>
      </c>
      <c r="CG130" s="14" t="str">
        <f t="shared" ref="CG130:CG148" si="126">IF(CF130 &lt; 0, "Under", "Over")</f>
        <v>Under</v>
      </c>
      <c r="CH130">
        <v>0</v>
      </c>
      <c r="CI130">
        <v>0</v>
      </c>
      <c r="CJ130" s="14"/>
      <c r="CK130" s="14">
        <f t="shared" ref="CK130:CK148" si="127">IF(OR(CF130&gt;0.25),5,
IF(OR(AND(CF130&lt;=0.25,CF130&gt;0.15)),4,
IF(OR(AND(CF130&lt;=0.15,CF130&gt;0.1)),3,
IF(OR(AND(CF130&lt;=0.1,CF130&gt;0.05)),2,
IF(OR(CF130&lt;=0.05),1,"")
)
)
))</f>
        <v>1</v>
      </c>
      <c r="CL130" s="14">
        <f t="shared" ref="CL130:CL148" si="128">IF(AND(CG130="Over", CH130&gt;CE130), 1, IF(AND(CG130="Under", CH130&lt;=CE130), 1, 0))</f>
        <v>1</v>
      </c>
      <c r="CM130" s="14">
        <f t="shared" ref="CM130:CM148" si="129">IF(AND(CG130="Over", CI130&gt;0.5), 1, IF(AND(CG130="Under", CI130&lt;=0.5), 1, 0))</f>
        <v>1</v>
      </c>
      <c r="CN130" s="14">
        <f t="shared" ref="CN130:CN148" si="130">SUM(CJ130:CM130)</f>
        <v>3</v>
      </c>
      <c r="CO130" s="14"/>
      <c r="CP130" s="15">
        <v>0.10015915894176219</v>
      </c>
      <c r="CQ130" s="15">
        <v>0.31802577712814301</v>
      </c>
      <c r="CR130" s="15">
        <v>-1.3149087192170701E-3</v>
      </c>
      <c r="CS130" s="15">
        <v>0.5</v>
      </c>
      <c r="CT130" s="15" t="s">
        <v>141</v>
      </c>
      <c r="CU130" s="15">
        <v>0.5</v>
      </c>
      <c r="CV130" s="15">
        <v>1.5</v>
      </c>
      <c r="CW130" s="16">
        <f t="shared" ref="CW130:CW148" si="131">IF(CP130&gt;MIN(CS130:CV130),MIN(CS130:CV130),MAX(CS130:CV130))</f>
        <v>1.5</v>
      </c>
      <c r="CX130" s="14">
        <f t="shared" si="95"/>
        <v>-1.3998408410582379</v>
      </c>
      <c r="CY130" s="16" t="str">
        <f t="shared" ref="CY130:CY148" si="132">IF(CX130 &lt; 0, "Under", "Over")</f>
        <v>Under</v>
      </c>
      <c r="CZ130" s="15">
        <v>0.3</v>
      </c>
      <c r="DA130" s="15">
        <v>0.1</v>
      </c>
      <c r="DB130" s="16">
        <f t="shared" ref="DB130:DB148" si="133">IF(
    AND(CY130="Over", COUNTIF(CP130:CR130, "&gt;"&amp;CW130) = 3),
    3,
    IF(
        AND(CY130="Under", COUNTIF(CP130:CR130, "&lt;"&amp;CW130) = 3),
        3,
        IF(
            AND(CY130="Over", COUNTIF(CP130:CR130, "&gt;"&amp;CW130) = 2),
            2,
            IF(
                AND(CY130="Under", COUNTIF(CP130:CR130, "&lt;"&amp;CW130) = 2),
                2,
                IF(
                    AND(CY130="Over", OR(CP130&gt;CW130, CQ130&gt;CW130, CR130&gt;CW130)),
                    1,
                    IF(
                        AND(CY130="Under", OR(CP130&lt;CW130, CQ130&lt;CW130, CR130&lt;CW130)),
                        1,
                        0
                    )
                )
            )
        )
    )
)</f>
        <v>3</v>
      </c>
      <c r="DC130" s="16">
        <f t="shared" ref="DC130:DC148" si="134">IF(OR(CX130&gt;2,CX130&lt;-2),5,
IF(OR(AND(CX130&lt;=2,CX130&gt;1.5),AND(CX130&gt;=-2,CX130&lt;-1.5)),4,
IF(OR(AND(CX130&lt;=1.5,CX130&gt;1),AND(CX130&gt;=-1.5,CX130&lt;-1)),3,
IF(OR(AND(CX130&lt;=1,CX130&gt;0.5),AND(CX130&gt;=1,CX130&lt;-0.5)),2,
IF(OR(CX130&lt;=0.5,CX130&gt;=-0.5),1,"")
)
)
))</f>
        <v>3</v>
      </c>
      <c r="DD130" s="16">
        <f t="shared" ref="DD130:DD148" si="135">IF(AND(CY130="Over", CZ130&gt;CW130), 1, IF(AND(CY130="Under", CZ130&lt;=CW130), 1, 0))</f>
        <v>1</v>
      </c>
      <c r="DE130" s="16">
        <f t="shared" ref="DE130:DE148" si="136">IF(AND(CY130="Over", DA130&gt;0.5), 1, IF(AND(CY130="Under", DA130&lt;=0.5), 1, 0))</f>
        <v>1</v>
      </c>
      <c r="DF130" s="16">
        <f t="shared" ref="DF130:DF148" si="137">SUM(DB130:DE130)</f>
        <v>8</v>
      </c>
      <c r="DG130" s="14"/>
    </row>
    <row r="131" spans="1:111" x14ac:dyDescent="0.3">
      <c r="A131" t="s">
        <v>278</v>
      </c>
      <c r="B131" t="s">
        <v>50</v>
      </c>
      <c r="C131" t="s">
        <v>273</v>
      </c>
      <c r="D131" s="15">
        <v>0.34387002267821598</v>
      </c>
      <c r="E131" s="15">
        <v>0.443520782396088</v>
      </c>
      <c r="F131" s="15">
        <v>0.26494092000000002</v>
      </c>
      <c r="G131" s="15">
        <v>0.5</v>
      </c>
      <c r="H131" s="15" t="s">
        <v>141</v>
      </c>
      <c r="I131" s="15">
        <v>0.5</v>
      </c>
      <c r="J131" s="15">
        <v>0.5</v>
      </c>
      <c r="K131" s="16">
        <f t="shared" si="97"/>
        <v>0.5</v>
      </c>
      <c r="L131" s="14">
        <f t="shared" ref="L131:L148" si="138">IF(ABS(D131 - K131) &gt; MAX(ABS(E131 - K131), ABS(N131 - K131)), D131 - K131, IF(ABS(E131 - K131) &gt; ABS(N131 - K131), E131 - K131, N131 - K131))</f>
        <v>-0.4</v>
      </c>
      <c r="M131" s="16" t="str">
        <f t="shared" si="98"/>
        <v>Under</v>
      </c>
      <c r="N131" s="15">
        <v>0.1</v>
      </c>
      <c r="O131" s="15">
        <v>0.1</v>
      </c>
      <c r="P131" s="16">
        <f t="shared" si="99"/>
        <v>3</v>
      </c>
      <c r="Q131" s="16">
        <f t="shared" si="100"/>
        <v>4</v>
      </c>
      <c r="R131" s="16">
        <f t="shared" si="101"/>
        <v>1</v>
      </c>
      <c r="S131" s="16">
        <f t="shared" si="102"/>
        <v>1</v>
      </c>
      <c r="T131" s="16">
        <f t="shared" si="103"/>
        <v>9</v>
      </c>
      <c r="U131" s="14"/>
      <c r="V131" s="15">
        <v>0.9690552141497133</v>
      </c>
      <c r="W131" s="15">
        <v>1.0000563993771101</v>
      </c>
      <c r="X131" s="15">
        <v>0.90596866075580895</v>
      </c>
      <c r="Y131" s="15">
        <v>0.5</v>
      </c>
      <c r="Z131" s="15">
        <v>-165</v>
      </c>
      <c r="AA131" s="15">
        <v>370</v>
      </c>
      <c r="AB131" s="15">
        <v>0</v>
      </c>
      <c r="AC131" s="16">
        <f t="shared" si="104"/>
        <v>0.5</v>
      </c>
      <c r="AD131" s="16">
        <f t="shared" ref="AD131:AD148" si="139">IF(ABS(V131 - AC131) &gt; MAX(ABS(W131 - AC131), ABS(AF131 - AC131)), V131 - AC131, IF(ABS(W131 - AC131) &gt; ABS(AF131 - AC131), W131 - AC131, AF131 - AC131))</f>
        <v>0.50005639937711011</v>
      </c>
      <c r="AE131" s="16" t="str">
        <f t="shared" si="105"/>
        <v>Over</v>
      </c>
      <c r="AF131" s="15">
        <v>0.9</v>
      </c>
      <c r="AG131" s="15">
        <v>0.9</v>
      </c>
      <c r="AH131" s="16">
        <f t="shared" si="106"/>
        <v>3</v>
      </c>
      <c r="AI131" s="16">
        <f t="shared" si="107"/>
        <v>4</v>
      </c>
      <c r="AJ131" s="16">
        <f t="shared" si="108"/>
        <v>1</v>
      </c>
      <c r="AK131" s="16">
        <f t="shared" si="109"/>
        <v>1</v>
      </c>
      <c r="AL131" s="16">
        <f t="shared" si="110"/>
        <v>9</v>
      </c>
      <c r="AM131" s="14"/>
      <c r="AN131">
        <v>1.1087052652337739E-2</v>
      </c>
      <c r="AO131">
        <v>2.6328926917032001E-2</v>
      </c>
      <c r="AP131">
        <v>-2.1479646002178798E-5</v>
      </c>
      <c r="AQ131" t="s">
        <v>141</v>
      </c>
      <c r="AR131">
        <v>0.5</v>
      </c>
      <c r="AS131">
        <v>470</v>
      </c>
      <c r="AT131" t="s">
        <v>141</v>
      </c>
      <c r="AU131" s="14">
        <f t="shared" si="111"/>
        <v>0.5</v>
      </c>
      <c r="AV131" s="14">
        <f t="shared" ref="AV131:AV148" si="140">IF(ABS(AN131 - AU131) &gt; MAX(ABS(AO131 - AU131), ABS(AX131 - AU131)), AN131 - AU131, IF(ABS(AO131 - AU131) &gt; ABS(AX131 - AU131), AO131 - AU131, AX131 - AU131))</f>
        <v>-0.5</v>
      </c>
      <c r="AW131" s="14" t="str">
        <f t="shared" si="112"/>
        <v>Under</v>
      </c>
      <c r="AX131">
        <v>0</v>
      </c>
      <c r="AY131">
        <v>0</v>
      </c>
      <c r="AZ131" s="14">
        <f t="shared" si="113"/>
        <v>3</v>
      </c>
      <c r="BA131" s="14">
        <f t="shared" si="114"/>
        <v>1</v>
      </c>
      <c r="BB131" s="14">
        <f t="shared" si="115"/>
        <v>0</v>
      </c>
      <c r="BC131" s="14">
        <f t="shared" si="116"/>
        <v>0</v>
      </c>
      <c r="BD131" s="14">
        <f t="shared" si="117"/>
        <v>4</v>
      </c>
      <c r="BE131" s="14"/>
      <c r="BF131">
        <v>0.28634805410193909</v>
      </c>
      <c r="BG131">
        <v>0.65933044017358899</v>
      </c>
      <c r="BH131">
        <v>0.09</v>
      </c>
      <c r="BI131" t="s">
        <v>141</v>
      </c>
      <c r="BJ131">
        <v>0.5</v>
      </c>
      <c r="BK131">
        <v>180</v>
      </c>
      <c r="BL131" t="s">
        <v>141</v>
      </c>
      <c r="BM131" s="14">
        <f t="shared" si="118"/>
        <v>0.5</v>
      </c>
      <c r="BN131" s="14">
        <f t="shared" ref="BN131:BN148" si="141">IF(ABS(BF131 - BM131) &gt; MAX(ABS(BG131 - BM131), ABS(BP131 - BM131)), BF131 - BM131, IF(ABS(BG131 - BM131) &gt; ABS(BP131 - BM131), BG131 - BM131, BP131 - BM131))</f>
        <v>-0.4</v>
      </c>
      <c r="BO131" s="14" t="str">
        <f t="shared" si="119"/>
        <v>Under</v>
      </c>
      <c r="BP131">
        <v>0.1</v>
      </c>
      <c r="BQ131">
        <v>0.1</v>
      </c>
      <c r="BR131" s="14">
        <f t="shared" si="120"/>
        <v>2</v>
      </c>
      <c r="BS131" s="14">
        <f t="shared" si="121"/>
        <v>1</v>
      </c>
      <c r="BT131" s="14">
        <f t="shared" si="122"/>
        <v>1</v>
      </c>
      <c r="BU131" s="14">
        <f t="shared" si="123"/>
        <v>1</v>
      </c>
      <c r="BV131" s="14">
        <f t="shared" si="124"/>
        <v>5</v>
      </c>
      <c r="BW131" s="14"/>
      <c r="BX131">
        <v>0.20945298913790919</v>
      </c>
      <c r="BY131">
        <v>0.85854120618882201</v>
      </c>
      <c r="BZ131">
        <v>3.7873957E-2</v>
      </c>
      <c r="CA131" t="s">
        <v>141</v>
      </c>
      <c r="CB131">
        <v>0.5</v>
      </c>
      <c r="CC131" t="s">
        <v>141</v>
      </c>
      <c r="CD131" t="s">
        <v>141</v>
      </c>
      <c r="CE131" s="14">
        <f t="shared" si="125"/>
        <v>0.5</v>
      </c>
      <c r="CF131" s="14">
        <f t="shared" ref="CF131:CF148" si="142">IF(ABS(BX131 - CE131) &gt; MAX(ABS(BY131 - CE131), ABS(CH131 - CE131)), BX131 - CE131, IF(ABS(BY131 - CE131) &gt; ABS(CH131 - CE131), BY131 - CE131, CH131 - CE131))</f>
        <v>-0.5</v>
      </c>
      <c r="CG131" s="14" t="str">
        <f t="shared" si="126"/>
        <v>Under</v>
      </c>
      <c r="CH131">
        <v>0</v>
      </c>
      <c r="CI131">
        <v>0</v>
      </c>
      <c r="CJ131" s="14"/>
      <c r="CK131" s="14">
        <f t="shared" si="127"/>
        <v>1</v>
      </c>
      <c r="CL131" s="14">
        <f t="shared" si="128"/>
        <v>1</v>
      </c>
      <c r="CM131" s="14">
        <f t="shared" si="129"/>
        <v>1</v>
      </c>
      <c r="CN131" s="14">
        <f t="shared" si="130"/>
        <v>3</v>
      </c>
      <c r="CO131" s="14"/>
      <c r="CP131">
        <v>1.065523069025673</v>
      </c>
      <c r="CQ131">
        <v>1.2337372</v>
      </c>
      <c r="CR131">
        <v>0.99070484498325695</v>
      </c>
      <c r="CS131">
        <v>1.5</v>
      </c>
      <c r="CT131" t="s">
        <v>141</v>
      </c>
      <c r="CU131">
        <v>1.5</v>
      </c>
      <c r="CV131">
        <v>1.5</v>
      </c>
      <c r="CW131" s="14">
        <f t="shared" si="131"/>
        <v>1.5</v>
      </c>
      <c r="CX131" s="14">
        <f t="shared" ref="CX131:CX148" si="143">IF(ABS(CP131 - CW131) &gt; MAX(ABS(CQ131 - CW131), ABS(CZ131 - CW131)), CP131 - CW131, IF(ABS(CQ131 - CW131) &gt; ABS(CZ131 - CW131), CQ131 - CW131, CZ131 - CW131))</f>
        <v>-0.5</v>
      </c>
      <c r="CY131" s="14" t="str">
        <f t="shared" si="132"/>
        <v>Under</v>
      </c>
      <c r="CZ131">
        <v>1</v>
      </c>
      <c r="DA131">
        <v>0.1</v>
      </c>
      <c r="DB131" s="14">
        <f t="shared" si="133"/>
        <v>3</v>
      </c>
      <c r="DC131" s="14">
        <f t="shared" si="134"/>
        <v>1</v>
      </c>
      <c r="DD131" s="14">
        <f t="shared" si="135"/>
        <v>1</v>
      </c>
      <c r="DE131" s="14">
        <f t="shared" si="136"/>
        <v>1</v>
      </c>
      <c r="DF131" s="14">
        <f t="shared" si="137"/>
        <v>6</v>
      </c>
      <c r="DG131" s="14"/>
    </row>
    <row r="132" spans="1:111" x14ac:dyDescent="0.3">
      <c r="A132" t="s">
        <v>279</v>
      </c>
      <c r="B132" t="s">
        <v>50</v>
      </c>
      <c r="C132" t="s">
        <v>273</v>
      </c>
      <c r="D132" s="15">
        <v>0.21890495557400899</v>
      </c>
      <c r="E132" s="15">
        <v>0.36614173228346403</v>
      </c>
      <c r="F132" s="15">
        <v>0.11</v>
      </c>
      <c r="G132" s="15">
        <v>0.5</v>
      </c>
      <c r="H132" s="15" t="s">
        <v>141</v>
      </c>
      <c r="I132" s="15">
        <v>0.5</v>
      </c>
      <c r="J132" s="15" t="s">
        <v>141</v>
      </c>
      <c r="K132" s="16">
        <f t="shared" si="97"/>
        <v>0.5</v>
      </c>
      <c r="L132" s="14">
        <f t="shared" si="138"/>
        <v>-0.28109504442599098</v>
      </c>
      <c r="M132" s="16" t="str">
        <f t="shared" si="98"/>
        <v>Under</v>
      </c>
      <c r="N132" s="15">
        <v>0.66666666666666663</v>
      </c>
      <c r="O132" s="15">
        <v>0.33333333333333331</v>
      </c>
      <c r="P132" s="16">
        <f t="shared" si="99"/>
        <v>3</v>
      </c>
      <c r="Q132" s="16">
        <f t="shared" si="100"/>
        <v>4</v>
      </c>
      <c r="R132" s="16">
        <f t="shared" si="101"/>
        <v>0</v>
      </c>
      <c r="S132" s="16">
        <f t="shared" si="102"/>
        <v>1</v>
      </c>
      <c r="T132" s="16">
        <f t="shared" si="103"/>
        <v>8</v>
      </c>
      <c r="U132" s="14"/>
      <c r="V132">
        <v>5.0500106873945502E-2</v>
      </c>
      <c r="W132">
        <v>0.13934825153885499</v>
      </c>
      <c r="X132">
        <v>-4.1234017326600601E-4</v>
      </c>
      <c r="Y132">
        <v>0.5</v>
      </c>
      <c r="Z132">
        <v>-135</v>
      </c>
      <c r="AA132">
        <v>490</v>
      </c>
      <c r="AB132">
        <v>0</v>
      </c>
      <c r="AC132" s="14">
        <f t="shared" si="104"/>
        <v>0.5</v>
      </c>
      <c r="AD132" s="16">
        <f t="shared" si="139"/>
        <v>-0.44949989312605448</v>
      </c>
      <c r="AE132" s="14" t="str">
        <f t="shared" si="105"/>
        <v>Under</v>
      </c>
      <c r="AF132">
        <v>0.16666666666666671</v>
      </c>
      <c r="AG132">
        <v>0.16666666666666671</v>
      </c>
      <c r="AH132" s="14">
        <f t="shared" si="106"/>
        <v>3</v>
      </c>
      <c r="AI132" s="14">
        <f t="shared" si="107"/>
        <v>3</v>
      </c>
      <c r="AJ132" s="14">
        <f t="shared" si="108"/>
        <v>1</v>
      </c>
      <c r="AK132" s="14">
        <f t="shared" si="109"/>
        <v>1</v>
      </c>
      <c r="AL132" s="14">
        <f t="shared" si="110"/>
        <v>8</v>
      </c>
      <c r="AM132" s="14"/>
      <c r="AN132">
        <v>-7.5497387619876313E-3</v>
      </c>
      <c r="AO132">
        <v>1.50462962962962E-2</v>
      </c>
      <c r="AP132">
        <v>-2.7318549410930901E-2</v>
      </c>
      <c r="AQ132" t="s">
        <v>141</v>
      </c>
      <c r="AR132">
        <v>0.5</v>
      </c>
      <c r="AS132" t="s">
        <v>141</v>
      </c>
      <c r="AT132" t="s">
        <v>141</v>
      </c>
      <c r="AU132" s="14">
        <f t="shared" si="111"/>
        <v>0.5</v>
      </c>
      <c r="AV132" s="14">
        <f t="shared" si="140"/>
        <v>-0.50754973876198761</v>
      </c>
      <c r="AW132" s="14" t="str">
        <f t="shared" si="112"/>
        <v>Under</v>
      </c>
      <c r="AX132">
        <v>0</v>
      </c>
      <c r="AY132">
        <v>0</v>
      </c>
      <c r="AZ132" s="14">
        <f t="shared" si="113"/>
        <v>3</v>
      </c>
      <c r="BA132" s="14">
        <f t="shared" si="114"/>
        <v>1</v>
      </c>
      <c r="BB132" s="14">
        <f t="shared" si="115"/>
        <v>0</v>
      </c>
      <c r="BC132" s="14">
        <f t="shared" si="116"/>
        <v>0</v>
      </c>
      <c r="BD132" s="14">
        <f t="shared" si="117"/>
        <v>4</v>
      </c>
      <c r="BE132" s="14"/>
      <c r="BF132">
        <v>2.7460513399489361E-2</v>
      </c>
      <c r="BG132">
        <v>0.194444444444444</v>
      </c>
      <c r="BH132">
        <v>-2.1138817000000001E-2</v>
      </c>
      <c r="BI132" t="s">
        <v>141</v>
      </c>
      <c r="BJ132">
        <v>0.5</v>
      </c>
      <c r="BK132">
        <v>260</v>
      </c>
      <c r="BL132" t="s">
        <v>141</v>
      </c>
      <c r="BM132" s="14">
        <f t="shared" si="118"/>
        <v>0.5</v>
      </c>
      <c r="BN132" s="14">
        <f t="shared" si="141"/>
        <v>-0.5</v>
      </c>
      <c r="BO132" s="14" t="str">
        <f t="shared" si="119"/>
        <v>Under</v>
      </c>
      <c r="BP132">
        <v>0</v>
      </c>
      <c r="BQ132">
        <v>0</v>
      </c>
      <c r="BR132" s="14">
        <f t="shared" si="120"/>
        <v>3</v>
      </c>
      <c r="BS132" s="14">
        <f t="shared" si="121"/>
        <v>1</v>
      </c>
      <c r="BT132" s="14">
        <f t="shared" si="122"/>
        <v>1</v>
      </c>
      <c r="BU132" s="14">
        <f t="shared" si="123"/>
        <v>1</v>
      </c>
      <c r="BV132" s="14">
        <f t="shared" si="124"/>
        <v>6</v>
      </c>
      <c r="BW132" s="14"/>
      <c r="BX132">
        <v>0.19667569491183909</v>
      </c>
      <c r="BY132">
        <v>0.87358356940509896</v>
      </c>
      <c r="BZ132">
        <v>0</v>
      </c>
      <c r="CA132" t="s">
        <v>141</v>
      </c>
      <c r="CB132">
        <v>0.5</v>
      </c>
      <c r="CC132">
        <v>290</v>
      </c>
      <c r="CD132" t="s">
        <v>141</v>
      </c>
      <c r="CE132" s="14">
        <f t="shared" si="125"/>
        <v>0.5</v>
      </c>
      <c r="CF132" s="14">
        <f t="shared" si="142"/>
        <v>0.37358356940509896</v>
      </c>
      <c r="CG132" s="14" t="str">
        <f t="shared" si="126"/>
        <v>Over</v>
      </c>
      <c r="CH132">
        <v>0.5</v>
      </c>
      <c r="CI132">
        <v>0.33333333333333331</v>
      </c>
      <c r="CJ132" s="14">
        <f t="shared" ref="CJ132:CJ140" si="144">IF(
    AND(CG132="Over", COUNTIF(BX132:BZ132, "&gt;"&amp;CE132) = 3),
    3,
    IF(
        AND(CG132="Under", COUNTIF(BX132:BZ132, "&lt;"&amp;CE132) = 3),
        3,
        IF(
            AND(CG132="Over", COUNTIF(BX132:BZ132, "&gt;"&amp;CE132) = 2),
            2,
            IF(
                AND(CG132="Under", COUNTIF(BX132:BZ132, "&lt;"&amp;CE132) = 2),
                2,
                IF(
                    AND(CG132="Over", OR(BX132&gt;CE132, BY132&gt;CE132, BZ132&gt;CE132)),
                    1,
                    IF(
                        AND(CG132="Under", OR(BX132&lt;CE132, BY132&lt;CE132, BZ132&lt;CE132)),
                        1,
                        0
                    )
                )
            )
        )
    )
)</f>
        <v>1</v>
      </c>
      <c r="CK132" s="14">
        <f t="shared" si="127"/>
        <v>5</v>
      </c>
      <c r="CL132" s="14">
        <f t="shared" si="128"/>
        <v>0</v>
      </c>
      <c r="CM132" s="14">
        <f t="shared" si="129"/>
        <v>0</v>
      </c>
      <c r="CN132" s="14">
        <f t="shared" si="130"/>
        <v>6</v>
      </c>
      <c r="CO132" s="14"/>
      <c r="CP132">
        <v>1.033147519352221E-2</v>
      </c>
      <c r="CQ132">
        <v>5.7418622995042398E-2</v>
      </c>
      <c r="CR132">
        <v>-8.2427808734590307E-3</v>
      </c>
      <c r="CS132">
        <v>0.5</v>
      </c>
      <c r="CT132" t="s">
        <v>141</v>
      </c>
      <c r="CU132">
        <v>0.5</v>
      </c>
      <c r="CV132" t="s">
        <v>141</v>
      </c>
      <c r="CW132" s="14">
        <f t="shared" si="131"/>
        <v>0.5</v>
      </c>
      <c r="CX132" s="14">
        <f t="shared" si="143"/>
        <v>-0.48966852480647777</v>
      </c>
      <c r="CY132" s="14" t="str">
        <f t="shared" si="132"/>
        <v>Under</v>
      </c>
      <c r="CZ132">
        <v>0.16666666666666671</v>
      </c>
      <c r="DA132">
        <v>0.16666666666666671</v>
      </c>
      <c r="DB132" s="14">
        <f t="shared" si="133"/>
        <v>3</v>
      </c>
      <c r="DC132" s="14">
        <f t="shared" si="134"/>
        <v>1</v>
      </c>
      <c r="DD132" s="14">
        <f t="shared" si="135"/>
        <v>1</v>
      </c>
      <c r="DE132" s="14">
        <f t="shared" si="136"/>
        <v>1</v>
      </c>
      <c r="DF132" s="14">
        <f t="shared" si="137"/>
        <v>6</v>
      </c>
      <c r="DG132" s="14"/>
    </row>
    <row r="133" spans="1:111" x14ac:dyDescent="0.3">
      <c r="A133" t="s">
        <v>280</v>
      </c>
      <c r="B133" t="s">
        <v>50</v>
      </c>
      <c r="C133" t="s">
        <v>273</v>
      </c>
      <c r="D133">
        <v>0.64938193304208913</v>
      </c>
      <c r="E133">
        <v>0.77</v>
      </c>
      <c r="F133">
        <v>0.50746771520496403</v>
      </c>
      <c r="G133">
        <v>0.5</v>
      </c>
      <c r="H133" t="s">
        <v>141</v>
      </c>
      <c r="I133">
        <v>0.5</v>
      </c>
      <c r="J133">
        <v>0.5</v>
      </c>
      <c r="K133" s="14">
        <f t="shared" si="97"/>
        <v>0.5</v>
      </c>
      <c r="L133" s="14">
        <f t="shared" si="138"/>
        <v>0.27</v>
      </c>
      <c r="M133" s="14" t="str">
        <f t="shared" si="98"/>
        <v>Over</v>
      </c>
      <c r="N133">
        <v>0.4</v>
      </c>
      <c r="O133">
        <v>0.4</v>
      </c>
      <c r="P133" s="14">
        <f t="shared" si="99"/>
        <v>3</v>
      </c>
      <c r="Q133" s="14">
        <f t="shared" si="100"/>
        <v>4</v>
      </c>
      <c r="R133" s="14">
        <f t="shared" si="101"/>
        <v>0</v>
      </c>
      <c r="S133" s="14">
        <f t="shared" si="102"/>
        <v>0</v>
      </c>
      <c r="T133" s="14">
        <f t="shared" si="103"/>
        <v>7</v>
      </c>
      <c r="U133" s="14"/>
      <c r="V133" s="15">
        <v>0.98942126864926283</v>
      </c>
      <c r="W133" s="15">
        <v>1.0002289879328099</v>
      </c>
      <c r="X133" s="15">
        <v>0.96196640519023102</v>
      </c>
      <c r="Y133" s="15">
        <v>0.5</v>
      </c>
      <c r="Z133" s="15">
        <v>-210</v>
      </c>
      <c r="AA133" s="15">
        <v>260</v>
      </c>
      <c r="AB133" s="15">
        <v>0.3</v>
      </c>
      <c r="AC133" s="16">
        <f t="shared" si="104"/>
        <v>0.5</v>
      </c>
      <c r="AD133" s="16">
        <f t="shared" si="139"/>
        <v>0.5002289879328099</v>
      </c>
      <c r="AE133" s="16" t="str">
        <f t="shared" si="105"/>
        <v>Over</v>
      </c>
      <c r="AF133" s="15">
        <v>1</v>
      </c>
      <c r="AG133" s="15">
        <v>0.6</v>
      </c>
      <c r="AH133" s="16">
        <f t="shared" si="106"/>
        <v>3</v>
      </c>
      <c r="AI133" s="16">
        <f t="shared" si="107"/>
        <v>4</v>
      </c>
      <c r="AJ133" s="16">
        <f t="shared" si="108"/>
        <v>1</v>
      </c>
      <c r="AK133" s="16">
        <f t="shared" si="109"/>
        <v>1</v>
      </c>
      <c r="AL133" s="16">
        <f t="shared" si="110"/>
        <v>9</v>
      </c>
      <c r="AM133" s="14"/>
      <c r="AN133">
        <v>6.7981552698985273E-2</v>
      </c>
      <c r="AO133">
        <v>0.177562264086946</v>
      </c>
      <c r="AP133">
        <v>-7.9474795950039702E-5</v>
      </c>
      <c r="AQ133" t="s">
        <v>141</v>
      </c>
      <c r="AR133">
        <v>0.5</v>
      </c>
      <c r="AS133">
        <v>600</v>
      </c>
      <c r="AT133" t="s">
        <v>141</v>
      </c>
      <c r="AU133" s="14">
        <f t="shared" si="111"/>
        <v>0.5</v>
      </c>
      <c r="AV133" s="14">
        <f t="shared" si="140"/>
        <v>-0.43201844730101474</v>
      </c>
      <c r="AW133" s="14" t="str">
        <f t="shared" si="112"/>
        <v>Under</v>
      </c>
      <c r="AX133">
        <v>0.2</v>
      </c>
      <c r="AY133">
        <v>0.2</v>
      </c>
      <c r="AZ133" s="14">
        <f t="shared" si="113"/>
        <v>3</v>
      </c>
      <c r="BA133" s="14">
        <f t="shared" si="114"/>
        <v>1</v>
      </c>
      <c r="BB133" s="14">
        <f t="shared" si="115"/>
        <v>0</v>
      </c>
      <c r="BC133" s="14">
        <f t="shared" si="116"/>
        <v>0</v>
      </c>
      <c r="BD133" s="14">
        <f t="shared" si="117"/>
        <v>4</v>
      </c>
      <c r="BE133" s="14"/>
      <c r="BF133">
        <v>0.52976509857385357</v>
      </c>
      <c r="BG133">
        <v>0.862083873757025</v>
      </c>
      <c r="BH133">
        <v>0.27</v>
      </c>
      <c r="BI133" t="s">
        <v>141</v>
      </c>
      <c r="BJ133">
        <v>0.5</v>
      </c>
      <c r="BK133">
        <v>135</v>
      </c>
      <c r="BL133" t="s">
        <v>141</v>
      </c>
      <c r="BM133" s="14">
        <f t="shared" si="118"/>
        <v>0.5</v>
      </c>
      <c r="BN133" s="14">
        <f t="shared" si="141"/>
        <v>0.4</v>
      </c>
      <c r="BO133" s="14" t="str">
        <f t="shared" si="119"/>
        <v>Over</v>
      </c>
      <c r="BP133">
        <v>0.9</v>
      </c>
      <c r="BQ133">
        <v>0.4</v>
      </c>
      <c r="BR133" s="14">
        <f t="shared" si="120"/>
        <v>2</v>
      </c>
      <c r="BS133" s="14">
        <f t="shared" si="121"/>
        <v>4</v>
      </c>
      <c r="BT133" s="14">
        <f t="shared" si="122"/>
        <v>1</v>
      </c>
      <c r="BU133" s="14">
        <f t="shared" si="123"/>
        <v>0</v>
      </c>
      <c r="BV133" s="14">
        <f t="shared" si="124"/>
        <v>7</v>
      </c>
      <c r="BW133" s="14"/>
      <c r="BX133">
        <v>0.20903949492652019</v>
      </c>
      <c r="BY133">
        <v>0.85759860788863096</v>
      </c>
      <c r="BZ133">
        <v>4.4370255999999997E-2</v>
      </c>
      <c r="CA133" t="s">
        <v>141</v>
      </c>
      <c r="CB133">
        <v>0.5</v>
      </c>
      <c r="CC133" t="s">
        <v>141</v>
      </c>
      <c r="CD133" t="s">
        <v>141</v>
      </c>
      <c r="CE133" s="14">
        <f t="shared" si="125"/>
        <v>0.5</v>
      </c>
      <c r="CF133" s="14">
        <f t="shared" si="142"/>
        <v>-0.5</v>
      </c>
      <c r="CG133" s="14" t="str">
        <f t="shared" si="126"/>
        <v>Under</v>
      </c>
      <c r="CH133">
        <v>0</v>
      </c>
      <c r="CI133">
        <v>0</v>
      </c>
      <c r="CJ133" s="14">
        <f t="shared" si="144"/>
        <v>2</v>
      </c>
      <c r="CK133" s="14">
        <f t="shared" si="127"/>
        <v>1</v>
      </c>
      <c r="CL133" s="14">
        <f t="shared" si="128"/>
        <v>1</v>
      </c>
      <c r="CM133" s="14">
        <f t="shared" si="129"/>
        <v>1</v>
      </c>
      <c r="CN133" s="14">
        <f t="shared" si="130"/>
        <v>5</v>
      </c>
      <c r="CO133" s="14"/>
      <c r="CP133">
        <v>1.839207526673142</v>
      </c>
      <c r="CQ133">
        <v>2</v>
      </c>
      <c r="CR133">
        <v>1.6389548903908</v>
      </c>
      <c r="CS133">
        <v>1.5</v>
      </c>
      <c r="CT133" t="s">
        <v>141</v>
      </c>
      <c r="CU133">
        <v>1.5</v>
      </c>
      <c r="CV133">
        <v>1.5</v>
      </c>
      <c r="CW133" s="14">
        <f t="shared" si="131"/>
        <v>1.5</v>
      </c>
      <c r="CX133" s="14">
        <f t="shared" si="143"/>
        <v>0.5</v>
      </c>
      <c r="CY133" s="14" t="str">
        <f t="shared" si="132"/>
        <v>Over</v>
      </c>
      <c r="CZ133">
        <v>1.8</v>
      </c>
      <c r="DA133">
        <v>0.4</v>
      </c>
      <c r="DB133" s="14">
        <f t="shared" si="133"/>
        <v>3</v>
      </c>
      <c r="DC133" s="14">
        <f t="shared" si="134"/>
        <v>1</v>
      </c>
      <c r="DD133" s="14">
        <f t="shared" si="135"/>
        <v>1</v>
      </c>
      <c r="DE133" s="14">
        <f t="shared" si="136"/>
        <v>0</v>
      </c>
      <c r="DF133" s="14">
        <f t="shared" si="137"/>
        <v>5</v>
      </c>
      <c r="DG133" s="14"/>
    </row>
    <row r="134" spans="1:111" x14ac:dyDescent="0.3">
      <c r="A134" t="s">
        <v>281</v>
      </c>
      <c r="B134" t="s">
        <v>50</v>
      </c>
      <c r="C134" t="s">
        <v>273</v>
      </c>
      <c r="D134" s="15">
        <v>4.6313077086999811E-2</v>
      </c>
      <c r="E134" s="15">
        <v>0.21736842105263099</v>
      </c>
      <c r="F134" s="15">
        <v>-3.4024534798025599E-2</v>
      </c>
      <c r="G134" s="15">
        <v>0.5</v>
      </c>
      <c r="H134" s="15" t="s">
        <v>141</v>
      </c>
      <c r="I134" s="15">
        <v>0.5</v>
      </c>
      <c r="J134" s="15" t="s">
        <v>141</v>
      </c>
      <c r="K134" s="16">
        <f t="shared" si="97"/>
        <v>0.5</v>
      </c>
      <c r="L134" s="14">
        <f t="shared" si="138"/>
        <v>-0.5</v>
      </c>
      <c r="M134" s="16" t="str">
        <f t="shared" si="98"/>
        <v>Under</v>
      </c>
      <c r="N134" s="15">
        <v>0</v>
      </c>
      <c r="O134" s="15">
        <v>0</v>
      </c>
      <c r="P134" s="16">
        <f t="shared" si="99"/>
        <v>3</v>
      </c>
      <c r="Q134" s="16">
        <f t="shared" si="100"/>
        <v>4</v>
      </c>
      <c r="R134" s="16">
        <f t="shared" si="101"/>
        <v>1</v>
      </c>
      <c r="S134" s="16">
        <f t="shared" si="102"/>
        <v>1</v>
      </c>
      <c r="T134" s="16">
        <f t="shared" si="103"/>
        <v>9</v>
      </c>
      <c r="U134" s="14"/>
      <c r="V134">
        <v>-2.5767115998149778E-2</v>
      </c>
      <c r="W134">
        <v>3.3204101244656602E-5</v>
      </c>
      <c r="X134">
        <v>-9.3660347288398699E-2</v>
      </c>
      <c r="Y134">
        <v>0.5</v>
      </c>
      <c r="Z134">
        <v>-190</v>
      </c>
      <c r="AA134">
        <v>300</v>
      </c>
      <c r="AB134">
        <v>0</v>
      </c>
      <c r="AC134" s="14">
        <f t="shared" si="104"/>
        <v>0.5</v>
      </c>
      <c r="AD134" s="16">
        <f t="shared" si="139"/>
        <v>-0.52576711599814974</v>
      </c>
      <c r="AE134" s="14" t="str">
        <f t="shared" si="105"/>
        <v>Under</v>
      </c>
      <c r="AF134">
        <v>0</v>
      </c>
      <c r="AG134">
        <v>0</v>
      </c>
      <c r="AH134" s="14">
        <f t="shared" si="106"/>
        <v>3</v>
      </c>
      <c r="AI134" s="14">
        <f t="shared" si="107"/>
        <v>4</v>
      </c>
      <c r="AJ134" s="14">
        <f t="shared" si="108"/>
        <v>1</v>
      </c>
      <c r="AK134" s="14">
        <f t="shared" si="109"/>
        <v>1</v>
      </c>
      <c r="AL134" s="14">
        <f t="shared" si="110"/>
        <v>9</v>
      </c>
      <c r="AM134" s="14"/>
      <c r="AN134">
        <v>-2.1030598918037661E-2</v>
      </c>
      <c r="AO134">
        <v>2.4361948955916399E-2</v>
      </c>
      <c r="AP134">
        <v>-8.0949936400757205E-2</v>
      </c>
      <c r="AQ134" t="s">
        <v>141</v>
      </c>
      <c r="AR134">
        <v>0.5</v>
      </c>
      <c r="AS134">
        <v>800</v>
      </c>
      <c r="AT134" t="s">
        <v>141</v>
      </c>
      <c r="AU134" s="14">
        <f t="shared" si="111"/>
        <v>0.5</v>
      </c>
      <c r="AV134" s="14">
        <f t="shared" si="140"/>
        <v>-0.52103059891803771</v>
      </c>
      <c r="AW134" s="14" t="str">
        <f t="shared" si="112"/>
        <v>Under</v>
      </c>
      <c r="AX134">
        <v>0</v>
      </c>
      <c r="AY134">
        <v>0</v>
      </c>
      <c r="AZ134" s="14">
        <f t="shared" si="113"/>
        <v>3</v>
      </c>
      <c r="BA134" s="14">
        <f t="shared" si="114"/>
        <v>1</v>
      </c>
      <c r="BB134" s="14">
        <f t="shared" si="115"/>
        <v>0</v>
      </c>
      <c r="BC134" s="14">
        <f t="shared" si="116"/>
        <v>0</v>
      </c>
      <c r="BD134" s="14">
        <f t="shared" si="117"/>
        <v>4</v>
      </c>
      <c r="BE134" s="14"/>
      <c r="BF134">
        <v>-2.8904299177785649E-2</v>
      </c>
      <c r="BG134">
        <v>0.194444444444444</v>
      </c>
      <c r="BH134">
        <v>-0.16780999860261001</v>
      </c>
      <c r="BI134" t="s">
        <v>141</v>
      </c>
      <c r="BJ134">
        <v>0.5</v>
      </c>
      <c r="BK134">
        <v>210</v>
      </c>
      <c r="BL134" t="s">
        <v>141</v>
      </c>
      <c r="BM134" s="14">
        <f t="shared" si="118"/>
        <v>0.5</v>
      </c>
      <c r="BN134" s="14">
        <f t="shared" si="141"/>
        <v>-0.5289042991777857</v>
      </c>
      <c r="BO134" s="14" t="str">
        <f t="shared" si="119"/>
        <v>Under</v>
      </c>
      <c r="BP134">
        <v>0</v>
      </c>
      <c r="BQ134">
        <v>0</v>
      </c>
      <c r="BR134" s="14">
        <f t="shared" si="120"/>
        <v>3</v>
      </c>
      <c r="BS134" s="14">
        <f t="shared" si="121"/>
        <v>1</v>
      </c>
      <c r="BT134" s="14">
        <f t="shared" si="122"/>
        <v>1</v>
      </c>
      <c r="BU134" s="14">
        <f t="shared" si="123"/>
        <v>1</v>
      </c>
      <c r="BV134" s="14">
        <f t="shared" si="124"/>
        <v>6</v>
      </c>
      <c r="BW134" s="14"/>
      <c r="BX134">
        <v>0.14710541839651711</v>
      </c>
      <c r="BY134">
        <v>0.83069568084404799</v>
      </c>
      <c r="BZ134">
        <v>-1.7759290639431601E-3</v>
      </c>
      <c r="CA134" t="s">
        <v>141</v>
      </c>
      <c r="CB134">
        <v>0.5</v>
      </c>
      <c r="CC134">
        <v>280</v>
      </c>
      <c r="CD134" t="s">
        <v>141</v>
      </c>
      <c r="CE134" s="14">
        <f t="shared" si="125"/>
        <v>0.5</v>
      </c>
      <c r="CF134" s="14">
        <f t="shared" si="142"/>
        <v>-0.5</v>
      </c>
      <c r="CG134" s="14" t="str">
        <f t="shared" si="126"/>
        <v>Under</v>
      </c>
      <c r="CH134">
        <v>0</v>
      </c>
      <c r="CI134">
        <v>0</v>
      </c>
      <c r="CJ134" s="14">
        <f t="shared" si="144"/>
        <v>2</v>
      </c>
      <c r="CK134" s="14">
        <f t="shared" si="127"/>
        <v>1</v>
      </c>
      <c r="CL134" s="14">
        <f t="shared" si="128"/>
        <v>1</v>
      </c>
      <c r="CM134" s="14">
        <f t="shared" si="129"/>
        <v>1</v>
      </c>
      <c r="CN134" s="14">
        <f t="shared" si="130"/>
        <v>5</v>
      </c>
      <c r="CO134" s="14"/>
      <c r="CP134">
        <v>-8.7588516544687342E-2</v>
      </c>
      <c r="CQ134">
        <v>0</v>
      </c>
      <c r="CR134">
        <v>-0.296237710700539</v>
      </c>
      <c r="CS134">
        <v>0.5</v>
      </c>
      <c r="CT134" t="s">
        <v>141</v>
      </c>
      <c r="CU134">
        <v>0.5</v>
      </c>
      <c r="CV134" t="s">
        <v>141</v>
      </c>
      <c r="CW134" s="14">
        <f t="shared" si="131"/>
        <v>0.5</v>
      </c>
      <c r="CX134" s="14">
        <f t="shared" si="143"/>
        <v>-0.58758851654468736</v>
      </c>
      <c r="CY134" s="14" t="str">
        <f t="shared" si="132"/>
        <v>Under</v>
      </c>
      <c r="CZ134">
        <v>0</v>
      </c>
      <c r="DA134">
        <v>0</v>
      </c>
      <c r="DB134" s="14">
        <f t="shared" si="133"/>
        <v>3</v>
      </c>
      <c r="DC134" s="14">
        <f t="shared" si="134"/>
        <v>1</v>
      </c>
      <c r="DD134" s="14">
        <f t="shared" si="135"/>
        <v>1</v>
      </c>
      <c r="DE134" s="14">
        <f t="shared" si="136"/>
        <v>1</v>
      </c>
      <c r="DF134" s="14">
        <f t="shared" si="137"/>
        <v>6</v>
      </c>
      <c r="DG134" s="14"/>
    </row>
    <row r="135" spans="1:111" x14ac:dyDescent="0.3">
      <c r="A135" t="s">
        <v>282</v>
      </c>
      <c r="B135" t="s">
        <v>41</v>
      </c>
      <c r="C135" t="s">
        <v>40</v>
      </c>
      <c r="D135">
        <v>0.39824116077534277</v>
      </c>
      <c r="E135">
        <v>0.52527351417254098</v>
      </c>
      <c r="F135">
        <v>0.21489949999999999</v>
      </c>
      <c r="G135">
        <v>0.5</v>
      </c>
      <c r="H135" t="s">
        <v>141</v>
      </c>
      <c r="I135">
        <v>0.5</v>
      </c>
      <c r="J135">
        <v>0.5</v>
      </c>
      <c r="K135" s="14">
        <f t="shared" si="97"/>
        <v>0.5</v>
      </c>
      <c r="L135" s="14">
        <f t="shared" si="138"/>
        <v>-0.10175883922465723</v>
      </c>
      <c r="M135" s="14" t="str">
        <f t="shared" si="98"/>
        <v>Under</v>
      </c>
      <c r="N135">
        <v>0.4</v>
      </c>
      <c r="O135">
        <v>0.4</v>
      </c>
      <c r="P135" s="14">
        <f t="shared" si="99"/>
        <v>2</v>
      </c>
      <c r="Q135" s="14">
        <f t="shared" si="100"/>
        <v>2</v>
      </c>
      <c r="R135" s="14">
        <f t="shared" si="101"/>
        <v>1</v>
      </c>
      <c r="S135" s="14">
        <f t="shared" si="102"/>
        <v>1</v>
      </c>
      <c r="T135" s="14">
        <f t="shared" si="103"/>
        <v>6</v>
      </c>
      <c r="U135" s="14"/>
      <c r="V135" s="15">
        <v>0.903267033946484</v>
      </c>
      <c r="W135" s="15">
        <v>1</v>
      </c>
      <c r="X135" s="15">
        <v>0.73668625605761895</v>
      </c>
      <c r="Y135" s="15">
        <v>0.5</v>
      </c>
      <c r="Z135" s="15">
        <v>-260</v>
      </c>
      <c r="AA135" s="15">
        <v>210</v>
      </c>
      <c r="AB135" s="15">
        <v>0.2</v>
      </c>
      <c r="AC135" s="16">
        <f t="shared" si="104"/>
        <v>0.5</v>
      </c>
      <c r="AD135" s="16">
        <f t="shared" si="139"/>
        <v>0.5</v>
      </c>
      <c r="AE135" s="16" t="str">
        <f t="shared" si="105"/>
        <v>Over</v>
      </c>
      <c r="AF135" s="15">
        <v>0.8</v>
      </c>
      <c r="AG135" s="15">
        <v>0.6</v>
      </c>
      <c r="AH135" s="16">
        <f t="shared" si="106"/>
        <v>3</v>
      </c>
      <c r="AI135" s="16">
        <f t="shared" si="107"/>
        <v>3</v>
      </c>
      <c r="AJ135" s="16">
        <f t="shared" si="108"/>
        <v>1</v>
      </c>
      <c r="AK135" s="16">
        <f t="shared" si="109"/>
        <v>1</v>
      </c>
      <c r="AL135" s="16">
        <f t="shared" si="110"/>
        <v>8</v>
      </c>
      <c r="AM135" s="14"/>
      <c r="AN135">
        <v>9.5762104974153439E-2</v>
      </c>
      <c r="AO135">
        <v>0.252314223626388</v>
      </c>
      <c r="AP135">
        <v>-2.4067649552449298E-5</v>
      </c>
      <c r="AQ135" t="s">
        <v>141</v>
      </c>
      <c r="AR135">
        <v>0.5</v>
      </c>
      <c r="AS135">
        <v>750</v>
      </c>
      <c r="AT135" t="s">
        <v>141</v>
      </c>
      <c r="AU135" s="14">
        <f t="shared" si="111"/>
        <v>0.5</v>
      </c>
      <c r="AV135" s="14">
        <f t="shared" si="140"/>
        <v>-0.40423789502584656</v>
      </c>
      <c r="AW135" s="14" t="str">
        <f t="shared" si="112"/>
        <v>Under</v>
      </c>
      <c r="AX135">
        <v>0.3</v>
      </c>
      <c r="AY135">
        <v>0.3</v>
      </c>
      <c r="AZ135" s="14">
        <f t="shared" si="113"/>
        <v>3</v>
      </c>
      <c r="BA135" s="14">
        <f t="shared" si="114"/>
        <v>1</v>
      </c>
      <c r="BB135" s="14">
        <f t="shared" si="115"/>
        <v>0</v>
      </c>
      <c r="BC135" s="14">
        <f t="shared" si="116"/>
        <v>0</v>
      </c>
      <c r="BD135" s="14">
        <f t="shared" si="117"/>
        <v>4</v>
      </c>
      <c r="BE135" s="14"/>
      <c r="BF135">
        <v>0.52496180619364685</v>
      </c>
      <c r="BG135">
        <v>0.862083873757025</v>
      </c>
      <c r="BH135">
        <v>0.18</v>
      </c>
      <c r="BI135" t="s">
        <v>141</v>
      </c>
      <c r="BJ135">
        <v>0.5</v>
      </c>
      <c r="BK135">
        <v>165</v>
      </c>
      <c r="BL135" t="s">
        <v>141</v>
      </c>
      <c r="BM135" s="14">
        <f t="shared" si="118"/>
        <v>0.5</v>
      </c>
      <c r="BN135" s="14">
        <f t="shared" si="141"/>
        <v>0.362083873757025</v>
      </c>
      <c r="BO135" s="14" t="str">
        <f t="shared" si="119"/>
        <v>Over</v>
      </c>
      <c r="BP135">
        <v>0.6</v>
      </c>
      <c r="BQ135">
        <v>0.5</v>
      </c>
      <c r="BR135" s="14">
        <f t="shared" si="120"/>
        <v>2</v>
      </c>
      <c r="BS135" s="14">
        <f t="shared" si="121"/>
        <v>4</v>
      </c>
      <c r="BT135" s="14">
        <f t="shared" si="122"/>
        <v>1</v>
      </c>
      <c r="BU135" s="14">
        <f t="shared" si="123"/>
        <v>0</v>
      </c>
      <c r="BV135" s="14">
        <f t="shared" si="124"/>
        <v>7</v>
      </c>
      <c r="BW135" s="14"/>
      <c r="BX135">
        <v>0.14684463682162591</v>
      </c>
      <c r="BY135">
        <v>0.73864526233359395</v>
      </c>
      <c r="BZ135">
        <v>0</v>
      </c>
      <c r="CA135" t="s">
        <v>141</v>
      </c>
      <c r="CB135">
        <v>0.5</v>
      </c>
      <c r="CC135">
        <v>850</v>
      </c>
      <c r="CD135" t="s">
        <v>141</v>
      </c>
      <c r="CE135" s="14">
        <f t="shared" si="125"/>
        <v>0.5</v>
      </c>
      <c r="CF135" s="14">
        <f t="shared" si="142"/>
        <v>-0.5</v>
      </c>
      <c r="CG135" s="14" t="str">
        <f t="shared" si="126"/>
        <v>Under</v>
      </c>
      <c r="CH135">
        <v>0</v>
      </c>
      <c r="CI135">
        <v>0</v>
      </c>
      <c r="CJ135" s="14">
        <f t="shared" si="144"/>
        <v>2</v>
      </c>
      <c r="CK135" s="14">
        <f t="shared" si="127"/>
        <v>1</v>
      </c>
      <c r="CL135" s="14">
        <f t="shared" si="128"/>
        <v>1</v>
      </c>
      <c r="CM135" s="14">
        <f t="shared" si="129"/>
        <v>1</v>
      </c>
      <c r="CN135" s="14">
        <f t="shared" si="130"/>
        <v>5</v>
      </c>
      <c r="CO135" s="14"/>
      <c r="CP135">
        <v>1.841242128028028</v>
      </c>
      <c r="CQ135">
        <v>2.0009649999999999</v>
      </c>
      <c r="CR135">
        <v>1.6094748742109699</v>
      </c>
      <c r="CS135">
        <v>1.5</v>
      </c>
      <c r="CT135" t="s">
        <v>141</v>
      </c>
      <c r="CU135">
        <v>1.5</v>
      </c>
      <c r="CV135">
        <v>1.5</v>
      </c>
      <c r="CW135" s="14">
        <f t="shared" si="131"/>
        <v>1.5</v>
      </c>
      <c r="CX135" s="14">
        <f t="shared" si="143"/>
        <v>0.50096499999999988</v>
      </c>
      <c r="CY135" s="14" t="str">
        <f t="shared" si="132"/>
        <v>Over</v>
      </c>
      <c r="CZ135">
        <v>1.8</v>
      </c>
      <c r="DA135">
        <v>0.5</v>
      </c>
      <c r="DB135" s="14">
        <f t="shared" si="133"/>
        <v>3</v>
      </c>
      <c r="DC135" s="14">
        <f t="shared" si="134"/>
        <v>2</v>
      </c>
      <c r="DD135" s="14">
        <f t="shared" si="135"/>
        <v>1</v>
      </c>
      <c r="DE135" s="14">
        <f t="shared" si="136"/>
        <v>0</v>
      </c>
      <c r="DF135" s="14">
        <f t="shared" si="137"/>
        <v>6</v>
      </c>
      <c r="DG135" s="14"/>
    </row>
    <row r="136" spans="1:111" x14ac:dyDescent="0.3">
      <c r="A136" t="s">
        <v>283</v>
      </c>
      <c r="B136" t="s">
        <v>41</v>
      </c>
      <c r="C136" t="s">
        <v>40</v>
      </c>
      <c r="D136">
        <v>0.36177426094746701</v>
      </c>
      <c r="E136">
        <v>0.46332291768806899</v>
      </c>
      <c r="F136">
        <v>0.21853602</v>
      </c>
      <c r="G136">
        <v>0.5</v>
      </c>
      <c r="H136" t="s">
        <v>141</v>
      </c>
      <c r="I136">
        <v>0.5</v>
      </c>
      <c r="J136">
        <v>0.5</v>
      </c>
      <c r="K136" s="14">
        <f t="shared" si="97"/>
        <v>0.5</v>
      </c>
      <c r="L136" s="14">
        <f t="shared" si="138"/>
        <v>-0.2</v>
      </c>
      <c r="M136" s="14" t="str">
        <f t="shared" si="98"/>
        <v>Under</v>
      </c>
      <c r="N136">
        <v>0.3</v>
      </c>
      <c r="O136">
        <v>0.2</v>
      </c>
      <c r="P136" s="14">
        <f t="shared" si="99"/>
        <v>3</v>
      </c>
      <c r="Q136" s="14">
        <f t="shared" si="100"/>
        <v>3</v>
      </c>
      <c r="R136" s="14">
        <f t="shared" si="101"/>
        <v>1</v>
      </c>
      <c r="S136" s="14">
        <f t="shared" si="102"/>
        <v>1</v>
      </c>
      <c r="T136" s="14">
        <f t="shared" si="103"/>
        <v>8</v>
      </c>
      <c r="U136" s="14"/>
      <c r="V136" s="15">
        <v>1.009875817155709</v>
      </c>
      <c r="W136" s="15">
        <v>1.03274306399238</v>
      </c>
      <c r="X136" s="15">
        <v>0.99996795192668897</v>
      </c>
      <c r="Y136" s="15">
        <v>0.5</v>
      </c>
      <c r="Z136" s="15">
        <v>-240</v>
      </c>
      <c r="AA136" s="15">
        <v>240</v>
      </c>
      <c r="AB136" s="15">
        <v>0.3</v>
      </c>
      <c r="AC136" s="16">
        <f t="shared" si="104"/>
        <v>0.5</v>
      </c>
      <c r="AD136" s="16">
        <f t="shared" si="139"/>
        <v>0.53274306399238003</v>
      </c>
      <c r="AE136" s="16" t="str">
        <f t="shared" si="105"/>
        <v>Over</v>
      </c>
      <c r="AF136" s="15">
        <v>1</v>
      </c>
      <c r="AG136" s="15">
        <v>0.6</v>
      </c>
      <c r="AH136" s="16">
        <f t="shared" si="106"/>
        <v>3</v>
      </c>
      <c r="AI136" s="16">
        <f t="shared" si="107"/>
        <v>4</v>
      </c>
      <c r="AJ136" s="16">
        <f t="shared" si="108"/>
        <v>1</v>
      </c>
      <c r="AK136" s="16">
        <f t="shared" si="109"/>
        <v>1</v>
      </c>
      <c r="AL136" s="16">
        <f t="shared" si="110"/>
        <v>9</v>
      </c>
      <c r="AM136" s="14"/>
      <c r="AN136">
        <v>1.0867953411458121E-2</v>
      </c>
      <c r="AO136">
        <v>2.4947039079011499E-2</v>
      </c>
      <c r="AP136">
        <v>-5.6816936960950801E-5</v>
      </c>
      <c r="AQ136" t="s">
        <v>141</v>
      </c>
      <c r="AR136">
        <v>0.5</v>
      </c>
      <c r="AS136">
        <v>830</v>
      </c>
      <c r="AT136" t="s">
        <v>141</v>
      </c>
      <c r="AU136" s="14">
        <f t="shared" si="111"/>
        <v>0.5</v>
      </c>
      <c r="AV136" s="14">
        <f t="shared" si="140"/>
        <v>-0.5</v>
      </c>
      <c r="AW136" s="14" t="str">
        <f t="shared" si="112"/>
        <v>Under</v>
      </c>
      <c r="AX136">
        <v>0</v>
      </c>
      <c r="AY136">
        <v>0</v>
      </c>
      <c r="AZ136" s="14">
        <f t="shared" si="113"/>
        <v>3</v>
      </c>
      <c r="BA136" s="14">
        <f t="shared" si="114"/>
        <v>1</v>
      </c>
      <c r="BB136" s="14">
        <f t="shared" si="115"/>
        <v>0</v>
      </c>
      <c r="BC136" s="14">
        <f t="shared" si="116"/>
        <v>0</v>
      </c>
      <c r="BD136" s="14">
        <f t="shared" si="117"/>
        <v>4</v>
      </c>
      <c r="BE136" s="14"/>
      <c r="BF136">
        <v>0.33664232702451202</v>
      </c>
      <c r="BG136">
        <v>0.65933044017358899</v>
      </c>
      <c r="BH136">
        <v>0.05</v>
      </c>
      <c r="BI136" t="s">
        <v>141</v>
      </c>
      <c r="BJ136">
        <v>0.5</v>
      </c>
      <c r="BK136">
        <v>150</v>
      </c>
      <c r="BL136" t="s">
        <v>141</v>
      </c>
      <c r="BM136" s="14">
        <f t="shared" si="118"/>
        <v>0.5</v>
      </c>
      <c r="BN136" s="14">
        <f t="shared" si="141"/>
        <v>-0.4</v>
      </c>
      <c r="BO136" s="14" t="str">
        <f t="shared" si="119"/>
        <v>Under</v>
      </c>
      <c r="BP136">
        <v>0.1</v>
      </c>
      <c r="BQ136">
        <v>0.1</v>
      </c>
      <c r="BR136" s="14">
        <f t="shared" si="120"/>
        <v>2</v>
      </c>
      <c r="BS136" s="14">
        <f t="shared" si="121"/>
        <v>1</v>
      </c>
      <c r="BT136" s="14">
        <f t="shared" si="122"/>
        <v>1</v>
      </c>
      <c r="BU136" s="14">
        <f t="shared" si="123"/>
        <v>1</v>
      </c>
      <c r="BV136" s="14">
        <f t="shared" si="124"/>
        <v>5</v>
      </c>
      <c r="BW136" s="14"/>
      <c r="BX136">
        <v>0.1641992339070672</v>
      </c>
      <c r="BY136">
        <v>0.76762084796111196</v>
      </c>
      <c r="BZ136">
        <v>0</v>
      </c>
      <c r="CA136" t="s">
        <v>141</v>
      </c>
      <c r="CB136">
        <v>0.5</v>
      </c>
      <c r="CC136">
        <v>880</v>
      </c>
      <c r="CD136" t="s">
        <v>141</v>
      </c>
      <c r="CE136" s="14">
        <f t="shared" si="125"/>
        <v>0.5</v>
      </c>
      <c r="CF136" s="14">
        <f t="shared" si="142"/>
        <v>-0.3358007660929328</v>
      </c>
      <c r="CG136" s="14" t="str">
        <f t="shared" si="126"/>
        <v>Under</v>
      </c>
      <c r="CH136">
        <v>0.2</v>
      </c>
      <c r="CI136">
        <v>0.2</v>
      </c>
      <c r="CJ136" s="14">
        <f t="shared" si="144"/>
        <v>2</v>
      </c>
      <c r="CK136" s="14">
        <f t="shared" si="127"/>
        <v>1</v>
      </c>
      <c r="CL136" s="14">
        <f t="shared" si="128"/>
        <v>1</v>
      </c>
      <c r="CM136" s="14">
        <f t="shared" si="129"/>
        <v>1</v>
      </c>
      <c r="CN136" s="14">
        <f t="shared" si="130"/>
        <v>5</v>
      </c>
      <c r="CO136" s="14"/>
      <c r="CP136">
        <v>1.193980540076728</v>
      </c>
      <c r="CQ136">
        <v>1.4926836394538401</v>
      </c>
      <c r="CR136">
        <v>1</v>
      </c>
      <c r="CS136">
        <v>1.5</v>
      </c>
      <c r="CT136" t="s">
        <v>141</v>
      </c>
      <c r="CU136">
        <v>1.5</v>
      </c>
      <c r="CV136">
        <v>1.5</v>
      </c>
      <c r="CW136" s="14">
        <f t="shared" si="131"/>
        <v>1.5</v>
      </c>
      <c r="CX136" s="14">
        <f t="shared" si="143"/>
        <v>-0.30601945992327195</v>
      </c>
      <c r="CY136" s="14" t="str">
        <f t="shared" si="132"/>
        <v>Under</v>
      </c>
      <c r="CZ136">
        <v>1.4</v>
      </c>
      <c r="DA136">
        <v>0.5</v>
      </c>
      <c r="DB136" s="14">
        <f t="shared" si="133"/>
        <v>3</v>
      </c>
      <c r="DC136" s="14">
        <f t="shared" si="134"/>
        <v>1</v>
      </c>
      <c r="DD136" s="14">
        <f t="shared" si="135"/>
        <v>1</v>
      </c>
      <c r="DE136" s="14">
        <f t="shared" si="136"/>
        <v>1</v>
      </c>
      <c r="DF136" s="14">
        <f t="shared" si="137"/>
        <v>6</v>
      </c>
      <c r="DG136" s="14"/>
    </row>
    <row r="137" spans="1:111" x14ac:dyDescent="0.3">
      <c r="A137" t="s">
        <v>284</v>
      </c>
      <c r="B137" t="s">
        <v>41</v>
      </c>
      <c r="C137" t="s">
        <v>40</v>
      </c>
      <c r="D137" s="15">
        <v>0.2135173722889373</v>
      </c>
      <c r="E137" s="15">
        <v>0.36614173228346403</v>
      </c>
      <c r="F137" s="15">
        <v>0.03</v>
      </c>
      <c r="G137" s="15">
        <v>0.5</v>
      </c>
      <c r="H137" s="15" t="s">
        <v>141</v>
      </c>
      <c r="I137" s="15">
        <v>0.5</v>
      </c>
      <c r="J137" s="15">
        <v>0.5</v>
      </c>
      <c r="K137" s="16">
        <f t="shared" si="97"/>
        <v>0.5</v>
      </c>
      <c r="L137" s="14">
        <f t="shared" si="138"/>
        <v>-0.4</v>
      </c>
      <c r="M137" s="16" t="str">
        <f t="shared" si="98"/>
        <v>Under</v>
      </c>
      <c r="N137" s="15">
        <v>0.1</v>
      </c>
      <c r="O137" s="15">
        <v>0.1</v>
      </c>
      <c r="P137" s="16">
        <f t="shared" si="99"/>
        <v>3</v>
      </c>
      <c r="Q137" s="16">
        <f t="shared" si="100"/>
        <v>4</v>
      </c>
      <c r="R137" s="16">
        <f t="shared" si="101"/>
        <v>1</v>
      </c>
      <c r="S137" s="16">
        <f t="shared" si="102"/>
        <v>1</v>
      </c>
      <c r="T137" s="16">
        <f t="shared" si="103"/>
        <v>9</v>
      </c>
      <c r="U137" s="14"/>
      <c r="V137">
        <v>0.51553690829477816</v>
      </c>
      <c r="W137">
        <v>1</v>
      </c>
      <c r="X137">
        <v>7.9229740000000008E-6</v>
      </c>
      <c r="Y137">
        <v>0.5</v>
      </c>
      <c r="Z137">
        <v>-115</v>
      </c>
      <c r="AA137">
        <v>600</v>
      </c>
      <c r="AB137">
        <v>0</v>
      </c>
      <c r="AC137" s="14">
        <f t="shared" si="104"/>
        <v>0.5</v>
      </c>
      <c r="AD137" s="16">
        <f t="shared" si="139"/>
        <v>0.5</v>
      </c>
      <c r="AE137" s="14" t="str">
        <f t="shared" si="105"/>
        <v>Over</v>
      </c>
      <c r="AF137">
        <v>0.3</v>
      </c>
      <c r="AG137">
        <v>0.3</v>
      </c>
      <c r="AH137" s="14">
        <f t="shared" si="106"/>
        <v>2</v>
      </c>
      <c r="AI137" s="14">
        <f t="shared" si="107"/>
        <v>3</v>
      </c>
      <c r="AJ137" s="14">
        <f t="shared" si="108"/>
        <v>0</v>
      </c>
      <c r="AK137" s="14">
        <f t="shared" si="109"/>
        <v>0</v>
      </c>
      <c r="AL137" s="14">
        <f t="shared" si="110"/>
        <v>5</v>
      </c>
      <c r="AM137" s="14"/>
      <c r="AN137">
        <v>4.4430432126047512E-2</v>
      </c>
      <c r="AO137">
        <v>0.123463115223112</v>
      </c>
      <c r="AP137">
        <v>-4.6725508541538203E-5</v>
      </c>
      <c r="AQ137" t="s">
        <v>141</v>
      </c>
      <c r="AR137">
        <v>0.5</v>
      </c>
      <c r="AS137">
        <v>750</v>
      </c>
      <c r="AT137" t="s">
        <v>141</v>
      </c>
      <c r="AU137" s="14">
        <f t="shared" si="111"/>
        <v>0.5</v>
      </c>
      <c r="AV137" s="14">
        <f t="shared" si="140"/>
        <v>-0.45556956787395247</v>
      </c>
      <c r="AW137" s="14" t="str">
        <f t="shared" si="112"/>
        <v>Under</v>
      </c>
      <c r="AX137">
        <v>0.1</v>
      </c>
      <c r="AY137">
        <v>0.1</v>
      </c>
      <c r="AZ137" s="14">
        <f t="shared" si="113"/>
        <v>3</v>
      </c>
      <c r="BA137" s="14">
        <f t="shared" si="114"/>
        <v>1</v>
      </c>
      <c r="BB137" s="14">
        <f t="shared" si="115"/>
        <v>0</v>
      </c>
      <c r="BC137" s="14">
        <f t="shared" si="116"/>
        <v>0</v>
      </c>
      <c r="BD137" s="14">
        <f t="shared" si="117"/>
        <v>4</v>
      </c>
      <c r="BE137" s="14"/>
      <c r="BF137">
        <v>0.23422654966409351</v>
      </c>
      <c r="BG137">
        <v>0.64861683343142995</v>
      </c>
      <c r="BH137">
        <v>3.1249941999999999E-2</v>
      </c>
      <c r="BI137" t="s">
        <v>141</v>
      </c>
      <c r="BJ137">
        <v>0.5</v>
      </c>
      <c r="BK137">
        <v>195</v>
      </c>
      <c r="BL137" t="s">
        <v>141</v>
      </c>
      <c r="BM137" s="14">
        <f t="shared" si="118"/>
        <v>0.5</v>
      </c>
      <c r="BN137" s="14">
        <f t="shared" si="141"/>
        <v>-0.3</v>
      </c>
      <c r="BO137" s="14" t="str">
        <f t="shared" si="119"/>
        <v>Under</v>
      </c>
      <c r="BP137">
        <v>0.2</v>
      </c>
      <c r="BQ137">
        <v>0.2</v>
      </c>
      <c r="BR137" s="14">
        <f t="shared" si="120"/>
        <v>2</v>
      </c>
      <c r="BS137" s="14">
        <f t="shared" si="121"/>
        <v>1</v>
      </c>
      <c r="BT137" s="14">
        <f t="shared" si="122"/>
        <v>1</v>
      </c>
      <c r="BU137" s="14">
        <f t="shared" si="123"/>
        <v>1</v>
      </c>
      <c r="BV137" s="14">
        <f t="shared" si="124"/>
        <v>5</v>
      </c>
      <c r="BW137" s="14"/>
      <c r="BX137">
        <v>0.16659848196142399</v>
      </c>
      <c r="BY137">
        <v>0.77874915938130396</v>
      </c>
      <c r="BZ137">
        <v>2.7938433486224001E-2</v>
      </c>
      <c r="CA137" t="s">
        <v>141</v>
      </c>
      <c r="CB137">
        <v>0.5</v>
      </c>
      <c r="CC137" t="s">
        <v>141</v>
      </c>
      <c r="CD137" t="s">
        <v>141</v>
      </c>
      <c r="CE137" s="14">
        <f t="shared" si="125"/>
        <v>0.5</v>
      </c>
      <c r="CF137" s="14">
        <f t="shared" si="142"/>
        <v>-0.5</v>
      </c>
      <c r="CG137" s="14" t="str">
        <f t="shared" si="126"/>
        <v>Under</v>
      </c>
      <c r="CH137">
        <v>0</v>
      </c>
      <c r="CI137">
        <v>0</v>
      </c>
      <c r="CJ137" s="14">
        <f t="shared" si="144"/>
        <v>2</v>
      </c>
      <c r="CK137" s="14">
        <f t="shared" si="127"/>
        <v>1</v>
      </c>
      <c r="CL137" s="14">
        <f t="shared" si="128"/>
        <v>1</v>
      </c>
      <c r="CM137" s="14">
        <f t="shared" si="129"/>
        <v>1</v>
      </c>
      <c r="CN137" s="14">
        <f t="shared" si="130"/>
        <v>5</v>
      </c>
      <c r="CO137" s="14"/>
      <c r="CP137">
        <v>0.75025641457148129</v>
      </c>
      <c r="CQ137">
        <v>1.2</v>
      </c>
      <c r="CR137">
        <v>3.6495822999999997E-2</v>
      </c>
      <c r="CS137">
        <v>0.5</v>
      </c>
      <c r="CT137" t="s">
        <v>141</v>
      </c>
      <c r="CU137">
        <v>0.5</v>
      </c>
      <c r="CV137">
        <v>1.5</v>
      </c>
      <c r="CW137" s="14">
        <f t="shared" si="131"/>
        <v>0.5</v>
      </c>
      <c r="CX137" s="14">
        <f t="shared" si="143"/>
        <v>0.7</v>
      </c>
      <c r="CY137" s="14" t="str">
        <f t="shared" si="132"/>
        <v>Over</v>
      </c>
      <c r="CZ137">
        <v>0.6</v>
      </c>
      <c r="DA137">
        <v>0.3</v>
      </c>
      <c r="DB137" s="14">
        <f t="shared" si="133"/>
        <v>2</v>
      </c>
      <c r="DC137" s="14">
        <f t="shared" si="134"/>
        <v>2</v>
      </c>
      <c r="DD137" s="14">
        <f t="shared" si="135"/>
        <v>1</v>
      </c>
      <c r="DE137" s="14">
        <f t="shared" si="136"/>
        <v>0</v>
      </c>
      <c r="DF137" s="14">
        <f t="shared" si="137"/>
        <v>5</v>
      </c>
      <c r="DG137" s="14"/>
    </row>
    <row r="138" spans="1:111" x14ac:dyDescent="0.3">
      <c r="A138" t="s">
        <v>285</v>
      </c>
      <c r="B138" t="s">
        <v>41</v>
      </c>
      <c r="C138" t="s">
        <v>40</v>
      </c>
      <c r="D138">
        <v>0.39611430924508401</v>
      </c>
      <c r="E138">
        <v>0.54403721323346499</v>
      </c>
      <c r="F138">
        <v>0.15780182000000001</v>
      </c>
      <c r="G138">
        <v>0.5</v>
      </c>
      <c r="H138" t="s">
        <v>141</v>
      </c>
      <c r="I138">
        <v>0.5</v>
      </c>
      <c r="J138">
        <v>0.5</v>
      </c>
      <c r="K138" s="14">
        <f t="shared" si="97"/>
        <v>0.5</v>
      </c>
      <c r="L138" s="14">
        <f t="shared" si="138"/>
        <v>-0.2</v>
      </c>
      <c r="M138" s="14" t="str">
        <f t="shared" si="98"/>
        <v>Under</v>
      </c>
      <c r="N138">
        <v>0.3</v>
      </c>
      <c r="O138">
        <v>0.3</v>
      </c>
      <c r="P138" s="14">
        <f t="shared" si="99"/>
        <v>2</v>
      </c>
      <c r="Q138" s="14">
        <f t="shared" si="100"/>
        <v>3</v>
      </c>
      <c r="R138" s="14">
        <f t="shared" si="101"/>
        <v>1</v>
      </c>
      <c r="S138" s="14">
        <f t="shared" si="102"/>
        <v>1</v>
      </c>
      <c r="T138" s="14">
        <f t="shared" si="103"/>
        <v>7</v>
      </c>
      <c r="U138" s="14"/>
      <c r="V138" s="15">
        <v>0.7799543012151704</v>
      </c>
      <c r="W138" s="15">
        <v>1</v>
      </c>
      <c r="X138" s="15">
        <v>0.51135713695602103</v>
      </c>
      <c r="Y138" s="15">
        <v>0.5</v>
      </c>
      <c r="Z138" s="15">
        <v>-240</v>
      </c>
      <c r="AA138" s="15">
        <v>230</v>
      </c>
      <c r="AB138" s="15">
        <v>0.1</v>
      </c>
      <c r="AC138" s="16">
        <f t="shared" si="104"/>
        <v>0.5</v>
      </c>
      <c r="AD138" s="16">
        <f t="shared" si="139"/>
        <v>0.5</v>
      </c>
      <c r="AE138" s="16" t="str">
        <f t="shared" si="105"/>
        <v>Over</v>
      </c>
      <c r="AF138" s="15">
        <v>0.7</v>
      </c>
      <c r="AG138" s="15">
        <v>0.6</v>
      </c>
      <c r="AH138" s="16">
        <f t="shared" si="106"/>
        <v>3</v>
      </c>
      <c r="AI138" s="16">
        <f t="shared" si="107"/>
        <v>3</v>
      </c>
      <c r="AJ138" s="16">
        <f t="shared" si="108"/>
        <v>1</v>
      </c>
      <c r="AK138" s="16">
        <f t="shared" si="109"/>
        <v>1</v>
      </c>
      <c r="AL138" s="16">
        <f t="shared" si="110"/>
        <v>8</v>
      </c>
      <c r="AM138" s="14"/>
      <c r="AN138">
        <v>0.1097891761758799</v>
      </c>
      <c r="AO138">
        <v>0.28683421250264002</v>
      </c>
      <c r="AP138">
        <v>-2.4067649552449298E-5</v>
      </c>
      <c r="AQ138" t="s">
        <v>141</v>
      </c>
      <c r="AR138">
        <v>0.5</v>
      </c>
      <c r="AS138">
        <v>600</v>
      </c>
      <c r="AT138" t="s">
        <v>141</v>
      </c>
      <c r="AU138" s="14">
        <f t="shared" si="111"/>
        <v>0.5</v>
      </c>
      <c r="AV138" s="14">
        <f t="shared" si="140"/>
        <v>-0.39021082382412009</v>
      </c>
      <c r="AW138" s="14" t="str">
        <f t="shared" si="112"/>
        <v>Under</v>
      </c>
      <c r="AX138">
        <v>0.3</v>
      </c>
      <c r="AY138">
        <v>0.3</v>
      </c>
      <c r="AZ138" s="14">
        <f t="shared" si="113"/>
        <v>3</v>
      </c>
      <c r="BA138" s="14">
        <f t="shared" si="114"/>
        <v>1</v>
      </c>
      <c r="BB138" s="14">
        <f t="shared" si="115"/>
        <v>0</v>
      </c>
      <c r="BC138" s="14">
        <f t="shared" si="116"/>
        <v>0</v>
      </c>
      <c r="BD138" s="14">
        <f t="shared" si="117"/>
        <v>4</v>
      </c>
      <c r="BE138" s="14"/>
      <c r="BF138">
        <v>0.51103881638828508</v>
      </c>
      <c r="BG138">
        <v>0.862083873757025</v>
      </c>
      <c r="BH138">
        <v>0.21</v>
      </c>
      <c r="BI138" t="s">
        <v>141</v>
      </c>
      <c r="BJ138">
        <v>0.5</v>
      </c>
      <c r="BK138">
        <v>145</v>
      </c>
      <c r="BL138" t="s">
        <v>141</v>
      </c>
      <c r="BM138" s="14">
        <f t="shared" si="118"/>
        <v>0.5</v>
      </c>
      <c r="BN138" s="14">
        <f t="shared" si="141"/>
        <v>0.362083873757025</v>
      </c>
      <c r="BO138" s="14" t="str">
        <f t="shared" si="119"/>
        <v>Over</v>
      </c>
      <c r="BP138">
        <v>0.6</v>
      </c>
      <c r="BQ138">
        <v>0.5</v>
      </c>
      <c r="BR138" s="14">
        <f t="shared" si="120"/>
        <v>2</v>
      </c>
      <c r="BS138" s="14">
        <f t="shared" si="121"/>
        <v>4</v>
      </c>
      <c r="BT138" s="14">
        <f t="shared" si="122"/>
        <v>1</v>
      </c>
      <c r="BU138" s="14">
        <f t="shared" si="123"/>
        <v>0</v>
      </c>
      <c r="BV138" s="14">
        <f t="shared" si="124"/>
        <v>7</v>
      </c>
      <c r="BW138" s="14"/>
      <c r="BX138">
        <v>0.13560842268843881</v>
      </c>
      <c r="BY138">
        <v>0.66940502862832896</v>
      </c>
      <c r="BZ138">
        <v>0</v>
      </c>
      <c r="CA138" t="s">
        <v>141</v>
      </c>
      <c r="CB138">
        <v>0.5</v>
      </c>
      <c r="CC138" t="s">
        <v>141</v>
      </c>
      <c r="CD138" t="s">
        <v>141</v>
      </c>
      <c r="CE138" s="14">
        <f t="shared" si="125"/>
        <v>0.5</v>
      </c>
      <c r="CF138" s="14">
        <f t="shared" si="142"/>
        <v>-0.5</v>
      </c>
      <c r="CG138" s="14" t="str">
        <f t="shared" si="126"/>
        <v>Under</v>
      </c>
      <c r="CH138">
        <v>0</v>
      </c>
      <c r="CI138">
        <v>0</v>
      </c>
      <c r="CJ138" s="14">
        <f t="shared" si="144"/>
        <v>2</v>
      </c>
      <c r="CK138" s="14">
        <f t="shared" si="127"/>
        <v>1</v>
      </c>
      <c r="CL138" s="14">
        <f t="shared" si="128"/>
        <v>1</v>
      </c>
      <c r="CM138" s="14">
        <f t="shared" si="129"/>
        <v>1</v>
      </c>
      <c r="CN138" s="14">
        <f t="shared" si="130"/>
        <v>5</v>
      </c>
      <c r="CO138" s="14"/>
      <c r="CP138">
        <v>1.818408057737426</v>
      </c>
      <c r="CQ138">
        <v>2.0009649999999999</v>
      </c>
      <c r="CR138">
        <v>1.54745178759219</v>
      </c>
      <c r="CS138">
        <v>1.5</v>
      </c>
      <c r="CT138" t="s">
        <v>141</v>
      </c>
      <c r="CU138">
        <v>1.5</v>
      </c>
      <c r="CV138">
        <v>1.5</v>
      </c>
      <c r="CW138" s="14">
        <f t="shared" si="131"/>
        <v>1.5</v>
      </c>
      <c r="CX138" s="14">
        <f t="shared" si="143"/>
        <v>0.50096499999999988</v>
      </c>
      <c r="CY138" s="14" t="str">
        <f t="shared" si="132"/>
        <v>Over</v>
      </c>
      <c r="CZ138">
        <v>1.6</v>
      </c>
      <c r="DA138">
        <v>0.4</v>
      </c>
      <c r="DB138" s="14">
        <f t="shared" si="133"/>
        <v>3</v>
      </c>
      <c r="DC138" s="14">
        <f t="shared" si="134"/>
        <v>2</v>
      </c>
      <c r="DD138" s="14">
        <f t="shared" si="135"/>
        <v>1</v>
      </c>
      <c r="DE138" s="14">
        <f t="shared" si="136"/>
        <v>0</v>
      </c>
      <c r="DF138" s="14">
        <f t="shared" si="137"/>
        <v>6</v>
      </c>
      <c r="DG138" s="14"/>
    </row>
    <row r="139" spans="1:111" x14ac:dyDescent="0.3">
      <c r="A139" t="s">
        <v>286</v>
      </c>
      <c r="B139" t="s">
        <v>41</v>
      </c>
      <c r="C139" t="s">
        <v>40</v>
      </c>
      <c r="D139" s="15">
        <v>0.75603470897030756</v>
      </c>
      <c r="E139" s="15">
        <v>0.9375</v>
      </c>
      <c r="F139" s="15">
        <v>0.57999999999999996</v>
      </c>
      <c r="G139" s="15">
        <v>0.5</v>
      </c>
      <c r="H139" s="15" t="s">
        <v>141</v>
      </c>
      <c r="I139" s="15">
        <v>0.5</v>
      </c>
      <c r="J139" s="15">
        <v>0.5</v>
      </c>
      <c r="K139" s="16">
        <f t="shared" si="97"/>
        <v>0.5</v>
      </c>
      <c r="L139" s="14">
        <f t="shared" si="138"/>
        <v>0.4375</v>
      </c>
      <c r="M139" s="16" t="str">
        <f t="shared" si="98"/>
        <v>Over</v>
      </c>
      <c r="N139" s="15">
        <v>0.8</v>
      </c>
      <c r="O139" s="15">
        <v>0.6</v>
      </c>
      <c r="P139" s="16">
        <f t="shared" si="99"/>
        <v>3</v>
      </c>
      <c r="Q139" s="16">
        <f t="shared" si="100"/>
        <v>4</v>
      </c>
      <c r="R139" s="16">
        <f t="shared" si="101"/>
        <v>1</v>
      </c>
      <c r="S139" s="16">
        <f t="shared" si="102"/>
        <v>1</v>
      </c>
      <c r="T139" s="16">
        <f t="shared" si="103"/>
        <v>9</v>
      </c>
      <c r="U139" s="14"/>
      <c r="V139" s="15">
        <v>0.98176144773579632</v>
      </c>
      <c r="W139" s="15">
        <v>1.0000341898413301</v>
      </c>
      <c r="X139" s="15">
        <v>0.91572481015211604</v>
      </c>
      <c r="Y139" s="15">
        <v>0.5</v>
      </c>
      <c r="Z139" s="15">
        <v>-170</v>
      </c>
      <c r="AA139" s="15">
        <v>360</v>
      </c>
      <c r="AB139" s="15">
        <v>0.4</v>
      </c>
      <c r="AC139" s="16">
        <f t="shared" si="104"/>
        <v>0.5</v>
      </c>
      <c r="AD139" s="16">
        <f t="shared" si="139"/>
        <v>0.60000000000000009</v>
      </c>
      <c r="AE139" s="16" t="str">
        <f t="shared" si="105"/>
        <v>Over</v>
      </c>
      <c r="AF139" s="15">
        <v>1.1000000000000001</v>
      </c>
      <c r="AG139" s="15">
        <v>0.7</v>
      </c>
      <c r="AH139" s="16">
        <f t="shared" si="106"/>
        <v>3</v>
      </c>
      <c r="AI139" s="16">
        <f t="shared" si="107"/>
        <v>4</v>
      </c>
      <c r="AJ139" s="16">
        <f t="shared" si="108"/>
        <v>1</v>
      </c>
      <c r="AK139" s="16">
        <f t="shared" si="109"/>
        <v>1</v>
      </c>
      <c r="AL139" s="16">
        <f t="shared" si="110"/>
        <v>9</v>
      </c>
      <c r="AM139" s="14"/>
      <c r="AN139" s="15">
        <v>0.61934592415436285</v>
      </c>
      <c r="AO139" s="15">
        <v>1</v>
      </c>
      <c r="AP139" s="15">
        <v>1.1001458999999999E-3</v>
      </c>
      <c r="AQ139" s="15" t="s">
        <v>141</v>
      </c>
      <c r="AR139" s="15">
        <v>0.5</v>
      </c>
      <c r="AS139" s="15">
        <v>440</v>
      </c>
      <c r="AT139" s="15" t="s">
        <v>141</v>
      </c>
      <c r="AU139" s="16">
        <f t="shared" si="111"/>
        <v>0.5</v>
      </c>
      <c r="AV139" s="14">
        <f t="shared" si="140"/>
        <v>0.5</v>
      </c>
      <c r="AW139" s="16" t="str">
        <f t="shared" si="112"/>
        <v>Over</v>
      </c>
      <c r="AX139" s="15">
        <v>0.6</v>
      </c>
      <c r="AY139" s="15">
        <v>0.5</v>
      </c>
      <c r="AZ139" s="16">
        <f t="shared" si="113"/>
        <v>2</v>
      </c>
      <c r="BA139" s="16">
        <f t="shared" si="114"/>
        <v>5</v>
      </c>
      <c r="BB139" s="16">
        <f t="shared" si="115"/>
        <v>1</v>
      </c>
      <c r="BC139" s="16">
        <f t="shared" si="116"/>
        <v>1</v>
      </c>
      <c r="BD139" s="16">
        <f t="shared" si="117"/>
        <v>9</v>
      </c>
      <c r="BE139" s="14"/>
      <c r="BF139" s="15">
        <v>1.0752727933008439</v>
      </c>
      <c r="BG139" s="15">
        <v>1.51503006012024</v>
      </c>
      <c r="BH139" s="15">
        <v>0.31850108999999999</v>
      </c>
      <c r="BI139" s="15" t="s">
        <v>141</v>
      </c>
      <c r="BJ139" s="15">
        <v>0.5</v>
      </c>
      <c r="BK139" s="15">
        <v>145</v>
      </c>
      <c r="BL139" s="15" t="s">
        <v>141</v>
      </c>
      <c r="BM139" s="16">
        <f t="shared" si="118"/>
        <v>0.5</v>
      </c>
      <c r="BN139" s="14">
        <f t="shared" si="141"/>
        <v>1.01503006012024</v>
      </c>
      <c r="BO139" s="16" t="str">
        <f t="shared" si="119"/>
        <v>Over</v>
      </c>
      <c r="BP139" s="15">
        <v>1</v>
      </c>
      <c r="BQ139" s="15">
        <v>0.5</v>
      </c>
      <c r="BR139" s="16">
        <f t="shared" si="120"/>
        <v>2</v>
      </c>
      <c r="BS139" s="16">
        <f t="shared" si="121"/>
        <v>5</v>
      </c>
      <c r="BT139" s="16">
        <f t="shared" si="122"/>
        <v>1</v>
      </c>
      <c r="BU139" s="16">
        <f t="shared" si="123"/>
        <v>0</v>
      </c>
      <c r="BV139" s="16">
        <f t="shared" si="124"/>
        <v>8</v>
      </c>
      <c r="BW139" s="14"/>
      <c r="BX139">
        <v>0.1332200385742654</v>
      </c>
      <c r="BY139">
        <v>0.66940502862832896</v>
      </c>
      <c r="BZ139">
        <v>9.8783265887778197E-3</v>
      </c>
      <c r="CA139" t="s">
        <v>141</v>
      </c>
      <c r="CB139">
        <v>0.5</v>
      </c>
      <c r="CC139">
        <v>850</v>
      </c>
      <c r="CD139" t="s">
        <v>141</v>
      </c>
      <c r="CE139" s="14">
        <f t="shared" si="125"/>
        <v>0.5</v>
      </c>
      <c r="CF139" s="14">
        <f t="shared" si="142"/>
        <v>-0.5</v>
      </c>
      <c r="CG139" s="14" t="str">
        <f t="shared" si="126"/>
        <v>Under</v>
      </c>
      <c r="CH139">
        <v>0</v>
      </c>
      <c r="CI139">
        <v>0</v>
      </c>
      <c r="CJ139" s="14">
        <f t="shared" si="144"/>
        <v>2</v>
      </c>
      <c r="CK139" s="14">
        <f t="shared" si="127"/>
        <v>1</v>
      </c>
      <c r="CL139" s="14">
        <f t="shared" si="128"/>
        <v>1</v>
      </c>
      <c r="CM139" s="14">
        <f t="shared" si="129"/>
        <v>1</v>
      </c>
      <c r="CN139" s="14">
        <f t="shared" si="130"/>
        <v>5</v>
      </c>
      <c r="CO139" s="14"/>
      <c r="CP139" s="15">
        <v>3.2826986959143629</v>
      </c>
      <c r="CQ139" s="15">
        <v>4</v>
      </c>
      <c r="CR139" s="15">
        <v>2.3966566042126698</v>
      </c>
      <c r="CS139" s="15">
        <v>0.5</v>
      </c>
      <c r="CT139" s="15" t="s">
        <v>141</v>
      </c>
      <c r="CU139" s="15">
        <v>0.5</v>
      </c>
      <c r="CV139" s="15">
        <v>1.5</v>
      </c>
      <c r="CW139" s="16">
        <f t="shared" si="131"/>
        <v>0.5</v>
      </c>
      <c r="CX139" s="14">
        <f t="shared" si="143"/>
        <v>3.5</v>
      </c>
      <c r="CY139" s="16" t="str">
        <f t="shared" si="132"/>
        <v>Over</v>
      </c>
      <c r="CZ139" s="15">
        <v>3</v>
      </c>
      <c r="DA139" s="15">
        <v>0.7</v>
      </c>
      <c r="DB139" s="16">
        <f t="shared" si="133"/>
        <v>3</v>
      </c>
      <c r="DC139" s="16">
        <f t="shared" si="134"/>
        <v>5</v>
      </c>
      <c r="DD139" s="16">
        <f t="shared" si="135"/>
        <v>1</v>
      </c>
      <c r="DE139" s="16">
        <f t="shared" si="136"/>
        <v>1</v>
      </c>
      <c r="DF139" s="16">
        <f t="shared" si="137"/>
        <v>10</v>
      </c>
      <c r="DG139" s="14"/>
    </row>
    <row r="140" spans="1:111" x14ac:dyDescent="0.3">
      <c r="A140" t="s">
        <v>287</v>
      </c>
      <c r="B140" t="s">
        <v>41</v>
      </c>
      <c r="C140" t="s">
        <v>40</v>
      </c>
      <c r="D140">
        <v>0.52189877468930779</v>
      </c>
      <c r="E140">
        <v>0.66268934597563001</v>
      </c>
      <c r="F140">
        <v>0.35956285534087001</v>
      </c>
      <c r="G140">
        <v>0.5</v>
      </c>
      <c r="H140" t="s">
        <v>141</v>
      </c>
      <c r="I140">
        <v>0.5</v>
      </c>
      <c r="J140">
        <v>0.5</v>
      </c>
      <c r="K140" s="14">
        <f t="shared" si="97"/>
        <v>0.5</v>
      </c>
      <c r="L140" s="14">
        <f t="shared" si="138"/>
        <v>0.16268934597563001</v>
      </c>
      <c r="M140" s="14" t="str">
        <f t="shared" si="98"/>
        <v>Over</v>
      </c>
      <c r="N140">
        <v>0.6</v>
      </c>
      <c r="O140">
        <v>0.5</v>
      </c>
      <c r="P140" s="14">
        <f t="shared" si="99"/>
        <v>2</v>
      </c>
      <c r="Q140" s="14">
        <f t="shared" si="100"/>
        <v>3</v>
      </c>
      <c r="R140" s="14">
        <f t="shared" si="101"/>
        <v>1</v>
      </c>
      <c r="S140" s="14">
        <f t="shared" si="102"/>
        <v>0</v>
      </c>
      <c r="T140" s="14">
        <f t="shared" si="103"/>
        <v>6</v>
      </c>
      <c r="U140" s="14"/>
      <c r="V140" s="15">
        <v>0.9774287063755781</v>
      </c>
      <c r="W140" s="15">
        <v>1.0000341898413301</v>
      </c>
      <c r="X140" s="15">
        <v>0.93735332372847802</v>
      </c>
      <c r="Y140" s="15">
        <v>0.5</v>
      </c>
      <c r="Z140" s="15">
        <v>-250</v>
      </c>
      <c r="AA140" s="15">
        <v>220</v>
      </c>
      <c r="AB140" s="15">
        <v>0.2</v>
      </c>
      <c r="AC140" s="16">
        <f t="shared" si="104"/>
        <v>0.5</v>
      </c>
      <c r="AD140" s="16">
        <f t="shared" si="139"/>
        <v>0.50003418984133008</v>
      </c>
      <c r="AE140" s="16" t="str">
        <f t="shared" si="105"/>
        <v>Over</v>
      </c>
      <c r="AF140" s="15">
        <v>1</v>
      </c>
      <c r="AG140" s="15">
        <v>0.8</v>
      </c>
      <c r="AH140" s="16">
        <f t="shared" si="106"/>
        <v>3</v>
      </c>
      <c r="AI140" s="16">
        <f t="shared" si="107"/>
        <v>4</v>
      </c>
      <c r="AJ140" s="16">
        <f t="shared" si="108"/>
        <v>1</v>
      </c>
      <c r="AK140" s="16">
        <f t="shared" si="109"/>
        <v>1</v>
      </c>
      <c r="AL140" s="16">
        <f t="shared" si="110"/>
        <v>9</v>
      </c>
      <c r="AM140" s="14"/>
      <c r="AN140">
        <v>9.6387724920260182E-2</v>
      </c>
      <c r="AO140">
        <v>0.25833164367046402</v>
      </c>
      <c r="AP140">
        <v>-5.9404940511221301E-5</v>
      </c>
      <c r="AQ140" t="s">
        <v>141</v>
      </c>
      <c r="AR140">
        <v>0.5</v>
      </c>
      <c r="AS140">
        <v>560</v>
      </c>
      <c r="AT140" t="s">
        <v>141</v>
      </c>
      <c r="AU140" s="14">
        <f t="shared" si="111"/>
        <v>0.5</v>
      </c>
      <c r="AV140" s="14">
        <f t="shared" si="140"/>
        <v>-0.40361227507973985</v>
      </c>
      <c r="AW140" s="14" t="str">
        <f t="shared" si="112"/>
        <v>Under</v>
      </c>
      <c r="AX140">
        <v>0.3</v>
      </c>
      <c r="AY140">
        <v>0.2</v>
      </c>
      <c r="AZ140" s="14">
        <f t="shared" si="113"/>
        <v>3</v>
      </c>
      <c r="BA140" s="14">
        <f t="shared" si="114"/>
        <v>1</v>
      </c>
      <c r="BB140" s="14">
        <f t="shared" si="115"/>
        <v>0</v>
      </c>
      <c r="BC140" s="14">
        <f t="shared" si="116"/>
        <v>0</v>
      </c>
      <c r="BD140" s="14">
        <f t="shared" si="117"/>
        <v>4</v>
      </c>
      <c r="BE140" s="14"/>
      <c r="BF140">
        <v>0.47721072151474958</v>
      </c>
      <c r="BG140">
        <v>0.862083873757025</v>
      </c>
      <c r="BH140">
        <v>0.09</v>
      </c>
      <c r="BI140" t="s">
        <v>141</v>
      </c>
      <c r="BJ140">
        <v>0.5</v>
      </c>
      <c r="BK140">
        <v>145</v>
      </c>
      <c r="BL140" t="s">
        <v>141</v>
      </c>
      <c r="BM140" s="14">
        <f t="shared" si="118"/>
        <v>0.5</v>
      </c>
      <c r="BN140" s="14">
        <f t="shared" si="141"/>
        <v>0.362083873757025</v>
      </c>
      <c r="BO140" s="14" t="str">
        <f t="shared" si="119"/>
        <v>Over</v>
      </c>
      <c r="BP140">
        <v>0.5</v>
      </c>
      <c r="BQ140">
        <v>0.2</v>
      </c>
      <c r="BR140" s="14">
        <f t="shared" si="120"/>
        <v>1</v>
      </c>
      <c r="BS140" s="14">
        <f t="shared" si="121"/>
        <v>4</v>
      </c>
      <c r="BT140" s="14">
        <f t="shared" si="122"/>
        <v>0</v>
      </c>
      <c r="BU140" s="14">
        <f t="shared" si="123"/>
        <v>0</v>
      </c>
      <c r="BV140" s="14">
        <f t="shared" si="124"/>
        <v>5</v>
      </c>
      <c r="BW140" s="14"/>
      <c r="BX140">
        <v>0.1546904839746151</v>
      </c>
      <c r="BY140">
        <v>0.73864526233359395</v>
      </c>
      <c r="BZ140">
        <v>0.01</v>
      </c>
      <c r="CA140" t="s">
        <v>141</v>
      </c>
      <c r="CB140">
        <v>0.5</v>
      </c>
      <c r="CC140">
        <v>880</v>
      </c>
      <c r="CD140" t="s">
        <v>141</v>
      </c>
      <c r="CE140" s="14">
        <f t="shared" si="125"/>
        <v>0.5</v>
      </c>
      <c r="CF140" s="14">
        <f t="shared" si="142"/>
        <v>-0.5</v>
      </c>
      <c r="CG140" s="14" t="str">
        <f t="shared" si="126"/>
        <v>Under</v>
      </c>
      <c r="CH140">
        <v>0</v>
      </c>
      <c r="CI140">
        <v>0</v>
      </c>
      <c r="CJ140" s="14">
        <f t="shared" si="144"/>
        <v>2</v>
      </c>
      <c r="CK140" s="14">
        <f t="shared" si="127"/>
        <v>1</v>
      </c>
      <c r="CL140" s="14">
        <f t="shared" si="128"/>
        <v>1</v>
      </c>
      <c r="CM140" s="14">
        <f t="shared" si="129"/>
        <v>1</v>
      </c>
      <c r="CN140" s="14">
        <f t="shared" si="130"/>
        <v>5</v>
      </c>
      <c r="CO140" s="14"/>
      <c r="CP140">
        <v>1.952783646086125</v>
      </c>
      <c r="CQ140">
        <v>2.0000458000000001</v>
      </c>
      <c r="CR140">
        <v>1.83156173344235</v>
      </c>
      <c r="CS140">
        <v>1.5</v>
      </c>
      <c r="CT140" t="s">
        <v>141</v>
      </c>
      <c r="CU140">
        <v>1.5</v>
      </c>
      <c r="CV140">
        <v>1.5</v>
      </c>
      <c r="CW140" s="14">
        <f t="shared" si="131"/>
        <v>1.5</v>
      </c>
      <c r="CX140" s="14">
        <f t="shared" si="143"/>
        <v>0.70000000000000018</v>
      </c>
      <c r="CY140" s="14" t="str">
        <f t="shared" si="132"/>
        <v>Over</v>
      </c>
      <c r="CZ140">
        <v>2.2000000000000002</v>
      </c>
      <c r="DA140">
        <v>0.5</v>
      </c>
      <c r="DB140" s="14">
        <f t="shared" si="133"/>
        <v>3</v>
      </c>
      <c r="DC140" s="14">
        <f t="shared" si="134"/>
        <v>2</v>
      </c>
      <c r="DD140" s="14">
        <f t="shared" si="135"/>
        <v>1</v>
      </c>
      <c r="DE140" s="14">
        <f t="shared" si="136"/>
        <v>0</v>
      </c>
      <c r="DF140" s="14">
        <f t="shared" si="137"/>
        <v>6</v>
      </c>
      <c r="DG140" s="14"/>
    </row>
    <row r="141" spans="1:111" x14ac:dyDescent="0.3">
      <c r="A141" t="s">
        <v>288</v>
      </c>
      <c r="B141" t="s">
        <v>37</v>
      </c>
      <c r="C141" t="s">
        <v>38</v>
      </c>
      <c r="D141">
        <v>0.35255613379166978</v>
      </c>
      <c r="E141">
        <v>0.46253702530977803</v>
      </c>
      <c r="F141">
        <v>0.18189412644200201</v>
      </c>
      <c r="G141">
        <v>0.5</v>
      </c>
      <c r="H141">
        <v>0.5</v>
      </c>
      <c r="I141">
        <v>0.5</v>
      </c>
      <c r="J141">
        <v>0.5</v>
      </c>
      <c r="K141" s="14">
        <f t="shared" si="97"/>
        <v>0.5</v>
      </c>
      <c r="L141" s="14">
        <f t="shared" si="138"/>
        <v>-0.2</v>
      </c>
      <c r="M141" s="14" t="str">
        <f t="shared" si="98"/>
        <v>Under</v>
      </c>
      <c r="N141">
        <v>0.3</v>
      </c>
      <c r="O141">
        <v>0.3</v>
      </c>
      <c r="P141" s="14">
        <f t="shared" si="99"/>
        <v>3</v>
      </c>
      <c r="Q141" s="14">
        <f t="shared" si="100"/>
        <v>3</v>
      </c>
      <c r="R141" s="14">
        <f t="shared" si="101"/>
        <v>1</v>
      </c>
      <c r="S141" s="14">
        <f t="shared" si="102"/>
        <v>1</v>
      </c>
      <c r="T141" s="14">
        <f t="shared" si="103"/>
        <v>8</v>
      </c>
      <c r="U141" s="14"/>
      <c r="V141" s="15">
        <v>0.96739938954817406</v>
      </c>
      <c r="W141" s="15">
        <v>1</v>
      </c>
      <c r="X141" s="15">
        <v>0.90824196545831504</v>
      </c>
      <c r="Y141" s="15">
        <v>0.5</v>
      </c>
      <c r="Z141" s="15" t="s">
        <v>141</v>
      </c>
      <c r="AA141" s="15" t="s">
        <v>141</v>
      </c>
      <c r="AB141" s="15">
        <v>0.2</v>
      </c>
      <c r="AC141" s="16">
        <f t="shared" si="104"/>
        <v>0.5</v>
      </c>
      <c r="AD141" s="16">
        <f t="shared" si="139"/>
        <v>0.5</v>
      </c>
      <c r="AE141" s="16" t="str">
        <f t="shared" si="105"/>
        <v>Over</v>
      </c>
      <c r="AF141" s="15">
        <v>0.9</v>
      </c>
      <c r="AG141" s="15">
        <v>0.7</v>
      </c>
      <c r="AH141" s="16">
        <f t="shared" si="106"/>
        <v>3</v>
      </c>
      <c r="AI141" s="16">
        <f t="shared" si="107"/>
        <v>3</v>
      </c>
      <c r="AJ141" s="16">
        <f t="shared" si="108"/>
        <v>1</v>
      </c>
      <c r="AK141" s="16">
        <f t="shared" si="109"/>
        <v>1</v>
      </c>
      <c r="AL141" s="16">
        <f t="shared" si="110"/>
        <v>8</v>
      </c>
      <c r="AM141" s="14"/>
      <c r="AN141">
        <v>4.6711589896176499E-2</v>
      </c>
      <c r="AO141">
        <v>0.116396381373142</v>
      </c>
      <c r="AP141">
        <v>-5.6816936960950801E-5</v>
      </c>
      <c r="AQ141" t="s">
        <v>141</v>
      </c>
      <c r="AR141">
        <v>0.5</v>
      </c>
      <c r="AS141" t="s">
        <v>141</v>
      </c>
      <c r="AT141" t="s">
        <v>141</v>
      </c>
      <c r="AU141" s="14">
        <f t="shared" si="111"/>
        <v>0.5</v>
      </c>
      <c r="AV141" s="14">
        <f t="shared" si="140"/>
        <v>-0.45328841010382348</v>
      </c>
      <c r="AW141" s="14" t="str">
        <f t="shared" si="112"/>
        <v>Under</v>
      </c>
      <c r="AX141">
        <v>0.1</v>
      </c>
      <c r="AY141">
        <v>0.1</v>
      </c>
      <c r="AZ141" s="14">
        <f t="shared" si="113"/>
        <v>3</v>
      </c>
      <c r="BA141" s="14">
        <f t="shared" si="114"/>
        <v>1</v>
      </c>
      <c r="BB141" s="14">
        <f t="shared" si="115"/>
        <v>0</v>
      </c>
      <c r="BC141" s="14">
        <f t="shared" si="116"/>
        <v>0</v>
      </c>
      <c r="BD141" s="14">
        <f t="shared" si="117"/>
        <v>4</v>
      </c>
      <c r="BE141" s="14"/>
      <c r="BF141">
        <v>0.37183661632598569</v>
      </c>
      <c r="BG141">
        <v>0.65933044017358899</v>
      </c>
      <c r="BH141">
        <v>0.187695654681132</v>
      </c>
      <c r="BI141" t="s">
        <v>141</v>
      </c>
      <c r="BJ141">
        <v>0.5</v>
      </c>
      <c r="BK141" t="s">
        <v>141</v>
      </c>
      <c r="BL141" t="s">
        <v>141</v>
      </c>
      <c r="BM141" s="14">
        <f t="shared" si="118"/>
        <v>0.5</v>
      </c>
      <c r="BN141" s="14">
        <f t="shared" si="141"/>
        <v>0.15933044017358899</v>
      </c>
      <c r="BO141" s="14" t="str">
        <f t="shared" si="119"/>
        <v>Over</v>
      </c>
      <c r="BP141">
        <v>0.5</v>
      </c>
      <c r="BQ141">
        <v>0.4</v>
      </c>
      <c r="BR141" s="14">
        <f t="shared" si="120"/>
        <v>1</v>
      </c>
      <c r="BS141" s="14">
        <f t="shared" si="121"/>
        <v>3</v>
      </c>
      <c r="BT141" s="14">
        <f t="shared" si="122"/>
        <v>0</v>
      </c>
      <c r="BU141" s="14">
        <f t="shared" si="123"/>
        <v>0</v>
      </c>
      <c r="BV141" s="14">
        <f t="shared" si="124"/>
        <v>4</v>
      </c>
      <c r="BW141" s="14"/>
      <c r="BX141">
        <v>0.15898689612510569</v>
      </c>
      <c r="BY141">
        <v>0.76762084796111196</v>
      </c>
      <c r="BZ141">
        <v>1.3392892E-2</v>
      </c>
      <c r="CA141" t="s">
        <v>141</v>
      </c>
      <c r="CB141">
        <v>0.5</v>
      </c>
      <c r="CC141" t="s">
        <v>141</v>
      </c>
      <c r="CD141" t="s">
        <v>141</v>
      </c>
      <c r="CE141" s="14">
        <f t="shared" si="125"/>
        <v>0.5</v>
      </c>
      <c r="CF141" s="14">
        <f t="shared" si="142"/>
        <v>-0.5</v>
      </c>
      <c r="CG141" s="14" t="str">
        <f t="shared" si="126"/>
        <v>Under</v>
      </c>
      <c r="CH141">
        <v>0</v>
      </c>
      <c r="CI141">
        <v>0</v>
      </c>
      <c r="CJ141" s="14"/>
      <c r="CK141" s="14">
        <f t="shared" si="127"/>
        <v>1</v>
      </c>
      <c r="CL141" s="14">
        <f t="shared" si="128"/>
        <v>1</v>
      </c>
      <c r="CM141" s="14">
        <f t="shared" si="129"/>
        <v>1</v>
      </c>
      <c r="CN141" s="14">
        <f t="shared" si="130"/>
        <v>3</v>
      </c>
      <c r="CO141" s="14"/>
      <c r="CP141">
        <v>1.194581632124659</v>
      </c>
      <c r="CQ141">
        <v>1.4646227562534899</v>
      </c>
      <c r="CR141">
        <v>1</v>
      </c>
      <c r="CS141">
        <v>1.5</v>
      </c>
      <c r="CT141" t="s">
        <v>141</v>
      </c>
      <c r="CU141">
        <v>1.5</v>
      </c>
      <c r="CV141">
        <v>1.5</v>
      </c>
      <c r="CW141" s="14">
        <f t="shared" si="131"/>
        <v>1.5</v>
      </c>
      <c r="CX141" s="14">
        <f t="shared" si="143"/>
        <v>-0.30541836787534105</v>
      </c>
      <c r="CY141" s="14" t="str">
        <f t="shared" si="132"/>
        <v>Under</v>
      </c>
      <c r="CZ141">
        <v>1.4</v>
      </c>
      <c r="DA141">
        <v>0.5</v>
      </c>
      <c r="DB141" s="14">
        <f t="shared" si="133"/>
        <v>3</v>
      </c>
      <c r="DC141" s="14">
        <f t="shared" si="134"/>
        <v>1</v>
      </c>
      <c r="DD141" s="14">
        <f t="shared" si="135"/>
        <v>1</v>
      </c>
      <c r="DE141" s="14">
        <f t="shared" si="136"/>
        <v>1</v>
      </c>
      <c r="DF141" s="14">
        <f t="shared" si="137"/>
        <v>6</v>
      </c>
      <c r="DG141" s="14"/>
    </row>
    <row r="142" spans="1:111" x14ac:dyDescent="0.3">
      <c r="A142" t="s">
        <v>289</v>
      </c>
      <c r="B142" t="s">
        <v>37</v>
      </c>
      <c r="C142" t="s">
        <v>38</v>
      </c>
      <c r="D142" s="15">
        <v>0.36180499775891778</v>
      </c>
      <c r="E142" s="15">
        <v>0.47716112841063202</v>
      </c>
      <c r="F142" s="15">
        <v>0.19</v>
      </c>
      <c r="G142" s="15">
        <v>0.5</v>
      </c>
      <c r="H142" s="15">
        <v>1.5</v>
      </c>
      <c r="I142" s="15">
        <v>0.5</v>
      </c>
      <c r="J142" s="15">
        <v>0.5</v>
      </c>
      <c r="K142" s="16">
        <f t="shared" si="97"/>
        <v>1.5</v>
      </c>
      <c r="L142" s="14">
        <f t="shared" si="138"/>
        <v>-1.1381950022410823</v>
      </c>
      <c r="M142" s="16" t="str">
        <f t="shared" si="98"/>
        <v>Under</v>
      </c>
      <c r="N142" s="15">
        <v>0.5</v>
      </c>
      <c r="O142" s="15">
        <v>0.4</v>
      </c>
      <c r="P142" s="16">
        <f t="shared" si="99"/>
        <v>3</v>
      </c>
      <c r="Q142" s="16">
        <f t="shared" si="100"/>
        <v>5</v>
      </c>
      <c r="R142" s="16">
        <f t="shared" si="101"/>
        <v>1</v>
      </c>
      <c r="S142" s="16">
        <f t="shared" si="102"/>
        <v>1</v>
      </c>
      <c r="T142" s="16">
        <f t="shared" si="103"/>
        <v>10</v>
      </c>
      <c r="U142" s="14"/>
      <c r="V142">
        <v>0.84880436009964866</v>
      </c>
      <c r="W142">
        <v>1</v>
      </c>
      <c r="X142">
        <v>0.51017920108605996</v>
      </c>
      <c r="Y142">
        <v>0.5</v>
      </c>
      <c r="Z142" t="s">
        <v>141</v>
      </c>
      <c r="AA142" t="s">
        <v>141</v>
      </c>
      <c r="AB142">
        <v>0.4</v>
      </c>
      <c r="AC142" s="14">
        <f t="shared" si="104"/>
        <v>0.5</v>
      </c>
      <c r="AD142" s="16">
        <f t="shared" si="139"/>
        <v>0.5</v>
      </c>
      <c r="AE142" s="14" t="str">
        <f t="shared" si="105"/>
        <v>Over</v>
      </c>
      <c r="AF142">
        <v>0.8</v>
      </c>
      <c r="AG142">
        <v>0.4</v>
      </c>
      <c r="AH142" s="14">
        <f t="shared" si="106"/>
        <v>3</v>
      </c>
      <c r="AI142" s="14">
        <f t="shared" si="107"/>
        <v>3</v>
      </c>
      <c r="AJ142" s="14">
        <f t="shared" si="108"/>
        <v>1</v>
      </c>
      <c r="AK142" s="14">
        <f t="shared" si="109"/>
        <v>0</v>
      </c>
      <c r="AL142" s="14">
        <f t="shared" si="110"/>
        <v>7</v>
      </c>
      <c r="AM142" s="14"/>
      <c r="AN142">
        <v>2.1102540671787809E-2</v>
      </c>
      <c r="AO142">
        <v>4.92849046370544E-2</v>
      </c>
      <c r="AP142">
        <v>-2.1479646002178798E-5</v>
      </c>
      <c r="AQ142" t="s">
        <v>141</v>
      </c>
      <c r="AR142">
        <v>0.5</v>
      </c>
      <c r="AS142" t="s">
        <v>141</v>
      </c>
      <c r="AT142" t="s">
        <v>141</v>
      </c>
      <c r="AU142" s="14">
        <f t="shared" si="111"/>
        <v>0.5</v>
      </c>
      <c r="AV142" s="14">
        <f t="shared" si="140"/>
        <v>-0.5</v>
      </c>
      <c r="AW142" s="14" t="str">
        <f t="shared" si="112"/>
        <v>Under</v>
      </c>
      <c r="AX142">
        <v>0</v>
      </c>
      <c r="AY142">
        <v>0</v>
      </c>
      <c r="AZ142" s="14">
        <f t="shared" si="113"/>
        <v>3</v>
      </c>
      <c r="BA142" s="14">
        <f t="shared" si="114"/>
        <v>1</v>
      </c>
      <c r="BB142" s="14">
        <f t="shared" si="115"/>
        <v>0</v>
      </c>
      <c r="BC142" s="14">
        <f t="shared" si="116"/>
        <v>0</v>
      </c>
      <c r="BD142" s="14">
        <f t="shared" si="117"/>
        <v>4</v>
      </c>
      <c r="BE142" s="14"/>
      <c r="BF142">
        <v>0.35172104519479092</v>
      </c>
      <c r="BG142">
        <v>0.64861683343142995</v>
      </c>
      <c r="BH142">
        <v>0.27218863936104198</v>
      </c>
      <c r="BI142" t="s">
        <v>141</v>
      </c>
      <c r="BJ142">
        <v>0.5</v>
      </c>
      <c r="BK142" t="s">
        <v>141</v>
      </c>
      <c r="BL142" t="s">
        <v>141</v>
      </c>
      <c r="BM142" s="14">
        <f t="shared" si="118"/>
        <v>0.5</v>
      </c>
      <c r="BN142" s="14">
        <f t="shared" si="141"/>
        <v>-0.4</v>
      </c>
      <c r="BO142" s="14" t="str">
        <f t="shared" si="119"/>
        <v>Under</v>
      </c>
      <c r="BP142">
        <v>0.1</v>
      </c>
      <c r="BQ142">
        <v>0.1</v>
      </c>
      <c r="BR142" s="14">
        <f t="shared" si="120"/>
        <v>2</v>
      </c>
      <c r="BS142" s="14">
        <f t="shared" si="121"/>
        <v>1</v>
      </c>
      <c r="BT142" s="14">
        <f t="shared" si="122"/>
        <v>1</v>
      </c>
      <c r="BU142" s="14">
        <f t="shared" si="123"/>
        <v>1</v>
      </c>
      <c r="BV142" s="14">
        <f t="shared" si="124"/>
        <v>5</v>
      </c>
      <c r="BW142" s="14"/>
      <c r="BX142">
        <v>0.18120515860583589</v>
      </c>
      <c r="BY142">
        <v>0.78620843561704901</v>
      </c>
      <c r="BZ142">
        <v>0</v>
      </c>
      <c r="CA142" t="s">
        <v>141</v>
      </c>
      <c r="CB142">
        <v>0.5</v>
      </c>
      <c r="CC142" t="s">
        <v>141</v>
      </c>
      <c r="CD142" t="s">
        <v>141</v>
      </c>
      <c r="CE142" s="14">
        <f t="shared" si="125"/>
        <v>0.5</v>
      </c>
      <c r="CF142" s="14">
        <f t="shared" si="142"/>
        <v>-0.5</v>
      </c>
      <c r="CG142" s="14" t="str">
        <f t="shared" si="126"/>
        <v>Under</v>
      </c>
      <c r="CH142">
        <v>0</v>
      </c>
      <c r="CI142">
        <v>0</v>
      </c>
      <c r="CJ142" s="14"/>
      <c r="CK142" s="14">
        <f t="shared" si="127"/>
        <v>1</v>
      </c>
      <c r="CL142" s="14">
        <f t="shared" si="128"/>
        <v>1</v>
      </c>
      <c r="CM142" s="14">
        <f t="shared" si="129"/>
        <v>1</v>
      </c>
      <c r="CN142" s="14">
        <f t="shared" si="130"/>
        <v>3</v>
      </c>
      <c r="CO142" s="14"/>
      <c r="CP142">
        <v>1.083451590209922</v>
      </c>
      <c r="CQ142">
        <v>1.1987482</v>
      </c>
      <c r="CR142">
        <v>0.99567142728407998</v>
      </c>
      <c r="CS142">
        <v>1.5</v>
      </c>
      <c r="CT142" t="s">
        <v>141</v>
      </c>
      <c r="CU142">
        <v>1.5</v>
      </c>
      <c r="CV142">
        <v>1.5</v>
      </c>
      <c r="CW142" s="14">
        <f t="shared" si="131"/>
        <v>1.5</v>
      </c>
      <c r="CX142" s="14">
        <f t="shared" si="143"/>
        <v>-0.6</v>
      </c>
      <c r="CY142" s="14" t="str">
        <f t="shared" si="132"/>
        <v>Under</v>
      </c>
      <c r="CZ142">
        <v>0.9</v>
      </c>
      <c r="DA142">
        <v>0.4</v>
      </c>
      <c r="DB142" s="14">
        <f t="shared" si="133"/>
        <v>3</v>
      </c>
      <c r="DC142" s="14">
        <f t="shared" si="134"/>
        <v>1</v>
      </c>
      <c r="DD142" s="14">
        <f t="shared" si="135"/>
        <v>1</v>
      </c>
      <c r="DE142" s="14">
        <f t="shared" si="136"/>
        <v>1</v>
      </c>
      <c r="DF142" s="14">
        <f t="shared" si="137"/>
        <v>6</v>
      </c>
      <c r="DG142" s="14"/>
    </row>
    <row r="143" spans="1:111" x14ac:dyDescent="0.3">
      <c r="A143" t="s">
        <v>290</v>
      </c>
      <c r="B143" t="s">
        <v>37</v>
      </c>
      <c r="C143" t="s">
        <v>38</v>
      </c>
      <c r="D143">
        <v>0.37478839972318939</v>
      </c>
      <c r="E143">
        <v>0.47256475854772301</v>
      </c>
      <c r="F143">
        <v>0.16801991999999999</v>
      </c>
      <c r="G143">
        <v>0.5</v>
      </c>
      <c r="H143">
        <v>0.5</v>
      </c>
      <c r="I143">
        <v>0.5</v>
      </c>
      <c r="J143">
        <v>0.5</v>
      </c>
      <c r="K143" s="14">
        <f t="shared" si="97"/>
        <v>0.5</v>
      </c>
      <c r="L143" s="14">
        <f t="shared" si="138"/>
        <v>-0.12521160027681061</v>
      </c>
      <c r="M143" s="14" t="str">
        <f t="shared" si="98"/>
        <v>Under</v>
      </c>
      <c r="N143">
        <v>0.4</v>
      </c>
      <c r="O143">
        <v>0.3</v>
      </c>
      <c r="P143" s="14">
        <f t="shared" si="99"/>
        <v>3</v>
      </c>
      <c r="Q143" s="14">
        <f t="shared" si="100"/>
        <v>2</v>
      </c>
      <c r="R143" s="14">
        <f t="shared" si="101"/>
        <v>1</v>
      </c>
      <c r="S143" s="14">
        <f t="shared" si="102"/>
        <v>1</v>
      </c>
      <c r="T143" s="14">
        <f t="shared" si="103"/>
        <v>7</v>
      </c>
      <c r="U143" s="14"/>
      <c r="V143" s="15">
        <v>0.92797119260685901</v>
      </c>
      <c r="W143" s="15">
        <v>1</v>
      </c>
      <c r="X143" s="15">
        <v>0.79751891359512295</v>
      </c>
      <c r="Y143" s="15">
        <v>0.5</v>
      </c>
      <c r="Z143" s="15" t="s">
        <v>141</v>
      </c>
      <c r="AA143" s="15" t="s">
        <v>141</v>
      </c>
      <c r="AB143" s="15">
        <v>0.2</v>
      </c>
      <c r="AC143" s="16">
        <f t="shared" si="104"/>
        <v>0.5</v>
      </c>
      <c r="AD143" s="16">
        <f t="shared" si="139"/>
        <v>0.5</v>
      </c>
      <c r="AE143" s="16" t="str">
        <f t="shared" si="105"/>
        <v>Over</v>
      </c>
      <c r="AF143" s="15">
        <v>0.8</v>
      </c>
      <c r="AG143" s="15">
        <v>0.6</v>
      </c>
      <c r="AH143" s="16">
        <f t="shared" si="106"/>
        <v>3</v>
      </c>
      <c r="AI143" s="16">
        <f t="shared" si="107"/>
        <v>3</v>
      </c>
      <c r="AJ143" s="16">
        <f t="shared" si="108"/>
        <v>1</v>
      </c>
      <c r="AK143" s="16">
        <f t="shared" si="109"/>
        <v>1</v>
      </c>
      <c r="AL143" s="16">
        <f t="shared" si="110"/>
        <v>8</v>
      </c>
      <c r="AM143" s="14"/>
      <c r="AN143">
        <v>3.7142753700705737E-2</v>
      </c>
      <c r="AO143">
        <v>9.7663946186018397E-2</v>
      </c>
      <c r="AP143">
        <v>-1.27776841359737E-2</v>
      </c>
      <c r="AQ143" t="s">
        <v>141</v>
      </c>
      <c r="AR143">
        <v>0.5</v>
      </c>
      <c r="AS143" t="s">
        <v>141</v>
      </c>
      <c r="AT143" t="s">
        <v>141</v>
      </c>
      <c r="AU143" s="14">
        <f t="shared" si="111"/>
        <v>0.5</v>
      </c>
      <c r="AV143" s="14">
        <f t="shared" si="140"/>
        <v>-0.46285724629929426</v>
      </c>
      <c r="AW143" s="14" t="str">
        <f t="shared" si="112"/>
        <v>Under</v>
      </c>
      <c r="AX143">
        <v>0.1</v>
      </c>
      <c r="AY143">
        <v>0.1</v>
      </c>
      <c r="AZ143" s="14">
        <f t="shared" si="113"/>
        <v>3</v>
      </c>
      <c r="BA143" s="14">
        <f t="shared" si="114"/>
        <v>1</v>
      </c>
      <c r="BB143" s="14">
        <f t="shared" si="115"/>
        <v>0</v>
      </c>
      <c r="BC143" s="14">
        <f t="shared" si="116"/>
        <v>0</v>
      </c>
      <c r="BD143" s="14">
        <f t="shared" si="117"/>
        <v>4</v>
      </c>
      <c r="BE143" s="14"/>
      <c r="BF143">
        <v>0.52541003829608568</v>
      </c>
      <c r="BG143">
        <v>0.862083873757025</v>
      </c>
      <c r="BH143">
        <v>0.37</v>
      </c>
      <c r="BI143" t="s">
        <v>141</v>
      </c>
      <c r="BJ143">
        <v>0.5</v>
      </c>
      <c r="BK143" t="s">
        <v>141</v>
      </c>
      <c r="BL143" t="s">
        <v>141</v>
      </c>
      <c r="BM143" s="14">
        <f t="shared" si="118"/>
        <v>0.5</v>
      </c>
      <c r="BN143" s="14">
        <f t="shared" si="141"/>
        <v>0.362083873757025</v>
      </c>
      <c r="BO143" s="14" t="str">
        <f t="shared" si="119"/>
        <v>Over</v>
      </c>
      <c r="BP143">
        <v>0.4</v>
      </c>
      <c r="BQ143">
        <v>0.2</v>
      </c>
      <c r="BR143" s="14">
        <f t="shared" si="120"/>
        <v>2</v>
      </c>
      <c r="BS143" s="14">
        <f t="shared" si="121"/>
        <v>4</v>
      </c>
      <c r="BT143" s="14">
        <f t="shared" si="122"/>
        <v>0</v>
      </c>
      <c r="BU143" s="14">
        <f t="shared" si="123"/>
        <v>0</v>
      </c>
      <c r="BV143" s="14">
        <f t="shared" si="124"/>
        <v>6</v>
      </c>
      <c r="BW143" s="14"/>
      <c r="BX143">
        <v>0.13484721634034599</v>
      </c>
      <c r="BY143">
        <v>0.73864526233359395</v>
      </c>
      <c r="BZ143">
        <v>-1.4736117E-2</v>
      </c>
      <c r="CA143" t="s">
        <v>141</v>
      </c>
      <c r="CB143">
        <v>0.5</v>
      </c>
      <c r="CC143" t="s">
        <v>141</v>
      </c>
      <c r="CD143" t="s">
        <v>141</v>
      </c>
      <c r="CE143" s="14">
        <f t="shared" si="125"/>
        <v>0.5</v>
      </c>
      <c r="CF143" s="14">
        <f t="shared" si="142"/>
        <v>-0.5</v>
      </c>
      <c r="CG143" s="14" t="str">
        <f t="shared" si="126"/>
        <v>Under</v>
      </c>
      <c r="CH143">
        <v>0</v>
      </c>
      <c r="CI143">
        <v>0</v>
      </c>
      <c r="CJ143" s="14"/>
      <c r="CK143" s="14">
        <f t="shared" si="127"/>
        <v>1</v>
      </c>
      <c r="CL143" s="14">
        <f t="shared" si="128"/>
        <v>1</v>
      </c>
      <c r="CM143" s="14">
        <f t="shared" si="129"/>
        <v>1</v>
      </c>
      <c r="CN143" s="14">
        <f t="shared" si="130"/>
        <v>3</v>
      </c>
      <c r="CO143" s="14"/>
      <c r="CP143" s="15">
        <v>1.8472592143908271</v>
      </c>
      <c r="CQ143" s="15">
        <v>2</v>
      </c>
      <c r="CR143" s="15">
        <v>1.6009625014670099</v>
      </c>
      <c r="CS143" s="15">
        <v>0.5</v>
      </c>
      <c r="CT143" s="15" t="s">
        <v>141</v>
      </c>
      <c r="CU143" s="15">
        <v>0.5</v>
      </c>
      <c r="CV143" s="15">
        <v>1.5</v>
      </c>
      <c r="CW143" s="16">
        <f t="shared" si="131"/>
        <v>0.5</v>
      </c>
      <c r="CX143" s="14">
        <f t="shared" si="143"/>
        <v>1.5</v>
      </c>
      <c r="CY143" s="16" t="str">
        <f t="shared" si="132"/>
        <v>Over</v>
      </c>
      <c r="CZ143" s="15">
        <v>1.7</v>
      </c>
      <c r="DA143" s="15">
        <v>0.6</v>
      </c>
      <c r="DB143" s="16">
        <f t="shared" si="133"/>
        <v>3</v>
      </c>
      <c r="DC143" s="16">
        <f t="shared" si="134"/>
        <v>3</v>
      </c>
      <c r="DD143" s="16">
        <f t="shared" si="135"/>
        <v>1</v>
      </c>
      <c r="DE143" s="16">
        <f t="shared" si="136"/>
        <v>1</v>
      </c>
      <c r="DF143" s="16">
        <f t="shared" si="137"/>
        <v>8</v>
      </c>
      <c r="DG143" s="14"/>
    </row>
    <row r="144" spans="1:111" x14ac:dyDescent="0.3">
      <c r="A144" t="s">
        <v>291</v>
      </c>
      <c r="B144" t="s">
        <v>37</v>
      </c>
      <c r="C144" t="s">
        <v>38</v>
      </c>
      <c r="D144">
        <v>0.456188797142002</v>
      </c>
      <c r="E144">
        <v>0.63313048920402604</v>
      </c>
      <c r="F144">
        <v>0.13638738</v>
      </c>
      <c r="G144">
        <v>0.5</v>
      </c>
      <c r="H144">
        <v>0.5</v>
      </c>
      <c r="I144">
        <v>0.5</v>
      </c>
      <c r="J144">
        <v>0.5</v>
      </c>
      <c r="K144" s="14">
        <f t="shared" si="97"/>
        <v>0.5</v>
      </c>
      <c r="L144" s="14">
        <f t="shared" si="138"/>
        <v>0.13313048920402604</v>
      </c>
      <c r="M144" s="14" t="str">
        <f t="shared" si="98"/>
        <v>Over</v>
      </c>
      <c r="N144">
        <v>0.6</v>
      </c>
      <c r="O144">
        <v>0.6</v>
      </c>
      <c r="P144" s="14">
        <f t="shared" si="99"/>
        <v>1</v>
      </c>
      <c r="Q144" s="14">
        <f t="shared" si="100"/>
        <v>2</v>
      </c>
      <c r="R144" s="14">
        <f t="shared" si="101"/>
        <v>1</v>
      </c>
      <c r="S144" s="14">
        <f t="shared" si="102"/>
        <v>1</v>
      </c>
      <c r="T144" s="14">
        <f t="shared" si="103"/>
        <v>5</v>
      </c>
      <c r="U144" s="14"/>
      <c r="V144" s="15">
        <v>0.98421606374326875</v>
      </c>
      <c r="W144" s="15">
        <v>1.00174590293835</v>
      </c>
      <c r="X144" s="15">
        <v>0.95516721600620402</v>
      </c>
      <c r="Y144" s="15">
        <v>0.5</v>
      </c>
      <c r="Z144" s="15" t="s">
        <v>141</v>
      </c>
      <c r="AA144" s="15" t="s">
        <v>141</v>
      </c>
      <c r="AB144" s="15">
        <v>0.2</v>
      </c>
      <c r="AC144" s="16">
        <f t="shared" si="104"/>
        <v>0.5</v>
      </c>
      <c r="AD144" s="16">
        <f t="shared" si="139"/>
        <v>0.50174590293834997</v>
      </c>
      <c r="AE144" s="16" t="str">
        <f t="shared" si="105"/>
        <v>Over</v>
      </c>
      <c r="AF144" s="15">
        <v>1</v>
      </c>
      <c r="AG144" s="15">
        <v>0.7</v>
      </c>
      <c r="AH144" s="16">
        <f t="shared" si="106"/>
        <v>3</v>
      </c>
      <c r="AI144" s="16">
        <f t="shared" si="107"/>
        <v>4</v>
      </c>
      <c r="AJ144" s="16">
        <f t="shared" si="108"/>
        <v>1</v>
      </c>
      <c r="AK144" s="16">
        <f t="shared" si="109"/>
        <v>1</v>
      </c>
      <c r="AL144" s="16">
        <f t="shared" si="110"/>
        <v>9</v>
      </c>
      <c r="AM144" s="14"/>
      <c r="AN144">
        <v>5.9685838849559678E-2</v>
      </c>
      <c r="AO144">
        <v>0.15521098179873299</v>
      </c>
      <c r="AP144">
        <v>-8.2062799500310195E-5</v>
      </c>
      <c r="AQ144" t="s">
        <v>141</v>
      </c>
      <c r="AR144">
        <v>0.5</v>
      </c>
      <c r="AS144" t="s">
        <v>141</v>
      </c>
      <c r="AT144" t="s">
        <v>141</v>
      </c>
      <c r="AU144" s="14">
        <f t="shared" si="111"/>
        <v>0.5</v>
      </c>
      <c r="AV144" s="14">
        <f t="shared" si="140"/>
        <v>-0.44031416115044031</v>
      </c>
      <c r="AW144" s="14" t="str">
        <f t="shared" si="112"/>
        <v>Under</v>
      </c>
      <c r="AX144">
        <v>0.2</v>
      </c>
      <c r="AY144">
        <v>0.2</v>
      </c>
      <c r="AZ144" s="14">
        <f t="shared" si="113"/>
        <v>3</v>
      </c>
      <c r="BA144" s="14">
        <f t="shared" si="114"/>
        <v>1</v>
      </c>
      <c r="BB144" s="14">
        <f t="shared" si="115"/>
        <v>0</v>
      </c>
      <c r="BC144" s="14">
        <f t="shared" si="116"/>
        <v>0</v>
      </c>
      <c r="BD144" s="14">
        <f t="shared" si="117"/>
        <v>4</v>
      </c>
      <c r="BE144" s="14"/>
      <c r="BF144">
        <v>0.74673122724472063</v>
      </c>
      <c r="BG144">
        <v>1.18403335321361</v>
      </c>
      <c r="BH144">
        <v>0.44424406</v>
      </c>
      <c r="BI144" t="s">
        <v>141</v>
      </c>
      <c r="BJ144">
        <v>0.5</v>
      </c>
      <c r="BK144" t="s">
        <v>141</v>
      </c>
      <c r="BL144" t="s">
        <v>141</v>
      </c>
      <c r="BM144" s="14">
        <f t="shared" si="118"/>
        <v>0.5</v>
      </c>
      <c r="BN144" s="14">
        <f t="shared" si="141"/>
        <v>0.68403335321361003</v>
      </c>
      <c r="BO144" s="14" t="str">
        <f t="shared" si="119"/>
        <v>Over</v>
      </c>
      <c r="BP144">
        <v>0.9</v>
      </c>
      <c r="BQ144">
        <v>0.5</v>
      </c>
      <c r="BR144" s="14">
        <f t="shared" si="120"/>
        <v>2</v>
      </c>
      <c r="BS144" s="14">
        <f t="shared" si="121"/>
        <v>5</v>
      </c>
      <c r="BT144" s="14">
        <f t="shared" si="122"/>
        <v>1</v>
      </c>
      <c r="BU144" s="14">
        <f t="shared" si="123"/>
        <v>0</v>
      </c>
      <c r="BV144" s="14">
        <f t="shared" si="124"/>
        <v>8</v>
      </c>
      <c r="BW144" s="14"/>
      <c r="BX144">
        <v>0.16715942689922381</v>
      </c>
      <c r="BY144">
        <v>0.78620843561704901</v>
      </c>
      <c r="BZ144">
        <v>0.01</v>
      </c>
      <c r="CA144" t="s">
        <v>141</v>
      </c>
      <c r="CB144">
        <v>0.5</v>
      </c>
      <c r="CC144" t="s">
        <v>141</v>
      </c>
      <c r="CD144" t="s">
        <v>141</v>
      </c>
      <c r="CE144" s="14">
        <f t="shared" si="125"/>
        <v>0.5</v>
      </c>
      <c r="CF144" s="14">
        <f t="shared" si="142"/>
        <v>-0.5</v>
      </c>
      <c r="CG144" s="14" t="str">
        <f t="shared" si="126"/>
        <v>Under</v>
      </c>
      <c r="CH144">
        <v>0</v>
      </c>
      <c r="CI144">
        <v>0</v>
      </c>
      <c r="CJ144" s="14"/>
      <c r="CK144" s="14">
        <f t="shared" si="127"/>
        <v>1</v>
      </c>
      <c r="CL144" s="14">
        <f t="shared" si="128"/>
        <v>1</v>
      </c>
      <c r="CM144" s="14">
        <f t="shared" si="129"/>
        <v>1</v>
      </c>
      <c r="CN144" s="14">
        <f t="shared" si="130"/>
        <v>3</v>
      </c>
      <c r="CO144" s="14"/>
      <c r="CP144">
        <v>1.8788782376858919</v>
      </c>
      <c r="CQ144">
        <v>2</v>
      </c>
      <c r="CR144">
        <v>1.72092801947261</v>
      </c>
      <c r="CS144">
        <v>1.5</v>
      </c>
      <c r="CT144" t="s">
        <v>141</v>
      </c>
      <c r="CU144">
        <v>1.5</v>
      </c>
      <c r="CV144">
        <v>1.5</v>
      </c>
      <c r="CW144" s="14">
        <f t="shared" si="131"/>
        <v>1.5</v>
      </c>
      <c r="CX144" s="14">
        <f t="shared" si="143"/>
        <v>0.5</v>
      </c>
      <c r="CY144" s="14" t="str">
        <f t="shared" si="132"/>
        <v>Over</v>
      </c>
      <c r="CZ144">
        <v>1.9</v>
      </c>
      <c r="DA144">
        <v>0.4</v>
      </c>
      <c r="DB144" s="14">
        <f t="shared" si="133"/>
        <v>3</v>
      </c>
      <c r="DC144" s="14">
        <f t="shared" si="134"/>
        <v>1</v>
      </c>
      <c r="DD144" s="14">
        <f t="shared" si="135"/>
        <v>1</v>
      </c>
      <c r="DE144" s="14">
        <f t="shared" si="136"/>
        <v>0</v>
      </c>
      <c r="DF144" s="14">
        <f t="shared" si="137"/>
        <v>5</v>
      </c>
      <c r="DG144" s="14"/>
    </row>
    <row r="145" spans="1:111" x14ac:dyDescent="0.3">
      <c r="A145" t="s">
        <v>292</v>
      </c>
      <c r="B145" t="s">
        <v>37</v>
      </c>
      <c r="C145" t="s">
        <v>38</v>
      </c>
      <c r="D145" s="15">
        <v>0.20516252629559251</v>
      </c>
      <c r="E145" s="15">
        <v>0.36614173228346403</v>
      </c>
      <c r="F145" s="15">
        <v>0.12587855123088501</v>
      </c>
      <c r="G145" s="15">
        <v>0.5</v>
      </c>
      <c r="H145" s="15">
        <v>0.5</v>
      </c>
      <c r="I145" s="15">
        <v>0.5</v>
      </c>
      <c r="J145" s="15" t="s">
        <v>141</v>
      </c>
      <c r="K145" s="16">
        <f t="shared" si="97"/>
        <v>0.5</v>
      </c>
      <c r="L145" s="14">
        <f t="shared" si="138"/>
        <v>-0.3</v>
      </c>
      <c r="M145" s="16" t="str">
        <f t="shared" si="98"/>
        <v>Under</v>
      </c>
      <c r="N145" s="15">
        <v>0.2</v>
      </c>
      <c r="O145" s="15">
        <v>0.2</v>
      </c>
      <c r="P145" s="16">
        <f t="shared" si="99"/>
        <v>3</v>
      </c>
      <c r="Q145" s="16">
        <f t="shared" si="100"/>
        <v>4</v>
      </c>
      <c r="R145" s="16">
        <f t="shared" si="101"/>
        <v>1</v>
      </c>
      <c r="S145" s="16">
        <f t="shared" si="102"/>
        <v>1</v>
      </c>
      <c r="T145" s="16">
        <f t="shared" si="103"/>
        <v>9</v>
      </c>
      <c r="U145" s="14"/>
      <c r="V145">
        <v>0.66981832101788064</v>
      </c>
      <c r="W145">
        <v>1</v>
      </c>
      <c r="X145">
        <v>0.38050928840045101</v>
      </c>
      <c r="Y145">
        <v>0.5</v>
      </c>
      <c r="Z145" t="s">
        <v>141</v>
      </c>
      <c r="AA145" t="s">
        <v>141</v>
      </c>
      <c r="AB145">
        <v>0</v>
      </c>
      <c r="AC145" s="14">
        <f t="shared" si="104"/>
        <v>0.5</v>
      </c>
      <c r="AD145" s="16">
        <f t="shared" si="139"/>
        <v>0.5</v>
      </c>
      <c r="AE145" s="14" t="str">
        <f t="shared" si="105"/>
        <v>Over</v>
      </c>
      <c r="AF145">
        <v>0.4</v>
      </c>
      <c r="AG145">
        <v>0.4</v>
      </c>
      <c r="AH145" s="14">
        <f t="shared" si="106"/>
        <v>2</v>
      </c>
      <c r="AI145" s="14">
        <f t="shared" si="107"/>
        <v>3</v>
      </c>
      <c r="AJ145" s="14">
        <f t="shared" si="108"/>
        <v>0</v>
      </c>
      <c r="AK145" s="14">
        <f t="shared" si="109"/>
        <v>0</v>
      </c>
      <c r="AL145" s="14">
        <f t="shared" si="110"/>
        <v>5</v>
      </c>
      <c r="AM145" s="14"/>
      <c r="AN145">
        <v>-4.6448248582591058E-3</v>
      </c>
      <c r="AO145">
        <v>2.4361948955916399E-2</v>
      </c>
      <c r="AP145">
        <v>-2.3107876828267902E-2</v>
      </c>
      <c r="AQ145" t="s">
        <v>141</v>
      </c>
      <c r="AR145">
        <v>0.5</v>
      </c>
      <c r="AS145" t="s">
        <v>141</v>
      </c>
      <c r="AT145" t="s">
        <v>141</v>
      </c>
      <c r="AU145" s="14">
        <f t="shared" si="111"/>
        <v>0.5</v>
      </c>
      <c r="AV145" s="14">
        <f t="shared" si="140"/>
        <v>-0.50464482485825912</v>
      </c>
      <c r="AW145" s="14" t="str">
        <f t="shared" si="112"/>
        <v>Under</v>
      </c>
      <c r="AX145">
        <v>0</v>
      </c>
      <c r="AY145">
        <v>0</v>
      </c>
      <c r="AZ145" s="14">
        <f t="shared" si="113"/>
        <v>3</v>
      </c>
      <c r="BA145" s="14">
        <f t="shared" si="114"/>
        <v>1</v>
      </c>
      <c r="BB145" s="14">
        <f t="shared" si="115"/>
        <v>0</v>
      </c>
      <c r="BC145" s="14">
        <f t="shared" si="116"/>
        <v>0</v>
      </c>
      <c r="BD145" s="14">
        <f t="shared" si="117"/>
        <v>4</v>
      </c>
      <c r="BE145" s="14"/>
      <c r="BF145">
        <v>0.18630791654021001</v>
      </c>
      <c r="BG145">
        <v>0.60363086232980301</v>
      </c>
      <c r="BH145">
        <v>6.9047869999999997E-2</v>
      </c>
      <c r="BI145" t="s">
        <v>141</v>
      </c>
      <c r="BJ145">
        <v>0.5</v>
      </c>
      <c r="BK145" t="s">
        <v>141</v>
      </c>
      <c r="BL145" t="s">
        <v>141</v>
      </c>
      <c r="BM145" s="14">
        <f t="shared" si="118"/>
        <v>0.5</v>
      </c>
      <c r="BN145" s="14">
        <f t="shared" si="141"/>
        <v>-0.5</v>
      </c>
      <c r="BO145" s="14" t="str">
        <f t="shared" si="119"/>
        <v>Under</v>
      </c>
      <c r="BP145">
        <v>0</v>
      </c>
      <c r="BQ145">
        <v>0</v>
      </c>
      <c r="BR145" s="14">
        <f t="shared" si="120"/>
        <v>2</v>
      </c>
      <c r="BS145" s="14">
        <f t="shared" si="121"/>
        <v>1</v>
      </c>
      <c r="BT145" s="14">
        <f t="shared" si="122"/>
        <v>1</v>
      </c>
      <c r="BU145" s="14">
        <f t="shared" si="123"/>
        <v>1</v>
      </c>
      <c r="BV145" s="14">
        <f t="shared" si="124"/>
        <v>5</v>
      </c>
      <c r="BW145" s="14"/>
      <c r="BX145">
        <v>0.13258124698648849</v>
      </c>
      <c r="BY145">
        <v>0.76762084796111196</v>
      </c>
      <c r="BZ145">
        <v>-1.0982291E-2</v>
      </c>
      <c r="CA145" t="s">
        <v>141</v>
      </c>
      <c r="CB145">
        <v>0.5</v>
      </c>
      <c r="CC145" t="s">
        <v>141</v>
      </c>
      <c r="CD145" t="s">
        <v>141</v>
      </c>
      <c r="CE145" s="14">
        <f t="shared" si="125"/>
        <v>0.5</v>
      </c>
      <c r="CF145" s="14">
        <f t="shared" si="142"/>
        <v>-0.5</v>
      </c>
      <c r="CG145" s="14" t="str">
        <f t="shared" si="126"/>
        <v>Under</v>
      </c>
      <c r="CH145">
        <v>0</v>
      </c>
      <c r="CI145">
        <v>0</v>
      </c>
      <c r="CJ145" s="14"/>
      <c r="CK145" s="14">
        <f t="shared" si="127"/>
        <v>1</v>
      </c>
      <c r="CL145" s="14">
        <f t="shared" si="128"/>
        <v>1</v>
      </c>
      <c r="CM145" s="14">
        <f t="shared" si="129"/>
        <v>1</v>
      </c>
      <c r="CN145" s="14">
        <f t="shared" si="130"/>
        <v>3</v>
      </c>
      <c r="CO145" s="14"/>
      <c r="CP145">
        <v>0.844459135367014</v>
      </c>
      <c r="CQ145">
        <v>1.2</v>
      </c>
      <c r="CR145">
        <v>0.41392293555165799</v>
      </c>
      <c r="CS145">
        <v>0.5</v>
      </c>
      <c r="CT145" t="s">
        <v>141</v>
      </c>
      <c r="CU145">
        <v>0.5</v>
      </c>
      <c r="CV145" t="s">
        <v>141</v>
      </c>
      <c r="CW145" s="14">
        <f t="shared" si="131"/>
        <v>0.5</v>
      </c>
      <c r="CX145" s="14">
        <f t="shared" si="143"/>
        <v>0.7</v>
      </c>
      <c r="CY145" s="14" t="str">
        <f t="shared" si="132"/>
        <v>Over</v>
      </c>
      <c r="CZ145">
        <v>0.5</v>
      </c>
      <c r="DA145">
        <v>0.4</v>
      </c>
      <c r="DB145" s="14">
        <f t="shared" si="133"/>
        <v>2</v>
      </c>
      <c r="DC145" s="14">
        <f t="shared" si="134"/>
        <v>2</v>
      </c>
      <c r="DD145" s="14">
        <f t="shared" si="135"/>
        <v>0</v>
      </c>
      <c r="DE145" s="14">
        <f t="shared" si="136"/>
        <v>0</v>
      </c>
      <c r="DF145" s="14">
        <f t="shared" si="137"/>
        <v>4</v>
      </c>
      <c r="DG145" s="14"/>
    </row>
    <row r="146" spans="1:111" x14ac:dyDescent="0.3">
      <c r="A146" t="s">
        <v>293</v>
      </c>
      <c r="B146" t="s">
        <v>37</v>
      </c>
      <c r="C146" t="s">
        <v>38</v>
      </c>
      <c r="D146">
        <v>0.60900796855666928</v>
      </c>
      <c r="E146">
        <v>0.72132657761400198</v>
      </c>
      <c r="F146">
        <v>0.45079934091332802</v>
      </c>
      <c r="G146">
        <v>0.5</v>
      </c>
      <c r="H146">
        <v>0.5</v>
      </c>
      <c r="I146">
        <v>0.5</v>
      </c>
      <c r="J146">
        <v>0.5</v>
      </c>
      <c r="K146" s="14">
        <f t="shared" si="97"/>
        <v>0.5</v>
      </c>
      <c r="L146" s="14">
        <f t="shared" si="138"/>
        <v>0.5</v>
      </c>
      <c r="M146" s="14" t="str">
        <f t="shared" si="98"/>
        <v>Over</v>
      </c>
      <c r="N146">
        <v>1</v>
      </c>
      <c r="O146">
        <v>0.7</v>
      </c>
      <c r="P146" s="14">
        <f t="shared" si="99"/>
        <v>2</v>
      </c>
      <c r="Q146" s="14">
        <f t="shared" si="100"/>
        <v>4</v>
      </c>
      <c r="R146" s="14">
        <f t="shared" si="101"/>
        <v>1</v>
      </c>
      <c r="S146" s="14">
        <f t="shared" si="102"/>
        <v>1</v>
      </c>
      <c r="T146" s="14">
        <f t="shared" si="103"/>
        <v>8</v>
      </c>
      <c r="U146" s="14"/>
      <c r="V146" s="15">
        <v>0.99636882602091947</v>
      </c>
      <c r="W146" s="15">
        <v>1.0114233459091</v>
      </c>
      <c r="X146" s="15">
        <v>0.98569628876778403</v>
      </c>
      <c r="Y146" s="15">
        <v>0.5</v>
      </c>
      <c r="Z146" s="15" t="s">
        <v>141</v>
      </c>
      <c r="AA146" s="15" t="s">
        <v>141</v>
      </c>
      <c r="AB146" s="15">
        <v>0.3</v>
      </c>
      <c r="AC146" s="16">
        <f t="shared" si="104"/>
        <v>0.5</v>
      </c>
      <c r="AD146" s="16">
        <f t="shared" si="139"/>
        <v>0.51142334590909999</v>
      </c>
      <c r="AE146" s="16" t="str">
        <f t="shared" si="105"/>
        <v>Over</v>
      </c>
      <c r="AF146" s="15">
        <v>1</v>
      </c>
      <c r="AG146" s="15">
        <v>0.7</v>
      </c>
      <c r="AH146" s="16">
        <f t="shared" si="106"/>
        <v>3</v>
      </c>
      <c r="AI146" s="16">
        <f t="shared" si="107"/>
        <v>4</v>
      </c>
      <c r="AJ146" s="16">
        <f t="shared" si="108"/>
        <v>1</v>
      </c>
      <c r="AK146" s="16">
        <f t="shared" si="109"/>
        <v>1</v>
      </c>
      <c r="AL146" s="16">
        <f t="shared" si="110"/>
        <v>9</v>
      </c>
      <c r="AM146" s="14"/>
      <c r="AN146">
        <v>7.1125270868884136E-2</v>
      </c>
      <c r="AO146">
        <v>0.186965987777063</v>
      </c>
      <c r="AP146">
        <v>-8.1461020906153394E-5</v>
      </c>
      <c r="AQ146" t="s">
        <v>141</v>
      </c>
      <c r="AR146">
        <v>0.5</v>
      </c>
      <c r="AS146" t="s">
        <v>141</v>
      </c>
      <c r="AT146" t="s">
        <v>141</v>
      </c>
      <c r="AU146" s="14">
        <f t="shared" si="111"/>
        <v>0.5</v>
      </c>
      <c r="AV146" s="14">
        <f t="shared" si="140"/>
        <v>-0.42887472913111585</v>
      </c>
      <c r="AW146" s="14" t="str">
        <f t="shared" si="112"/>
        <v>Under</v>
      </c>
      <c r="AX146">
        <v>0.2</v>
      </c>
      <c r="AY146">
        <v>0.2</v>
      </c>
      <c r="AZ146" s="14">
        <f t="shared" si="113"/>
        <v>3</v>
      </c>
      <c r="BA146" s="14">
        <f t="shared" si="114"/>
        <v>1</v>
      </c>
      <c r="BB146" s="14">
        <f t="shared" si="115"/>
        <v>0</v>
      </c>
      <c r="BC146" s="14">
        <f t="shared" si="116"/>
        <v>0</v>
      </c>
      <c r="BD146" s="14">
        <f t="shared" si="117"/>
        <v>4</v>
      </c>
      <c r="BE146" s="14"/>
      <c r="BF146">
        <v>0.50446306408379082</v>
      </c>
      <c r="BG146">
        <v>0.92921415716856604</v>
      </c>
      <c r="BH146">
        <v>0.2</v>
      </c>
      <c r="BI146" t="s">
        <v>141</v>
      </c>
      <c r="BJ146">
        <v>0.5</v>
      </c>
      <c r="BK146" t="s">
        <v>141</v>
      </c>
      <c r="BL146" t="s">
        <v>141</v>
      </c>
      <c r="BM146" s="14">
        <f t="shared" si="118"/>
        <v>0.5</v>
      </c>
      <c r="BN146" s="14">
        <f t="shared" si="141"/>
        <v>0.42921415716856604</v>
      </c>
      <c r="BO146" s="14" t="str">
        <f t="shared" si="119"/>
        <v>Over</v>
      </c>
      <c r="BP146">
        <v>0.4</v>
      </c>
      <c r="BQ146">
        <v>0.3</v>
      </c>
      <c r="BR146" s="14">
        <f t="shared" si="120"/>
        <v>2</v>
      </c>
      <c r="BS146" s="14">
        <f t="shared" si="121"/>
        <v>4</v>
      </c>
      <c r="BT146" s="14">
        <f t="shared" si="122"/>
        <v>0</v>
      </c>
      <c r="BU146" s="14">
        <f t="shared" si="123"/>
        <v>0</v>
      </c>
      <c r="BV146" s="14">
        <f t="shared" si="124"/>
        <v>6</v>
      </c>
      <c r="BW146" s="14"/>
      <c r="BX146">
        <v>0.21636979611088031</v>
      </c>
      <c r="BY146">
        <v>0.85854120618882201</v>
      </c>
      <c r="BZ146">
        <v>3.8814656000000003E-2</v>
      </c>
      <c r="CA146" t="s">
        <v>141</v>
      </c>
      <c r="CB146">
        <v>0.5</v>
      </c>
      <c r="CC146" t="s">
        <v>141</v>
      </c>
      <c r="CD146" t="s">
        <v>141</v>
      </c>
      <c r="CE146" s="14">
        <f t="shared" si="125"/>
        <v>0.5</v>
      </c>
      <c r="CF146" s="14">
        <f t="shared" si="142"/>
        <v>-0.5</v>
      </c>
      <c r="CG146" s="14" t="str">
        <f t="shared" si="126"/>
        <v>Under</v>
      </c>
      <c r="CH146">
        <v>0</v>
      </c>
      <c r="CI146">
        <v>0</v>
      </c>
      <c r="CJ146" s="14"/>
      <c r="CK146" s="14">
        <f t="shared" si="127"/>
        <v>1</v>
      </c>
      <c r="CL146" s="14">
        <f t="shared" si="128"/>
        <v>1</v>
      </c>
      <c r="CM146" s="14">
        <f t="shared" si="129"/>
        <v>1</v>
      </c>
      <c r="CN146" s="14">
        <f t="shared" si="130"/>
        <v>3</v>
      </c>
      <c r="CO146" s="14"/>
      <c r="CP146">
        <v>1.8972303795730121</v>
      </c>
      <c r="CQ146">
        <v>2.0704375667022399</v>
      </c>
      <c r="CR146">
        <v>1.64807766848449</v>
      </c>
      <c r="CS146">
        <v>1.5</v>
      </c>
      <c r="CT146" t="s">
        <v>141</v>
      </c>
      <c r="CU146">
        <v>1.5</v>
      </c>
      <c r="CV146">
        <v>1.5</v>
      </c>
      <c r="CW146" s="14">
        <f t="shared" si="131"/>
        <v>1.5</v>
      </c>
      <c r="CX146" s="14">
        <f t="shared" si="143"/>
        <v>0.57043756670223988</v>
      </c>
      <c r="CY146" s="14" t="str">
        <f t="shared" si="132"/>
        <v>Over</v>
      </c>
      <c r="CZ146">
        <v>1.7</v>
      </c>
      <c r="DA146">
        <v>0.5</v>
      </c>
      <c r="DB146" s="14">
        <f t="shared" si="133"/>
        <v>3</v>
      </c>
      <c r="DC146" s="14">
        <f t="shared" si="134"/>
        <v>2</v>
      </c>
      <c r="DD146" s="14">
        <f t="shared" si="135"/>
        <v>1</v>
      </c>
      <c r="DE146" s="14">
        <f t="shared" si="136"/>
        <v>0</v>
      </c>
      <c r="DF146" s="14">
        <f t="shared" si="137"/>
        <v>6</v>
      </c>
      <c r="DG146" s="14"/>
    </row>
    <row r="147" spans="1:111" x14ac:dyDescent="0.3">
      <c r="A147" t="s">
        <v>294</v>
      </c>
      <c r="B147" t="s">
        <v>37</v>
      </c>
      <c r="C147" t="s">
        <v>38</v>
      </c>
      <c r="D147">
        <v>0.38537884932414879</v>
      </c>
      <c r="E147">
        <v>0.48583719677161802</v>
      </c>
      <c r="F147">
        <v>8.3862110000000004E-2</v>
      </c>
      <c r="G147">
        <v>0.5</v>
      </c>
      <c r="H147">
        <v>0.5</v>
      </c>
      <c r="I147">
        <v>0.5</v>
      </c>
      <c r="J147" t="s">
        <v>141</v>
      </c>
      <c r="K147" s="14">
        <f t="shared" si="97"/>
        <v>0.5</v>
      </c>
      <c r="L147" s="14">
        <f t="shared" si="138"/>
        <v>-0.11462115067585121</v>
      </c>
      <c r="M147" s="14" t="str">
        <f t="shared" si="98"/>
        <v>Under</v>
      </c>
      <c r="N147">
        <v>0.4</v>
      </c>
      <c r="O147">
        <v>0.3</v>
      </c>
      <c r="P147" s="14">
        <f t="shared" si="99"/>
        <v>3</v>
      </c>
      <c r="Q147" s="14">
        <f t="shared" si="100"/>
        <v>2</v>
      </c>
      <c r="R147" s="14">
        <f t="shared" si="101"/>
        <v>1</v>
      </c>
      <c r="S147" s="14">
        <f t="shared" si="102"/>
        <v>1</v>
      </c>
      <c r="T147" s="14">
        <f t="shared" si="103"/>
        <v>7</v>
      </c>
      <c r="U147" s="14"/>
      <c r="V147" s="15">
        <v>0.99413253146218772</v>
      </c>
      <c r="W147" s="15">
        <v>1</v>
      </c>
      <c r="X147" s="15">
        <v>0.98552671170992001</v>
      </c>
      <c r="Y147" s="15">
        <v>0.5</v>
      </c>
      <c r="Z147" s="15" t="s">
        <v>141</v>
      </c>
      <c r="AA147" s="15" t="s">
        <v>141</v>
      </c>
      <c r="AB147" s="15">
        <v>0.2</v>
      </c>
      <c r="AC147" s="16">
        <f t="shared" si="104"/>
        <v>0.5</v>
      </c>
      <c r="AD147" s="16">
        <f t="shared" si="139"/>
        <v>0.5</v>
      </c>
      <c r="AE147" s="16" t="str">
        <f t="shared" si="105"/>
        <v>Over</v>
      </c>
      <c r="AF147" s="15">
        <v>1</v>
      </c>
      <c r="AG147" s="15">
        <v>0.8</v>
      </c>
      <c r="AH147" s="16">
        <f t="shared" si="106"/>
        <v>3</v>
      </c>
      <c r="AI147" s="16">
        <f t="shared" si="107"/>
        <v>3</v>
      </c>
      <c r="AJ147" s="16">
        <f t="shared" si="108"/>
        <v>1</v>
      </c>
      <c r="AK147" s="16">
        <f t="shared" si="109"/>
        <v>1</v>
      </c>
      <c r="AL147" s="16">
        <f t="shared" si="110"/>
        <v>8</v>
      </c>
      <c r="AM147" s="14"/>
      <c r="AN147">
        <v>3.3677590966003999E-2</v>
      </c>
      <c r="AO147">
        <v>8.5544009111332406E-2</v>
      </c>
      <c r="AP147">
        <v>-5.6816936960950801E-5</v>
      </c>
      <c r="AQ147" t="s">
        <v>141</v>
      </c>
      <c r="AR147">
        <v>0.5</v>
      </c>
      <c r="AS147" t="s">
        <v>141</v>
      </c>
      <c r="AT147" t="s">
        <v>141</v>
      </c>
      <c r="AU147" s="14">
        <f t="shared" si="111"/>
        <v>0.5</v>
      </c>
      <c r="AV147" s="14">
        <f t="shared" si="140"/>
        <v>-0.46632240903399602</v>
      </c>
      <c r="AW147" s="14" t="str">
        <f t="shared" si="112"/>
        <v>Under</v>
      </c>
      <c r="AX147">
        <v>0.1</v>
      </c>
      <c r="AY147">
        <v>0.1</v>
      </c>
      <c r="AZ147" s="14">
        <f t="shared" si="113"/>
        <v>3</v>
      </c>
      <c r="BA147" s="14">
        <f t="shared" si="114"/>
        <v>1</v>
      </c>
      <c r="BB147" s="14">
        <f t="shared" si="115"/>
        <v>0</v>
      </c>
      <c r="BC147" s="14">
        <f t="shared" si="116"/>
        <v>0</v>
      </c>
      <c r="BD147" s="14">
        <f t="shared" si="117"/>
        <v>4</v>
      </c>
      <c r="BE147" s="14"/>
      <c r="BF147">
        <v>0.44841874191580933</v>
      </c>
      <c r="BG147">
        <v>0.862083873757025</v>
      </c>
      <c r="BH147">
        <v>0.22126196000000001</v>
      </c>
      <c r="BI147" t="s">
        <v>141</v>
      </c>
      <c r="BJ147">
        <v>0.5</v>
      </c>
      <c r="BK147" t="s">
        <v>141</v>
      </c>
      <c r="BL147" t="s">
        <v>141</v>
      </c>
      <c r="BM147" s="14">
        <f t="shared" si="118"/>
        <v>0.5</v>
      </c>
      <c r="BN147" s="14">
        <f t="shared" si="141"/>
        <v>0.362083873757025</v>
      </c>
      <c r="BO147" s="14" t="str">
        <f t="shared" si="119"/>
        <v>Over</v>
      </c>
      <c r="BP147">
        <v>0.6</v>
      </c>
      <c r="BQ147">
        <v>0.4</v>
      </c>
      <c r="BR147" s="14">
        <f t="shared" si="120"/>
        <v>1</v>
      </c>
      <c r="BS147" s="14">
        <f t="shared" si="121"/>
        <v>4</v>
      </c>
      <c r="BT147" s="14">
        <f t="shared" si="122"/>
        <v>1</v>
      </c>
      <c r="BU147" s="14">
        <f t="shared" si="123"/>
        <v>0</v>
      </c>
      <c r="BV147" s="14">
        <f t="shared" si="124"/>
        <v>6</v>
      </c>
      <c r="BW147" s="14"/>
      <c r="BX147">
        <v>0.1667740016586283</v>
      </c>
      <c r="BY147">
        <v>0.78620843561704901</v>
      </c>
      <c r="BZ147">
        <v>0.01</v>
      </c>
      <c r="CA147" t="s">
        <v>141</v>
      </c>
      <c r="CB147">
        <v>0.5</v>
      </c>
      <c r="CC147" t="s">
        <v>141</v>
      </c>
      <c r="CD147" t="s">
        <v>141</v>
      </c>
      <c r="CE147" s="14">
        <f t="shared" si="125"/>
        <v>0.5</v>
      </c>
      <c r="CF147" s="14">
        <f t="shared" si="142"/>
        <v>-0.5</v>
      </c>
      <c r="CG147" s="14" t="str">
        <f t="shared" si="126"/>
        <v>Under</v>
      </c>
      <c r="CH147">
        <v>0</v>
      </c>
      <c r="CI147">
        <v>0</v>
      </c>
      <c r="CJ147" s="14"/>
      <c r="CK147" s="14">
        <f t="shared" si="127"/>
        <v>1</v>
      </c>
      <c r="CL147" s="14">
        <f t="shared" si="128"/>
        <v>1</v>
      </c>
      <c r="CM147" s="14">
        <f t="shared" si="129"/>
        <v>1</v>
      </c>
      <c r="CN147" s="14">
        <f t="shared" si="130"/>
        <v>3</v>
      </c>
      <c r="CO147" s="14"/>
      <c r="CP147" s="15">
        <v>1.6321023999418931</v>
      </c>
      <c r="CQ147" s="15">
        <v>2</v>
      </c>
      <c r="CR147" s="15">
        <v>1.2337372</v>
      </c>
      <c r="CS147" s="15">
        <v>0.5</v>
      </c>
      <c r="CT147" s="15" t="s">
        <v>141</v>
      </c>
      <c r="CU147" s="15">
        <v>0.5</v>
      </c>
      <c r="CV147" s="15" t="s">
        <v>141</v>
      </c>
      <c r="CW147" s="16">
        <f t="shared" si="131"/>
        <v>0.5</v>
      </c>
      <c r="CX147" s="14">
        <f t="shared" si="143"/>
        <v>1.5</v>
      </c>
      <c r="CY147" s="16" t="str">
        <f t="shared" si="132"/>
        <v>Over</v>
      </c>
      <c r="CZ147" s="15">
        <v>1.5</v>
      </c>
      <c r="DA147" s="15">
        <v>0.8</v>
      </c>
      <c r="DB147" s="16">
        <f t="shared" si="133"/>
        <v>3</v>
      </c>
      <c r="DC147" s="16">
        <f t="shared" si="134"/>
        <v>3</v>
      </c>
      <c r="DD147" s="16">
        <f t="shared" si="135"/>
        <v>1</v>
      </c>
      <c r="DE147" s="16">
        <f t="shared" si="136"/>
        <v>1</v>
      </c>
      <c r="DF147" s="16">
        <f t="shared" si="137"/>
        <v>8</v>
      </c>
      <c r="DG147" s="14"/>
    </row>
    <row r="148" spans="1:111" x14ac:dyDescent="0.3">
      <c r="A148" t="s">
        <v>295</v>
      </c>
      <c r="B148" t="s">
        <v>37</v>
      </c>
      <c r="C148" t="s">
        <v>38</v>
      </c>
      <c r="D148" s="15">
        <v>0.31730482082103673</v>
      </c>
      <c r="E148" s="15">
        <v>0.443520782396088</v>
      </c>
      <c r="F148" s="15">
        <v>0.200673385451037</v>
      </c>
      <c r="G148" s="15">
        <v>0.5</v>
      </c>
      <c r="H148" s="15">
        <v>0.5</v>
      </c>
      <c r="I148" s="15">
        <v>0.5</v>
      </c>
      <c r="J148" s="15">
        <v>0.5</v>
      </c>
      <c r="K148" s="16">
        <f t="shared" si="97"/>
        <v>0.5</v>
      </c>
      <c r="L148" s="14">
        <f t="shared" si="138"/>
        <v>-0.4</v>
      </c>
      <c r="M148" s="16" t="str">
        <f t="shared" si="98"/>
        <v>Under</v>
      </c>
      <c r="N148" s="15">
        <v>0.1</v>
      </c>
      <c r="O148" s="15">
        <v>0.1</v>
      </c>
      <c r="P148" s="16">
        <f t="shared" si="99"/>
        <v>3</v>
      </c>
      <c r="Q148" s="16">
        <f t="shared" si="100"/>
        <v>4</v>
      </c>
      <c r="R148" s="16">
        <f t="shared" si="101"/>
        <v>1</v>
      </c>
      <c r="S148" s="16">
        <f t="shared" si="102"/>
        <v>1</v>
      </c>
      <c r="T148" s="16">
        <f t="shared" si="103"/>
        <v>9</v>
      </c>
      <c r="U148" s="14"/>
      <c r="V148">
        <v>0.79969502545747417</v>
      </c>
      <c r="W148">
        <v>1</v>
      </c>
      <c r="X148">
        <v>0.506617866659959</v>
      </c>
      <c r="Y148">
        <v>0.5</v>
      </c>
      <c r="Z148" t="s">
        <v>141</v>
      </c>
      <c r="AA148" t="s">
        <v>141</v>
      </c>
      <c r="AB148">
        <v>0.1</v>
      </c>
      <c r="AC148" s="14">
        <f t="shared" si="104"/>
        <v>0.5</v>
      </c>
      <c r="AD148" s="16">
        <f t="shared" si="139"/>
        <v>0.5</v>
      </c>
      <c r="AE148" s="14" t="str">
        <f t="shared" si="105"/>
        <v>Over</v>
      </c>
      <c r="AF148">
        <v>0.7</v>
      </c>
      <c r="AG148">
        <v>0.5</v>
      </c>
      <c r="AH148" s="14">
        <f t="shared" si="106"/>
        <v>3</v>
      </c>
      <c r="AI148" s="14">
        <f t="shared" si="107"/>
        <v>3</v>
      </c>
      <c r="AJ148" s="14">
        <f t="shared" si="108"/>
        <v>1</v>
      </c>
      <c r="AK148" s="14">
        <f t="shared" si="109"/>
        <v>0</v>
      </c>
      <c r="AL148" s="14">
        <f t="shared" si="110"/>
        <v>7</v>
      </c>
      <c r="AM148" s="14"/>
      <c r="AN148">
        <v>8.4775144844384722E-3</v>
      </c>
      <c r="AO148">
        <v>2.0483125606388201E-2</v>
      </c>
      <c r="AP148">
        <v>-5.9404940511221301E-5</v>
      </c>
      <c r="AQ148" t="s">
        <v>141</v>
      </c>
      <c r="AR148">
        <v>0.5</v>
      </c>
      <c r="AS148" t="s">
        <v>141</v>
      </c>
      <c r="AT148" t="s">
        <v>141</v>
      </c>
      <c r="AU148" s="14">
        <f t="shared" si="111"/>
        <v>0.5</v>
      </c>
      <c r="AV148" s="14">
        <f t="shared" si="140"/>
        <v>-0.5</v>
      </c>
      <c r="AW148" s="14" t="str">
        <f t="shared" si="112"/>
        <v>Under</v>
      </c>
      <c r="AX148">
        <v>0</v>
      </c>
      <c r="AY148">
        <v>0</v>
      </c>
      <c r="AZ148" s="14">
        <f t="shared" si="113"/>
        <v>3</v>
      </c>
      <c r="BA148" s="14">
        <f t="shared" si="114"/>
        <v>1</v>
      </c>
      <c r="BB148" s="14">
        <f t="shared" si="115"/>
        <v>0</v>
      </c>
      <c r="BC148" s="14">
        <f t="shared" si="116"/>
        <v>0</v>
      </c>
      <c r="BD148" s="14">
        <f t="shared" si="117"/>
        <v>4</v>
      </c>
      <c r="BE148" s="14"/>
      <c r="BF148">
        <v>0.28691660294627891</v>
      </c>
      <c r="BG148">
        <v>0.60363086232980301</v>
      </c>
      <c r="BH148">
        <v>0.190564202961063</v>
      </c>
      <c r="BI148" t="s">
        <v>141</v>
      </c>
      <c r="BJ148">
        <v>0.5</v>
      </c>
      <c r="BK148" t="s">
        <v>141</v>
      </c>
      <c r="BL148" t="s">
        <v>141</v>
      </c>
      <c r="BM148" s="14">
        <f t="shared" si="118"/>
        <v>0.5</v>
      </c>
      <c r="BN148" s="14">
        <f t="shared" si="141"/>
        <v>-0.21308339705372109</v>
      </c>
      <c r="BO148" s="14" t="str">
        <f t="shared" si="119"/>
        <v>Under</v>
      </c>
      <c r="BP148">
        <v>0.3</v>
      </c>
      <c r="BQ148">
        <v>0.2</v>
      </c>
      <c r="BR148" s="14">
        <f t="shared" si="120"/>
        <v>2</v>
      </c>
      <c r="BS148" s="14">
        <f t="shared" si="121"/>
        <v>1</v>
      </c>
      <c r="BT148" s="14">
        <f t="shared" si="122"/>
        <v>1</v>
      </c>
      <c r="BU148" s="14">
        <f t="shared" si="123"/>
        <v>1</v>
      </c>
      <c r="BV148" s="14">
        <f t="shared" si="124"/>
        <v>5</v>
      </c>
      <c r="BW148" s="14"/>
      <c r="BX148">
        <v>0.166707524453933</v>
      </c>
      <c r="BY148">
        <v>0.76762084796111196</v>
      </c>
      <c r="BZ148">
        <v>0.01</v>
      </c>
      <c r="CA148" t="s">
        <v>141</v>
      </c>
      <c r="CB148">
        <v>0.5</v>
      </c>
      <c r="CC148" t="s">
        <v>141</v>
      </c>
      <c r="CD148" t="s">
        <v>141</v>
      </c>
      <c r="CE148" s="14">
        <f t="shared" si="125"/>
        <v>0.5</v>
      </c>
      <c r="CF148" s="14">
        <f t="shared" si="142"/>
        <v>-0.5</v>
      </c>
      <c r="CG148" s="14" t="str">
        <f t="shared" si="126"/>
        <v>Under</v>
      </c>
      <c r="CH148">
        <v>0</v>
      </c>
      <c r="CI148">
        <v>0</v>
      </c>
      <c r="CJ148" s="14"/>
      <c r="CK148" s="14">
        <f t="shared" si="127"/>
        <v>1</v>
      </c>
      <c r="CL148" s="14">
        <f t="shared" si="128"/>
        <v>1</v>
      </c>
      <c r="CM148" s="14">
        <f t="shared" si="129"/>
        <v>1</v>
      </c>
      <c r="CN148" s="14">
        <f t="shared" si="130"/>
        <v>3</v>
      </c>
      <c r="CO148" s="14"/>
      <c r="CP148">
        <v>1.0707044462584121</v>
      </c>
      <c r="CQ148">
        <v>1.2351702</v>
      </c>
      <c r="CR148">
        <v>0.97901124593727795</v>
      </c>
      <c r="CS148">
        <v>1.5</v>
      </c>
      <c r="CT148" t="s">
        <v>141</v>
      </c>
      <c r="CU148">
        <v>1.5</v>
      </c>
      <c r="CV148">
        <v>1.5</v>
      </c>
      <c r="CW148" s="14">
        <f t="shared" si="131"/>
        <v>1.5</v>
      </c>
      <c r="CX148" s="14">
        <f t="shared" si="143"/>
        <v>-0.6</v>
      </c>
      <c r="CY148" s="14" t="str">
        <f t="shared" si="132"/>
        <v>Under</v>
      </c>
      <c r="CZ148">
        <v>0.9</v>
      </c>
      <c r="DA148">
        <v>0.2</v>
      </c>
      <c r="DB148" s="14">
        <f t="shared" si="133"/>
        <v>3</v>
      </c>
      <c r="DC148" s="14">
        <f t="shared" si="134"/>
        <v>1</v>
      </c>
      <c r="DD148" s="14">
        <f t="shared" si="135"/>
        <v>1</v>
      </c>
      <c r="DE148" s="14">
        <f t="shared" si="136"/>
        <v>1</v>
      </c>
      <c r="DF148" s="14">
        <f t="shared" si="137"/>
        <v>6</v>
      </c>
      <c r="DG148" s="1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597844-60DD-4929-B0CF-87C0A0D70F69}">
  <dimension ref="A1:DG148"/>
  <sheetViews>
    <sheetView workbookViewId="0">
      <selection activeCell="L2" sqref="L2"/>
    </sheetView>
  </sheetViews>
  <sheetFormatPr defaultRowHeight="14.4" x14ac:dyDescent="0.3"/>
  <sheetData>
    <row r="1" spans="1:111" x14ac:dyDescent="0.3">
      <c r="A1" s="10" t="s">
        <v>54</v>
      </c>
      <c r="B1" s="10" t="s">
        <v>19</v>
      </c>
      <c r="C1" s="10" t="s">
        <v>55</v>
      </c>
      <c r="D1" s="10" t="s">
        <v>56</v>
      </c>
      <c r="E1" s="10" t="s">
        <v>57</v>
      </c>
      <c r="F1" s="10" t="s">
        <v>58</v>
      </c>
      <c r="G1" s="10" t="s">
        <v>59</v>
      </c>
      <c r="H1" s="10" t="s">
        <v>60</v>
      </c>
      <c r="I1" s="10" t="s">
        <v>61</v>
      </c>
      <c r="J1" s="10" t="s">
        <v>62</v>
      </c>
      <c r="K1" s="11" t="s">
        <v>63</v>
      </c>
      <c r="L1" s="12" t="s">
        <v>64</v>
      </c>
      <c r="M1" s="12" t="s">
        <v>65</v>
      </c>
      <c r="N1" s="13" t="s">
        <v>66</v>
      </c>
      <c r="O1" s="12" t="s">
        <v>67</v>
      </c>
      <c r="P1" s="12" t="s">
        <v>68</v>
      </c>
      <c r="Q1" s="12" t="s">
        <v>69</v>
      </c>
      <c r="R1" s="12" t="s">
        <v>70</v>
      </c>
      <c r="S1" s="12" t="s">
        <v>71</v>
      </c>
      <c r="T1" s="12" t="s">
        <v>72</v>
      </c>
      <c r="U1" s="10" t="s">
        <v>73</v>
      </c>
      <c r="V1" s="10" t="s">
        <v>74</v>
      </c>
      <c r="W1" s="10" t="s">
        <v>75</v>
      </c>
      <c r="X1" s="10" t="s">
        <v>76</v>
      </c>
      <c r="Y1" s="3" t="s">
        <v>77</v>
      </c>
      <c r="Z1" s="10" t="s">
        <v>78</v>
      </c>
      <c r="AA1" s="10" t="s">
        <v>79</v>
      </c>
      <c r="AB1" s="3" t="s">
        <v>80</v>
      </c>
      <c r="AC1" s="11" t="s">
        <v>81</v>
      </c>
      <c r="AD1" s="12" t="s">
        <v>64</v>
      </c>
      <c r="AE1" s="12" t="s">
        <v>82</v>
      </c>
      <c r="AF1" s="13" t="s">
        <v>83</v>
      </c>
      <c r="AG1" s="12" t="s">
        <v>84</v>
      </c>
      <c r="AH1" s="12" t="s">
        <v>68</v>
      </c>
      <c r="AI1" s="12" t="s">
        <v>85</v>
      </c>
      <c r="AJ1" s="12" t="s">
        <v>86</v>
      </c>
      <c r="AK1" s="12" t="s">
        <v>87</v>
      </c>
      <c r="AL1" s="12" t="s">
        <v>88</v>
      </c>
      <c r="AM1" s="13" t="s">
        <v>89</v>
      </c>
      <c r="AN1" s="10" t="s">
        <v>90</v>
      </c>
      <c r="AO1" s="10" t="s">
        <v>91</v>
      </c>
      <c r="AP1" s="10" t="s">
        <v>92</v>
      </c>
      <c r="AQ1" s="3" t="s">
        <v>93</v>
      </c>
      <c r="AR1" s="3" t="s">
        <v>94</v>
      </c>
      <c r="AS1" s="10" t="s">
        <v>95</v>
      </c>
      <c r="AT1" s="3" t="s">
        <v>93</v>
      </c>
      <c r="AU1" s="11" t="s">
        <v>96</v>
      </c>
      <c r="AV1" s="12" t="s">
        <v>64</v>
      </c>
      <c r="AW1" s="12" t="s">
        <v>97</v>
      </c>
      <c r="AX1" s="13" t="s">
        <v>98</v>
      </c>
      <c r="AY1" s="13" t="s">
        <v>99</v>
      </c>
      <c r="AZ1" s="12" t="s">
        <v>68</v>
      </c>
      <c r="BA1" s="12" t="s">
        <v>85</v>
      </c>
      <c r="BB1" s="12" t="s">
        <v>86</v>
      </c>
      <c r="BC1" s="12" t="s">
        <v>87</v>
      </c>
      <c r="BD1" s="12" t="s">
        <v>100</v>
      </c>
      <c r="BE1" s="13" t="s">
        <v>101</v>
      </c>
      <c r="BF1" s="10" t="s">
        <v>102</v>
      </c>
      <c r="BG1" s="10" t="s">
        <v>103</v>
      </c>
      <c r="BH1" s="10" t="s">
        <v>104</v>
      </c>
      <c r="BI1" s="3" t="s">
        <v>105</v>
      </c>
      <c r="BJ1" s="3" t="s">
        <v>106</v>
      </c>
      <c r="BK1" s="10" t="s">
        <v>107</v>
      </c>
      <c r="BL1" s="3" t="s">
        <v>105</v>
      </c>
      <c r="BM1" s="11" t="s">
        <v>108</v>
      </c>
      <c r="BN1" s="12" t="s">
        <v>64</v>
      </c>
      <c r="BO1" s="12" t="s">
        <v>109</v>
      </c>
      <c r="BP1" s="13" t="s">
        <v>110</v>
      </c>
      <c r="BQ1" s="13" t="s">
        <v>111</v>
      </c>
      <c r="BR1" s="12" t="s">
        <v>68</v>
      </c>
      <c r="BS1" s="12" t="s">
        <v>85</v>
      </c>
      <c r="BT1" s="12" t="s">
        <v>86</v>
      </c>
      <c r="BU1" s="12" t="s">
        <v>87</v>
      </c>
      <c r="BV1" s="12" t="s">
        <v>112</v>
      </c>
      <c r="BW1" s="13" t="s">
        <v>113</v>
      </c>
      <c r="BX1" s="10" t="s">
        <v>114</v>
      </c>
      <c r="BY1" s="10" t="s">
        <v>115</v>
      </c>
      <c r="BZ1" s="10" t="s">
        <v>116</v>
      </c>
      <c r="CA1" s="3" t="s">
        <v>117</v>
      </c>
      <c r="CB1" s="3" t="s">
        <v>118</v>
      </c>
      <c r="CC1" s="10" t="s">
        <v>119</v>
      </c>
      <c r="CD1" s="3" t="s">
        <v>117</v>
      </c>
      <c r="CE1" s="11" t="s">
        <v>120</v>
      </c>
      <c r="CF1" s="11" t="s">
        <v>121</v>
      </c>
      <c r="CG1" s="12" t="s">
        <v>122</v>
      </c>
      <c r="CH1" s="13" t="s">
        <v>123</v>
      </c>
      <c r="CI1" s="13" t="s">
        <v>124</v>
      </c>
      <c r="CJ1" s="12" t="s">
        <v>68</v>
      </c>
      <c r="CK1" s="12" t="s">
        <v>85</v>
      </c>
      <c r="CL1" s="12" t="s">
        <v>86</v>
      </c>
      <c r="CM1" s="12" t="s">
        <v>87</v>
      </c>
      <c r="CN1" s="12" t="s">
        <v>125</v>
      </c>
      <c r="CO1" s="13" t="s">
        <v>126</v>
      </c>
      <c r="CP1" s="10" t="s">
        <v>127</v>
      </c>
      <c r="CQ1" s="10" t="s">
        <v>128</v>
      </c>
      <c r="CR1" s="10" t="s">
        <v>129</v>
      </c>
      <c r="CS1" s="10" t="s">
        <v>130</v>
      </c>
      <c r="CT1" s="3" t="s">
        <v>131</v>
      </c>
      <c r="CU1" s="3" t="s">
        <v>132</v>
      </c>
      <c r="CV1" s="3" t="s">
        <v>133</v>
      </c>
      <c r="CW1" s="11" t="s">
        <v>134</v>
      </c>
      <c r="CX1" s="11" t="s">
        <v>121</v>
      </c>
      <c r="CY1" s="12" t="s">
        <v>135</v>
      </c>
      <c r="CZ1" s="13" t="s">
        <v>136</v>
      </c>
      <c r="DA1" s="13" t="s">
        <v>137</v>
      </c>
      <c r="DB1" s="12" t="s">
        <v>68</v>
      </c>
      <c r="DC1" s="12" t="s">
        <v>85</v>
      </c>
      <c r="DD1" s="12" t="s">
        <v>86</v>
      </c>
      <c r="DE1" s="12" t="s">
        <v>87</v>
      </c>
      <c r="DF1" s="12" t="s">
        <v>138</v>
      </c>
      <c r="DG1" s="13" t="s">
        <v>53</v>
      </c>
    </row>
    <row r="2" spans="1:111" x14ac:dyDescent="0.3">
      <c r="A2" t="s">
        <v>139</v>
      </c>
      <c r="B2" t="s">
        <v>42</v>
      </c>
      <c r="C2" t="s">
        <v>140</v>
      </c>
      <c r="D2">
        <v>0.38402424908150778</v>
      </c>
      <c r="E2">
        <v>0.537407660809742</v>
      </c>
      <c r="F2">
        <v>0.21677731</v>
      </c>
      <c r="G2">
        <v>0.5</v>
      </c>
      <c r="H2" t="s">
        <v>141</v>
      </c>
      <c r="I2">
        <v>0.5</v>
      </c>
      <c r="J2">
        <v>0.5</v>
      </c>
      <c r="K2" s="14">
        <f t="shared" ref="K2:K65" si="0">IF(D2&gt;MIN(G2:J2),MIN(G2:J2),MAX(G2:J2))</f>
        <v>0.5</v>
      </c>
      <c r="L2" s="14">
        <f>IF(ABS(D2 - K2) &gt; MAX(ABS(E2 - K2), ABS(F2 - K2), ABS(N2 - K2)), D2, IF(ABS(E2 - K2) &gt; MAX(ABS(F2 - K2), ABS(N2 - K2)), E2, IF(ABS(F2 - K2) &gt; ABS(N2 - K2), F2, N2)))-K2</f>
        <v>-0.28322269</v>
      </c>
      <c r="M2" s="14" t="str">
        <f t="shared" ref="M2:M65" si="1">IF(L2 &lt; 0, "Under", "Over")</f>
        <v>Under</v>
      </c>
      <c r="N2">
        <v>0.3</v>
      </c>
      <c r="O2">
        <v>0.3</v>
      </c>
      <c r="P2" s="14">
        <f t="shared" ref="P2:P65" si="2">IF(
    AND(M2="Over", COUNTIF(D2:F2, "&gt;"&amp;K2) = 3),
    3,
    IF(
        AND(M2="Under", COUNTIF(D2:F2, "&lt;"&amp;K2) = 3),
        3,
        IF(
            AND(M2="Over", COUNTIF(D2:F2, "&gt;"&amp;K2) = 2),
            2,
            IF(
                AND(M2="Under", COUNTIF(D2:F2, "&lt;"&amp;K2) = 2),
                2,
                IF(
                    AND(M2="Over", OR(D2&gt;K2, E2&gt;K2, F2&gt;K2)),
                    1,
                    IF(
                        AND(M2="Under", OR(D2&lt;K2, E2&lt;K2, F2&lt;K2)),
                        1,
                        0
                    )
                )
            )
        )
    )
)</f>
        <v>2</v>
      </c>
      <c r="Q2" s="14">
        <f t="shared" ref="Q2:Q65" si="3">IF(OR(L2 &gt; 0.5, L2 &lt; -0.5), 5,
    IF(OR(AND(L2 &lt;= 0.5, L2 &gt; 0.25), AND(L2 &gt;= -0.5, L2 &lt; -0.25)), 4,
        IF(OR(AND(L2 &lt;= 0.25, L2 &gt; 0.15), AND(L2 &gt;= -0.25, L2 &lt; -0.15)), 3,
            IF(OR(AND(L2 &lt;= 0.15, L2 &gt; 0.05), AND(L2 &gt;= -0.15, L2 &lt; -0.05)), 2,
                IF(OR(L2 &lt;= 0.05, L2 &gt;= -0.05), 1, "")
            )
        )
    )
)</f>
        <v>4</v>
      </c>
      <c r="R2" s="14">
        <f t="shared" ref="R2:R65" si="4">IF(AND(M2="Over", N2&gt;K2), 1, IF(AND(M2="Under", N2&lt;=K2), 1, 0))</f>
        <v>1</v>
      </c>
      <c r="S2" s="14">
        <f t="shared" ref="S2:S65" si="5">IF(AND(M2="Over", O2&gt;0.5), 1, IF(AND(M2="Under", O2&lt;=0.5), 1, 0))</f>
        <v>1</v>
      </c>
      <c r="T2" s="14">
        <f t="shared" ref="T2:T65" si="6">SUM(P2:S2)</f>
        <v>8</v>
      </c>
      <c r="U2" s="14"/>
      <c r="V2" s="15">
        <v>0.93770057142508356</v>
      </c>
      <c r="W2" s="15">
        <v>1.0000546105836901</v>
      </c>
      <c r="X2" s="15">
        <v>0.81435204259690896</v>
      </c>
      <c r="Y2" s="15">
        <v>0.5</v>
      </c>
      <c r="Z2" s="15">
        <v>-210</v>
      </c>
      <c r="AA2" s="15">
        <v>270</v>
      </c>
      <c r="AB2" s="15">
        <v>0.1</v>
      </c>
      <c r="AC2" s="16">
        <f t="shared" ref="AC2:AC65" si="7">Y2</f>
        <v>0.5</v>
      </c>
      <c r="AD2" s="16">
        <f>IF(ABS(V2 - AC2) &gt; MAX(ABS(W2 - AC2), ABS(X2 - AC2), ABS(AF2 - AC2)), V2, IF(ABS(W2 - AC2) &gt; MAX(ABS(X2 - AC2), ABS(AF2 - AC2)), W2, IF(ABS(X2 - AC2) &gt; ABS(AF2 - AC2), X2, AF2)))-AC2</f>
        <v>0.50005461058369005</v>
      </c>
      <c r="AE2" s="16" t="str">
        <f t="shared" ref="AE2:AE65" si="8">IF(AD2 &lt; 0, "Under", "Over")</f>
        <v>Over</v>
      </c>
      <c r="AF2" s="15">
        <v>0.9</v>
      </c>
      <c r="AG2" s="15">
        <v>0.8</v>
      </c>
      <c r="AH2" s="16">
        <f t="shared" ref="AH2:AH65" si="9">IF(
    AND(AE2="Over", COUNTIF(V2:X2, "&gt;"&amp;AC2) = 3),
    3,
    IF(
        AND(AE2="Under", COUNTIF(V2:X2, "&lt;"&amp;AC2) = 3),
        3,
        IF(
            AND(AE2="Over", COUNTIF(V2:X2, "&gt;"&amp;AC2) = 2),
            2,
            IF(
                AND(AE2="Under", COUNTIF(V2:X2, "&lt;"&amp;AC2) = 2),
                2,
                IF(
                    AND(AE2="Over", OR(V2&gt;AC2, W2&gt;AC2, X2&gt;AC2)),
                    1,
                    IF(
                        AND(AE2="Under", OR(V2&lt;AC2, W2&lt;AC2, X2&lt;AC2)),
                        1,
                        0
                    )
                )
            )
        )
    )
)</f>
        <v>3</v>
      </c>
      <c r="AI2" s="16">
        <f t="shared" ref="AI2:AI65" si="10">IF(OR(AD2&gt;0.75,AD2&lt;-0.75),5,
IF(OR(AND(AD2&lt;=0.75,AD2&gt;0.5),AND(AD2&gt;=-0.75,AD2&lt;-0.5)),4,
IF(OR(AND(AD2&lt;=0.5,AD2&gt;0.25),AND(AD2&gt;=-0.5,AD2&lt;-0.25)),3,
IF(OR(AND(AD2&lt;=0.25,AD2&gt;0.1),AND(AD2&gt;=-0.25,AD2&lt;-0.1)),2,
IF(OR(AD2&lt;=0.1,AD2&gt;=-0.1),1,"")
)
)
))</f>
        <v>4</v>
      </c>
      <c r="AJ2" s="16">
        <f t="shared" ref="AJ2:AJ65" si="11">IF(AND(AE2="Over", AF2&gt;AC2), 1, IF(AND(AE2="Under", AF2&lt;=AC2), 1, 0))</f>
        <v>1</v>
      </c>
      <c r="AK2" s="16">
        <f t="shared" ref="AK2:AK65" si="12">IF(AND(AE2="Over", AG2&gt;0.5), 1, IF(AND(AE2="Under", AG2&lt;=0.5), 1, 0))</f>
        <v>1</v>
      </c>
      <c r="AL2" s="16">
        <f t="shared" ref="AL2:AL65" si="13">SUM(AH2:AK2)</f>
        <v>9</v>
      </c>
      <c r="AM2" s="14"/>
      <c r="AN2">
        <v>5.8460048859887363E-2</v>
      </c>
      <c r="AO2">
        <v>0.15116223137795101</v>
      </c>
      <c r="AP2">
        <v>-5.9404940511221301E-5</v>
      </c>
      <c r="AQ2" t="s">
        <v>141</v>
      </c>
      <c r="AR2">
        <v>0.5</v>
      </c>
      <c r="AS2">
        <v>420</v>
      </c>
      <c r="AT2" t="s">
        <v>141</v>
      </c>
      <c r="AU2" s="14">
        <f t="shared" ref="AU2:AU65" si="14">AR2</f>
        <v>0.5</v>
      </c>
      <c r="AV2" s="14">
        <f>IF(ABS(AN2 - AU2) &gt; MAX(ABS(AO2 - AU2), ABS(AP2 - AU2), ABS(AX2 - AU2)), AN2, IF(ABS(AO2 - AU2) &gt; MAX(ABS(AP2 - AU2), ABS(AX2 - AU2)), AO2, IF(ABS(AP2 - AU2) &gt; ABS(AX2 - AU2), AP2, AX2)))-AU2</f>
        <v>-0.50005940494051127</v>
      </c>
      <c r="AW2" s="14" t="str">
        <f t="shared" ref="AW2:AW65" si="15">IF(AV2 &lt; 0, "Under", "Over")</f>
        <v>Under</v>
      </c>
      <c r="AX2">
        <v>0.2</v>
      </c>
      <c r="AY2">
        <v>0.2</v>
      </c>
      <c r="AZ2" s="14">
        <f t="shared" ref="AZ2:AZ65" si="16">IF(
    AND(AW2="Over", COUNTIF(AN2:AP2, "&gt;"&amp;AU2) = 3),
    3,
    IF(
        AND(AW2="Under", COUNTIF(AN2:AP2, "&lt;"&amp;AU2) = 3),
        3,
        IF(
            AND(AW2="Over", COUNTIF(AN2:AP2, "&gt;"&amp;AU2) = 2),
            2,
            IF(
                AND(AW2="Under", COUNTIF(AN2:AP2, "&lt;"&amp;AU2) = 2),
                2,
                IF(
                    AND(AW2="Over", OR(AN2&gt;AU2, AO2&gt;AU2, AP2&gt;AU2)),
                    1,
                    IF(
                        AND(AW2="Under", OR(AN2&lt;AU2, AO2&lt;AU2, AP2&lt;AU2)),
                        1,
                        0
                    )
                )
            )
        )
    )
)</f>
        <v>3</v>
      </c>
      <c r="BA2" s="14">
        <f t="shared" ref="BA2:BA65" si="17">IF(OR(AV2&gt;0.1),5,
IF(OR(AND(AV2&lt;=0.1,AV2&gt;0.08)),4,
IF(OR(AND(AV2&lt;=0.08,AV2&gt;0.06)),3,
IF(OR(AND(AV2&lt;=0.06,AV2&gt;0.03)),2,
IF(OR(AV2&lt;=0.03),1,"")
)
)
))</f>
        <v>1</v>
      </c>
      <c r="BB2" s="14">
        <f t="shared" ref="BB2:BB65" si="18">IF(AND(AW2="Over", AX2&gt;AU2), 1, IF(AND(AW2="Under", AX2&lt;=AU2), 0, 0))</f>
        <v>0</v>
      </c>
      <c r="BC2" s="14">
        <f t="shared" ref="BC2:BC65" si="19">IF(AND(AW2="Over", AY2&gt;=0.5), 1, IF(AND(AW2="Under", AY2&lt;0.5), 0, 0))</f>
        <v>0</v>
      </c>
      <c r="BD2" s="14">
        <f t="shared" ref="BD2:BD65" si="20">SUM(AZ2:BC2)</f>
        <v>4</v>
      </c>
      <c r="BE2" s="14"/>
      <c r="BF2">
        <v>0.49023136262844152</v>
      </c>
      <c r="BG2">
        <v>0.862083873757025</v>
      </c>
      <c r="BH2">
        <v>0.32661146000000002</v>
      </c>
      <c r="BI2" t="s">
        <v>141</v>
      </c>
      <c r="BJ2">
        <v>0.5</v>
      </c>
      <c r="BK2">
        <v>140</v>
      </c>
      <c r="BL2" t="s">
        <v>141</v>
      </c>
      <c r="BM2" s="14">
        <f t="shared" ref="BM2:BM65" si="21">BJ2</f>
        <v>0.5</v>
      </c>
      <c r="BN2" s="14">
        <f>IF(ABS(BF2 - BM2) &gt; MAX(ABS(BG2 - BM2), ABS(BH2 - BM2), ABS(BP2 - BM2)), BF2, IF(ABS(BG2 - BM2) &gt; MAX(ABS(BH2 - BM2), ABS(BP2 - BM2)), BG2, IF(ABS(BH2 - BM2) &gt; ABS(BP2 - BM2), BH2, BP2)))-BM2</f>
        <v>0.362083873757025</v>
      </c>
      <c r="BO2" s="14" t="str">
        <f t="shared" ref="BO2:BO65" si="22">IF(BN2 &lt; 0, "Under", "Over")</f>
        <v>Over</v>
      </c>
      <c r="BP2">
        <v>0.5</v>
      </c>
      <c r="BQ2">
        <v>0.2</v>
      </c>
      <c r="BR2" s="14">
        <f t="shared" ref="BR2:BR65" si="23">IF(
    AND(BO2="Over", COUNTIF(BF2:BH2, "&gt;"&amp;BM2) = 3),
    3,
    IF(
        AND(BO2="Under", COUNTIF(BF2:BH2, "&lt;"&amp;BM2) = 3),
        3,
        IF(
            AND(BO2="Over", COUNTIF(BF2:BH2, "&gt;"&amp;BM2) = 2),
            2,
            IF(
                AND(BO2="Under", COUNTIF(BF2:BH2, "&lt;"&amp;BM2) = 2),
                2,
                IF(
                    AND(BO2="Over", OR(BF2&gt;BM2, BG2&gt;BM2, BH2&gt;BM2)),
                    1,
                    IF(
                        AND(BO2="Under", OR(BF2&lt;BM2, BG2&lt;BM2, BH2&lt;BM2)),
                        1,
                        0
                    )
                )
            )
        )
    )
)</f>
        <v>1</v>
      </c>
      <c r="BS2" s="14">
        <f t="shared" ref="BS2:BS65" si="24">IF(OR(BN2&gt;0.5),5,
IF(OR(AND(BN2&lt;=0.5,BN2&gt;0.25)),4,
IF(OR(AND(BN2&lt;=0.25,BN2&gt;0.15)),3,
IF(OR(AND(BN2&lt;=0.15,BN2&gt;0.075)),2,
IF(OR(BN2&lt;=0.075),1,"")
)
)
))</f>
        <v>4</v>
      </c>
      <c r="BT2" s="14">
        <f t="shared" ref="BT2:BT65" si="25">IF(AND(BO2="Over", BP2&gt;BM2), 1, IF(AND(BO2="Under", BP2&lt;=BM2), 1, 0))</f>
        <v>0</v>
      </c>
      <c r="BU2" s="14">
        <f t="shared" ref="BU2:BU65" si="26">IF(AND(BO2="Over", BQ2&gt;0.5), 1, IF(AND(BO2="Under", BQ2&lt;=0.5), 1, 0))</f>
        <v>0</v>
      </c>
      <c r="BV2" s="14">
        <f t="shared" ref="BV2:BV65" si="27">SUM(BR2:BU2)</f>
        <v>5</v>
      </c>
      <c r="BW2" s="14"/>
      <c r="BX2">
        <v>0.15640291085118879</v>
      </c>
      <c r="BY2">
        <v>0.76686283386147502</v>
      </c>
      <c r="BZ2">
        <v>0</v>
      </c>
      <c r="CA2" t="s">
        <v>141</v>
      </c>
      <c r="CB2">
        <v>0.5</v>
      </c>
      <c r="CC2">
        <v>1000</v>
      </c>
      <c r="CD2" t="s">
        <v>141</v>
      </c>
      <c r="CE2" s="14">
        <f t="shared" ref="CE2:CE65" si="28">CB2</f>
        <v>0.5</v>
      </c>
      <c r="CF2" s="14">
        <f>IF(ABS(BX2 - CE2) &gt; MAX(ABS(BY2 - CE2), ABS(BZ2 - CE2), ABS(CH2 - CE2)), BX2, IF(ABS(BY2 - CE2) &gt; MAX(ABS(BZ2 - CE2), ABS(CH2 - CE2)), BY2, IF(ABS(BZ2 - CE2) &gt; ABS(CH2 - CE2), BZ2, CH2)))-CE2</f>
        <v>-0.5</v>
      </c>
      <c r="CG2" s="14" t="str">
        <f t="shared" ref="CG2:CG65" si="29">IF(CF2 &lt; 0, "Under", "Over")</f>
        <v>Under</v>
      </c>
      <c r="CH2">
        <v>0.1</v>
      </c>
      <c r="CI2">
        <v>0.1</v>
      </c>
      <c r="CJ2" s="14"/>
      <c r="CK2" s="14">
        <f t="shared" ref="CK2:CK65" si="30">IF(OR(CF2&gt;0.25),5,
IF(OR(AND(CF2&lt;=0.25,CF2&gt;0.15)),4,
IF(OR(AND(CF2&lt;=0.15,CF2&gt;0.1)),3,
IF(OR(AND(CF2&lt;=0.1,CF2&gt;0.05)),2,
IF(OR(CF2&lt;=0.05),1,"")
)
)
))</f>
        <v>1</v>
      </c>
      <c r="CL2" s="14">
        <f t="shared" ref="CL2:CL65" si="31">IF(AND(CG2="Over", CH2&gt;CE2), 1, IF(AND(CG2="Under", CH2&lt;=CE2), 1, 0))</f>
        <v>1</v>
      </c>
      <c r="CM2" s="14">
        <f t="shared" ref="CM2:CM65" si="32">IF(AND(CG2="Over", CI2&gt;0.5), 1, IF(AND(CG2="Under", CI2&lt;=0.5), 1, 0))</f>
        <v>1</v>
      </c>
      <c r="CN2" s="14">
        <f t="shared" ref="CN2:CN65" si="33">SUM(CJ2:CM2)</f>
        <v>3</v>
      </c>
      <c r="CO2" s="14"/>
      <c r="CP2">
        <v>1.8178534808641531</v>
      </c>
      <c r="CQ2">
        <v>2</v>
      </c>
      <c r="CR2">
        <v>1.5103178231266099</v>
      </c>
      <c r="CS2">
        <v>1.5</v>
      </c>
      <c r="CT2" t="s">
        <v>141</v>
      </c>
      <c r="CU2">
        <v>1.5</v>
      </c>
      <c r="CV2">
        <v>1.5</v>
      </c>
      <c r="CW2" s="14">
        <f t="shared" ref="CW2:CW65" si="34">IF(CP2&gt;MIN(CS2:CV2),MIN(CS2:CV2),MAX(CS2:CV2))</f>
        <v>1.5</v>
      </c>
      <c r="CX2" s="14">
        <f>IF(ABS(CP2 - CW2) &gt; MAX(ABS(CQ2 - CW2), ABS(CR2 - CW2), ABS(CZ2 - CW2)), CP2, IF(ABS(CQ2 - CW2) &gt; MAX(ABS(CR2 - CW2), ABS(CZ2 - CW2)), CQ2, IF(ABS(CR2 - CW2) &gt; ABS(CZ2 - CW2), CR2, CZ2)))-CW2</f>
        <v>0.5</v>
      </c>
      <c r="CY2" s="14" t="str">
        <f t="shared" ref="CY2:CY65" si="35">IF(CX2 &lt; 0, "Under", "Over")</f>
        <v>Over</v>
      </c>
      <c r="CZ2">
        <v>1.8</v>
      </c>
      <c r="DA2">
        <v>0.5</v>
      </c>
      <c r="DB2" s="14">
        <f t="shared" ref="DB2:DB65" si="36">IF(
    AND(CY2="Over", COUNTIF(CP2:CR2, "&gt;"&amp;CW2) = 3),
    3,
    IF(
        AND(CY2="Under", COUNTIF(CP2:CR2, "&lt;"&amp;CW2) = 3),
        3,
        IF(
            AND(CY2="Over", COUNTIF(CP2:CR2, "&gt;"&amp;CW2) = 2),
            2,
            IF(
                AND(CY2="Under", COUNTIF(CP2:CR2, "&lt;"&amp;CW2) = 2),
                2,
                IF(
                    AND(CY2="Over", OR(CP2&gt;CW2, CQ2&gt;CW2, CR2&gt;CW2)),
                    1,
                    IF(
                        AND(CY2="Under", OR(CP2&lt;CW2, CQ2&lt;CW2, CR2&lt;CW2)),
                        1,
                        0
                    )
                )
            )
        )
    )
)</f>
        <v>3</v>
      </c>
      <c r="DC2" s="14">
        <f t="shared" ref="DC2:DC65" si="37">IF(OR(CX2&gt;2,CX2&lt;-2),5,
IF(OR(AND(CX2&lt;=2,CX2&gt;1.5),AND(CX2&gt;=-2,CX2&lt;-1.5)),4,
IF(OR(AND(CX2&lt;=1.5,CX2&gt;1),AND(CX2&gt;=-1.5,CX2&lt;-1)),3,
IF(OR(AND(CX2&lt;=1,CX2&gt;0.5),AND(CX2&gt;=1,CX2&lt;-0.5)),2,
IF(OR(CX2&lt;=0.5,CX2&gt;=-0.5),1,"")
)
)
))</f>
        <v>1</v>
      </c>
      <c r="DD2" s="14">
        <f t="shared" ref="DD2:DD65" si="38">IF(AND(CY2="Over", CZ2&gt;CW2), 1, IF(AND(CY2="Under", CZ2&lt;=CW2), 1, 0))</f>
        <v>1</v>
      </c>
      <c r="DE2" s="14">
        <f t="shared" ref="DE2:DE65" si="39">IF(AND(CY2="Over", DA2&gt;0.5), 1, IF(AND(CY2="Under", DA2&lt;=0.5), 1, 0))</f>
        <v>0</v>
      </c>
      <c r="DF2" s="14">
        <f t="shared" ref="DF2:DF65" si="40">SUM(DB2:DE2)</f>
        <v>5</v>
      </c>
      <c r="DG2" s="14"/>
    </row>
    <row r="3" spans="1:111" x14ac:dyDescent="0.3">
      <c r="A3" t="s">
        <v>142</v>
      </c>
      <c r="B3" t="s">
        <v>42</v>
      </c>
      <c r="C3" t="s">
        <v>140</v>
      </c>
      <c r="D3">
        <v>0.38143705117125831</v>
      </c>
      <c r="E3">
        <v>0.48403935258995601</v>
      </c>
      <c r="F3">
        <v>0.19384728000000001</v>
      </c>
      <c r="G3">
        <v>0.5</v>
      </c>
      <c r="H3" t="s">
        <v>141</v>
      </c>
      <c r="I3">
        <v>0.5</v>
      </c>
      <c r="J3">
        <v>0.5</v>
      </c>
      <c r="K3" s="14">
        <f t="shared" si="0"/>
        <v>0.5</v>
      </c>
      <c r="L3" s="14">
        <f t="shared" ref="L3:L66" si="41">IF(ABS(D3 - K3) &gt; MAX(ABS(E3 - K3), ABS(F3 - K3), ABS(N3 - K3)), D3, IF(ABS(E3 - K3) &gt; MAX(ABS(F3 - K3), ABS(N3 - K3)), E3, IF(ABS(F3 - K3) &gt; ABS(N3 - K3), F3, N3)))-K3</f>
        <v>-0.30615271999999999</v>
      </c>
      <c r="M3" s="14" t="str">
        <f t="shared" si="1"/>
        <v>Under</v>
      </c>
      <c r="N3">
        <v>0.6</v>
      </c>
      <c r="O3">
        <v>0.5</v>
      </c>
      <c r="P3" s="14">
        <f t="shared" si="2"/>
        <v>3</v>
      </c>
      <c r="Q3" s="14">
        <f t="shared" si="3"/>
        <v>4</v>
      </c>
      <c r="R3" s="14">
        <f t="shared" si="4"/>
        <v>0</v>
      </c>
      <c r="S3" s="14">
        <f t="shared" si="5"/>
        <v>1</v>
      </c>
      <c r="T3" s="14">
        <f t="shared" si="6"/>
        <v>8</v>
      </c>
      <c r="U3" s="14"/>
      <c r="V3">
        <v>0.84362329323691809</v>
      </c>
      <c r="W3">
        <v>1</v>
      </c>
      <c r="X3">
        <v>0.51139698524237398</v>
      </c>
      <c r="Y3">
        <v>0.5</v>
      </c>
      <c r="Z3">
        <v>-270</v>
      </c>
      <c r="AA3">
        <v>200</v>
      </c>
      <c r="AB3">
        <v>0.2</v>
      </c>
      <c r="AC3" s="14">
        <f t="shared" si="7"/>
        <v>0.5</v>
      </c>
      <c r="AD3" s="16">
        <f t="shared" ref="AD3:AD66" si="42">IF(ABS(V3 - AC3) &gt; MAX(ABS(W3 - AC3), ABS(X3 - AC3), ABS(AF3 - AC3)), V3, IF(ABS(W3 - AC3) &gt; MAX(ABS(X3 - AC3), ABS(AF3 - AC3)), W3, IF(ABS(X3 - AC3) &gt; ABS(AF3 - AC3), X3, AF3)))-AC3</f>
        <v>0.5</v>
      </c>
      <c r="AE3" s="14" t="str">
        <f t="shared" si="8"/>
        <v>Over</v>
      </c>
      <c r="AF3">
        <v>0.8</v>
      </c>
      <c r="AG3">
        <v>0.5</v>
      </c>
      <c r="AH3" s="14">
        <f t="shared" si="9"/>
        <v>3</v>
      </c>
      <c r="AI3" s="14">
        <f t="shared" si="10"/>
        <v>3</v>
      </c>
      <c r="AJ3" s="14">
        <f t="shared" si="11"/>
        <v>1</v>
      </c>
      <c r="AK3" s="14">
        <f t="shared" si="12"/>
        <v>0</v>
      </c>
      <c r="AL3" s="14">
        <f t="shared" si="13"/>
        <v>7</v>
      </c>
      <c r="AM3" s="14"/>
      <c r="AN3">
        <v>9.9345748338376672E-3</v>
      </c>
      <c r="AO3">
        <v>3.6608449467484899E-2</v>
      </c>
      <c r="AP3">
        <v>-9.9512789696549492E-3</v>
      </c>
      <c r="AQ3" t="s">
        <v>141</v>
      </c>
      <c r="AR3">
        <v>0.5</v>
      </c>
      <c r="AS3">
        <v>470</v>
      </c>
      <c r="AT3" t="s">
        <v>141</v>
      </c>
      <c r="AU3" s="14">
        <f t="shared" si="14"/>
        <v>0.5</v>
      </c>
      <c r="AV3" s="14">
        <f t="shared" ref="AV3:AV66" si="43">IF(ABS(AN3 - AU3) &gt; MAX(ABS(AO3 - AU3), ABS(AP3 - AU3), ABS(AX3 - AU3)), AN3, IF(ABS(AO3 - AU3) &gt; MAX(ABS(AP3 - AU3), ABS(AX3 - AU3)), AO3, IF(ABS(AP3 - AU3) &gt; ABS(AX3 - AU3), AP3, AX3)))-AU3</f>
        <v>-0.50995127896965498</v>
      </c>
      <c r="AW3" s="14" t="str">
        <f t="shared" si="15"/>
        <v>Under</v>
      </c>
      <c r="AX3">
        <v>0</v>
      </c>
      <c r="AY3">
        <v>0</v>
      </c>
      <c r="AZ3" s="14">
        <f t="shared" si="16"/>
        <v>3</v>
      </c>
      <c r="BA3" s="14">
        <f t="shared" si="17"/>
        <v>1</v>
      </c>
      <c r="BB3" s="14">
        <f t="shared" si="18"/>
        <v>0</v>
      </c>
      <c r="BC3" s="14">
        <f t="shared" si="19"/>
        <v>0</v>
      </c>
      <c r="BD3" s="14">
        <f t="shared" si="20"/>
        <v>4</v>
      </c>
      <c r="BE3" s="14"/>
      <c r="BF3">
        <v>0.36971961551126842</v>
      </c>
      <c r="BG3">
        <v>0.65244279529993798</v>
      </c>
      <c r="BH3">
        <v>5.1154788808282801E-2</v>
      </c>
      <c r="BI3" t="s">
        <v>141</v>
      </c>
      <c r="BJ3">
        <v>0.5</v>
      </c>
      <c r="BK3">
        <v>165</v>
      </c>
      <c r="BL3" t="s">
        <v>141</v>
      </c>
      <c r="BM3" s="14">
        <f t="shared" si="21"/>
        <v>0.5</v>
      </c>
      <c r="BN3" s="14">
        <f t="shared" ref="BN3:BN66" si="44">IF(ABS(BF3 - BM3) &gt; MAX(ABS(BG3 - BM3), ABS(BH3 - BM3), ABS(BP3 - BM3)), BF3, IF(ABS(BG3 - BM3) &gt; MAX(ABS(BH3 - BM3), ABS(BP3 - BM3)), BG3, IF(ABS(BH3 - BM3) &gt; ABS(BP3 - BM3), BH3, BP3)))-BM3</f>
        <v>-0.44884521119171722</v>
      </c>
      <c r="BO3" s="14" t="str">
        <f t="shared" si="22"/>
        <v>Under</v>
      </c>
      <c r="BP3">
        <v>0.3</v>
      </c>
      <c r="BQ3">
        <v>0.2</v>
      </c>
      <c r="BR3" s="14">
        <f t="shared" si="23"/>
        <v>2</v>
      </c>
      <c r="BS3" s="14">
        <f t="shared" si="24"/>
        <v>1</v>
      </c>
      <c r="BT3" s="14">
        <f t="shared" si="25"/>
        <v>1</v>
      </c>
      <c r="BU3" s="14">
        <f t="shared" si="26"/>
        <v>1</v>
      </c>
      <c r="BV3" s="14">
        <f t="shared" si="27"/>
        <v>5</v>
      </c>
      <c r="BW3" s="14"/>
      <c r="BX3">
        <v>0.1895376055910363</v>
      </c>
      <c r="BY3">
        <v>0.79899581589958102</v>
      </c>
      <c r="BZ3">
        <v>0.03</v>
      </c>
      <c r="CA3" t="s">
        <v>141</v>
      </c>
      <c r="CB3">
        <v>0.5</v>
      </c>
      <c r="CC3">
        <v>265</v>
      </c>
      <c r="CD3" t="s">
        <v>141</v>
      </c>
      <c r="CE3" s="14">
        <f t="shared" si="28"/>
        <v>0.5</v>
      </c>
      <c r="CF3" s="14">
        <f t="shared" ref="CF3:CF66" si="45">IF(ABS(BX3 - CE3) &gt; MAX(ABS(BY3 - CE3), ABS(BZ3 - CE3), ABS(CH3 - CE3)), BX3, IF(ABS(BY3 - CE3) &gt; MAX(ABS(BZ3 - CE3), ABS(CH3 - CE3)), BY3, IF(ABS(BZ3 - CE3) &gt; ABS(CH3 - CE3), BZ3, CH3)))-CE3</f>
        <v>-0.5</v>
      </c>
      <c r="CG3" s="14" t="str">
        <f t="shared" si="29"/>
        <v>Under</v>
      </c>
      <c r="CH3">
        <v>0</v>
      </c>
      <c r="CI3">
        <v>0</v>
      </c>
      <c r="CJ3" s="14"/>
      <c r="CK3" s="14">
        <f t="shared" si="30"/>
        <v>1</v>
      </c>
      <c r="CL3" s="14">
        <f t="shared" si="31"/>
        <v>1</v>
      </c>
      <c r="CM3" s="14">
        <f t="shared" si="32"/>
        <v>1</v>
      </c>
      <c r="CN3" s="14">
        <f t="shared" si="33"/>
        <v>3</v>
      </c>
      <c r="CO3" s="14"/>
      <c r="CP3">
        <v>1.1182062942483311</v>
      </c>
      <c r="CQ3">
        <v>1.2459919156736901</v>
      </c>
      <c r="CR3">
        <v>0.98460582383031703</v>
      </c>
      <c r="CS3">
        <v>1.5</v>
      </c>
      <c r="CT3" t="s">
        <v>141</v>
      </c>
      <c r="CU3">
        <v>1.5</v>
      </c>
      <c r="CV3">
        <v>1.5</v>
      </c>
      <c r="CW3" s="14">
        <f t="shared" si="34"/>
        <v>1.5</v>
      </c>
      <c r="CX3" s="14">
        <f t="shared" ref="CX3:CX66" si="46">IF(ABS(CP3 - CW3) &gt; MAX(ABS(CQ3 - CW3), ABS(CR3 - CW3), ABS(CZ3 - CW3)), CP3, IF(ABS(CQ3 - CW3) &gt; MAX(ABS(CR3 - CW3), ABS(CZ3 - CW3)), CQ3, IF(ABS(CR3 - CW3) &gt; ABS(CZ3 - CW3), CR3, CZ3)))-CW3</f>
        <v>-0.51539417616968297</v>
      </c>
      <c r="CY3" s="14" t="str">
        <f t="shared" si="35"/>
        <v>Under</v>
      </c>
      <c r="CZ3">
        <v>1.1000000000000001</v>
      </c>
      <c r="DA3">
        <v>0.3</v>
      </c>
      <c r="DB3" s="14">
        <f t="shared" si="36"/>
        <v>3</v>
      </c>
      <c r="DC3" s="14">
        <f t="shared" si="37"/>
        <v>1</v>
      </c>
      <c r="DD3" s="14">
        <f t="shared" si="38"/>
        <v>1</v>
      </c>
      <c r="DE3" s="14">
        <f t="shared" si="39"/>
        <v>1</v>
      </c>
      <c r="DF3" s="14">
        <f t="shared" si="40"/>
        <v>6</v>
      </c>
      <c r="DG3" s="14"/>
    </row>
    <row r="4" spans="1:111" x14ac:dyDescent="0.3">
      <c r="A4" t="s">
        <v>143</v>
      </c>
      <c r="B4" t="s">
        <v>42</v>
      </c>
      <c r="C4" t="s">
        <v>140</v>
      </c>
      <c r="D4" s="15">
        <v>0.25626056826778482</v>
      </c>
      <c r="E4" s="15">
        <v>0.443520782396088</v>
      </c>
      <c r="F4" s="15">
        <v>7.9054899999999997E-2</v>
      </c>
      <c r="G4" s="15">
        <v>0.5</v>
      </c>
      <c r="H4" s="15" t="s">
        <v>141</v>
      </c>
      <c r="I4" s="15">
        <v>0.5</v>
      </c>
      <c r="J4" s="15">
        <v>0.5</v>
      </c>
      <c r="K4" s="16">
        <f t="shared" si="0"/>
        <v>0.5</v>
      </c>
      <c r="L4" s="14">
        <f t="shared" si="41"/>
        <v>-0.42094510000000002</v>
      </c>
      <c r="M4" s="16" t="str">
        <f t="shared" si="1"/>
        <v>Under</v>
      </c>
      <c r="N4" s="15">
        <v>0.3</v>
      </c>
      <c r="O4" s="15">
        <v>0.3</v>
      </c>
      <c r="P4" s="16">
        <f t="shared" si="2"/>
        <v>3</v>
      </c>
      <c r="Q4" s="16">
        <f t="shared" si="3"/>
        <v>4</v>
      </c>
      <c r="R4" s="16">
        <f t="shared" si="4"/>
        <v>1</v>
      </c>
      <c r="S4" s="16">
        <f t="shared" si="5"/>
        <v>1</v>
      </c>
      <c r="T4" s="16">
        <f t="shared" si="6"/>
        <v>9</v>
      </c>
      <c r="U4" s="14"/>
      <c r="V4">
        <v>0.204109656956105</v>
      </c>
      <c r="W4">
        <v>0.48</v>
      </c>
      <c r="X4">
        <v>-5.0842424630304995E-4</v>
      </c>
      <c r="Y4">
        <v>0.5</v>
      </c>
      <c r="Z4">
        <v>-170</v>
      </c>
      <c r="AA4">
        <v>340</v>
      </c>
      <c r="AB4">
        <v>0</v>
      </c>
      <c r="AC4" s="14">
        <f t="shared" si="7"/>
        <v>0.5</v>
      </c>
      <c r="AD4" s="16">
        <f t="shared" si="42"/>
        <v>-0.50050842424630304</v>
      </c>
      <c r="AE4" s="14" t="str">
        <f t="shared" si="8"/>
        <v>Under</v>
      </c>
      <c r="AF4">
        <v>0.3</v>
      </c>
      <c r="AG4">
        <v>0.3</v>
      </c>
      <c r="AH4" s="14">
        <f t="shared" si="9"/>
        <v>3</v>
      </c>
      <c r="AI4" s="14">
        <f t="shared" si="10"/>
        <v>4</v>
      </c>
      <c r="AJ4" s="14">
        <f t="shared" si="11"/>
        <v>1</v>
      </c>
      <c r="AK4" s="14">
        <f t="shared" si="12"/>
        <v>1</v>
      </c>
      <c r="AL4" s="14">
        <f t="shared" si="13"/>
        <v>9</v>
      </c>
      <c r="AM4" s="14"/>
      <c r="AN4">
        <v>3.6543147168226847E-2</v>
      </c>
      <c r="AO4">
        <v>9.7697096302970104E-2</v>
      </c>
      <c r="AP4">
        <v>-1.68824850358642E-3</v>
      </c>
      <c r="AQ4" t="s">
        <v>141</v>
      </c>
      <c r="AR4">
        <v>0.5</v>
      </c>
      <c r="AS4">
        <v>440</v>
      </c>
      <c r="AT4" t="s">
        <v>141</v>
      </c>
      <c r="AU4" s="14">
        <f t="shared" si="14"/>
        <v>0.5</v>
      </c>
      <c r="AV4" s="14">
        <f t="shared" si="43"/>
        <v>-0.5016882485035864</v>
      </c>
      <c r="AW4" s="14" t="str">
        <f t="shared" si="15"/>
        <v>Under</v>
      </c>
      <c r="AX4">
        <v>0.1</v>
      </c>
      <c r="AY4">
        <v>0.1</v>
      </c>
      <c r="AZ4" s="14">
        <f t="shared" si="16"/>
        <v>3</v>
      </c>
      <c r="BA4" s="14">
        <f t="shared" si="17"/>
        <v>1</v>
      </c>
      <c r="BB4" s="14">
        <f t="shared" si="18"/>
        <v>0</v>
      </c>
      <c r="BC4" s="14">
        <f t="shared" si="19"/>
        <v>0</v>
      </c>
      <c r="BD4" s="14">
        <f t="shared" si="20"/>
        <v>4</v>
      </c>
      <c r="BE4" s="14"/>
      <c r="BF4">
        <v>0.38848817008431519</v>
      </c>
      <c r="BG4">
        <v>0.86555458832362997</v>
      </c>
      <c r="BH4">
        <v>2.3605507000000001E-2</v>
      </c>
      <c r="BI4" t="s">
        <v>141</v>
      </c>
      <c r="BJ4">
        <v>0.5</v>
      </c>
      <c r="BK4">
        <v>175</v>
      </c>
      <c r="BL4" t="s">
        <v>141</v>
      </c>
      <c r="BM4" s="14">
        <f t="shared" si="21"/>
        <v>0.5</v>
      </c>
      <c r="BN4" s="14">
        <f t="shared" si="44"/>
        <v>-0.47639449299999997</v>
      </c>
      <c r="BO4" s="14" t="str">
        <f t="shared" si="22"/>
        <v>Under</v>
      </c>
      <c r="BP4">
        <v>0.3</v>
      </c>
      <c r="BQ4">
        <v>0.3</v>
      </c>
      <c r="BR4" s="14">
        <f t="shared" si="23"/>
        <v>2</v>
      </c>
      <c r="BS4" s="14">
        <f t="shared" si="24"/>
        <v>1</v>
      </c>
      <c r="BT4" s="14">
        <f t="shared" si="25"/>
        <v>1</v>
      </c>
      <c r="BU4" s="14">
        <f t="shared" si="26"/>
        <v>1</v>
      </c>
      <c r="BV4" s="14">
        <f t="shared" si="27"/>
        <v>5</v>
      </c>
      <c r="BW4" s="14"/>
      <c r="BX4">
        <v>0.14867197448139899</v>
      </c>
      <c r="BY4">
        <v>0.76762084796111196</v>
      </c>
      <c r="BZ4">
        <v>7.0557398781553801E-3</v>
      </c>
      <c r="CA4" t="s">
        <v>141</v>
      </c>
      <c r="CB4">
        <v>0.5</v>
      </c>
      <c r="CC4" t="s">
        <v>141</v>
      </c>
      <c r="CD4" t="s">
        <v>141</v>
      </c>
      <c r="CE4" s="14">
        <f t="shared" si="28"/>
        <v>0.5</v>
      </c>
      <c r="CF4" s="14">
        <f t="shared" si="45"/>
        <v>-0.49294426012184461</v>
      </c>
      <c r="CG4" s="14" t="str">
        <f t="shared" si="29"/>
        <v>Under</v>
      </c>
      <c r="CH4">
        <v>0.1</v>
      </c>
      <c r="CI4">
        <v>0.1</v>
      </c>
      <c r="CJ4" s="14"/>
      <c r="CK4" s="14">
        <f t="shared" si="30"/>
        <v>1</v>
      </c>
      <c r="CL4" s="14">
        <f t="shared" si="31"/>
        <v>1</v>
      </c>
      <c r="CM4" s="14">
        <f t="shared" si="32"/>
        <v>1</v>
      </c>
      <c r="CN4" s="14">
        <f t="shared" si="33"/>
        <v>3</v>
      </c>
      <c r="CO4" s="14"/>
      <c r="CP4">
        <v>0.6050615325407076</v>
      </c>
      <c r="CQ4">
        <v>1.0060832943378499</v>
      </c>
      <c r="CR4">
        <v>3.6435620000000002E-2</v>
      </c>
      <c r="CS4">
        <v>0.5</v>
      </c>
      <c r="CT4" t="s">
        <v>141</v>
      </c>
      <c r="CU4">
        <v>0.5</v>
      </c>
      <c r="CV4">
        <v>1.5</v>
      </c>
      <c r="CW4" s="14">
        <f t="shared" si="34"/>
        <v>0.5</v>
      </c>
      <c r="CX4" s="14">
        <f t="shared" si="46"/>
        <v>0.50608329433784993</v>
      </c>
      <c r="CY4" s="14" t="str">
        <f t="shared" si="35"/>
        <v>Over</v>
      </c>
      <c r="CZ4">
        <v>0.8</v>
      </c>
      <c r="DA4">
        <v>0.3</v>
      </c>
      <c r="DB4" s="14">
        <f t="shared" si="36"/>
        <v>2</v>
      </c>
      <c r="DC4" s="14">
        <f t="shared" si="37"/>
        <v>2</v>
      </c>
      <c r="DD4" s="14">
        <f t="shared" si="38"/>
        <v>1</v>
      </c>
      <c r="DE4" s="14">
        <f t="shared" si="39"/>
        <v>0</v>
      </c>
      <c r="DF4" s="14">
        <f t="shared" si="40"/>
        <v>5</v>
      </c>
      <c r="DG4" s="14"/>
    </row>
    <row r="5" spans="1:111" x14ac:dyDescent="0.3">
      <c r="A5" t="s">
        <v>144</v>
      </c>
      <c r="B5" t="s">
        <v>42</v>
      </c>
      <c r="C5" t="s">
        <v>140</v>
      </c>
      <c r="D5">
        <v>0.3762277411630669</v>
      </c>
      <c r="E5">
        <v>0.62891698735568902</v>
      </c>
      <c r="F5">
        <v>0.28430801999999999</v>
      </c>
      <c r="G5">
        <v>0.5</v>
      </c>
      <c r="H5" t="s">
        <v>141</v>
      </c>
      <c r="I5">
        <v>0.5</v>
      </c>
      <c r="J5" t="s">
        <v>141</v>
      </c>
      <c r="K5" s="14">
        <f t="shared" si="0"/>
        <v>0.5</v>
      </c>
      <c r="L5" s="14">
        <f t="shared" si="41"/>
        <v>-0.21569198000000001</v>
      </c>
      <c r="M5" s="14" t="str">
        <f t="shared" si="1"/>
        <v>Under</v>
      </c>
      <c r="N5">
        <v>0.5</v>
      </c>
      <c r="O5">
        <v>0.5</v>
      </c>
      <c r="P5" s="14">
        <f t="shared" si="2"/>
        <v>2</v>
      </c>
      <c r="Q5" s="14">
        <f t="shared" si="3"/>
        <v>3</v>
      </c>
      <c r="R5" s="14">
        <f t="shared" si="4"/>
        <v>1</v>
      </c>
      <c r="S5" s="14">
        <f t="shared" si="5"/>
        <v>1</v>
      </c>
      <c r="T5" s="14">
        <f t="shared" si="6"/>
        <v>7</v>
      </c>
      <c r="U5" s="14"/>
      <c r="V5" s="15">
        <v>1.495529151488409</v>
      </c>
      <c r="W5" s="15">
        <v>2.2330151600224499</v>
      </c>
      <c r="X5" s="15">
        <v>0.92982003011277203</v>
      </c>
      <c r="Y5" s="15">
        <v>0.5</v>
      </c>
      <c r="Z5" s="15">
        <v>-190</v>
      </c>
      <c r="AA5" s="15">
        <v>280</v>
      </c>
      <c r="AB5" s="15">
        <v>0.1</v>
      </c>
      <c r="AC5" s="16">
        <f t="shared" si="7"/>
        <v>0.5</v>
      </c>
      <c r="AD5" s="16">
        <f t="shared" si="42"/>
        <v>1.7330151600224499</v>
      </c>
      <c r="AE5" s="16" t="str">
        <f t="shared" si="8"/>
        <v>Over</v>
      </c>
      <c r="AF5" s="15">
        <v>0.9</v>
      </c>
      <c r="AG5" s="15">
        <v>0.8</v>
      </c>
      <c r="AH5" s="16">
        <f t="shared" si="9"/>
        <v>3</v>
      </c>
      <c r="AI5" s="16">
        <f t="shared" si="10"/>
        <v>5</v>
      </c>
      <c r="AJ5" s="16">
        <f t="shared" si="11"/>
        <v>1</v>
      </c>
      <c r="AK5" s="16">
        <f t="shared" si="12"/>
        <v>1</v>
      </c>
      <c r="AL5" s="16">
        <f t="shared" si="13"/>
        <v>10</v>
      </c>
      <c r="AM5" s="14"/>
      <c r="AN5">
        <v>2.427723393753466E-2</v>
      </c>
      <c r="AO5">
        <v>6.0503321057022601E-2</v>
      </c>
      <c r="AP5">
        <v>-4.6973856197972302E-5</v>
      </c>
      <c r="AQ5" t="s">
        <v>141</v>
      </c>
      <c r="AR5">
        <v>0.5</v>
      </c>
      <c r="AS5">
        <v>900</v>
      </c>
      <c r="AT5" t="s">
        <v>141</v>
      </c>
      <c r="AU5" s="14">
        <f t="shared" si="14"/>
        <v>0.5</v>
      </c>
      <c r="AV5" s="14">
        <f t="shared" si="43"/>
        <v>-0.50004697385619801</v>
      </c>
      <c r="AW5" s="14" t="str">
        <f t="shared" si="15"/>
        <v>Under</v>
      </c>
      <c r="AX5">
        <v>0</v>
      </c>
      <c r="AY5">
        <v>0</v>
      </c>
      <c r="AZ5" s="14">
        <f t="shared" si="16"/>
        <v>3</v>
      </c>
      <c r="BA5" s="14">
        <f t="shared" si="17"/>
        <v>1</v>
      </c>
      <c r="BB5" s="14">
        <f t="shared" si="18"/>
        <v>0</v>
      </c>
      <c r="BC5" s="14">
        <f t="shared" si="19"/>
        <v>0</v>
      </c>
      <c r="BD5" s="14">
        <f t="shared" si="20"/>
        <v>4</v>
      </c>
      <c r="BE5" s="14"/>
      <c r="BF5">
        <v>0.52994998841494712</v>
      </c>
      <c r="BG5">
        <v>1.1319595094260699</v>
      </c>
      <c r="BH5">
        <v>0.16127620000000001</v>
      </c>
      <c r="BI5" t="s">
        <v>141</v>
      </c>
      <c r="BJ5">
        <v>0.5</v>
      </c>
      <c r="BK5">
        <v>200</v>
      </c>
      <c r="BL5" t="s">
        <v>141</v>
      </c>
      <c r="BM5" s="14">
        <f t="shared" si="21"/>
        <v>0.5</v>
      </c>
      <c r="BN5" s="14">
        <f t="shared" si="44"/>
        <v>0.63195950942606993</v>
      </c>
      <c r="BO5" s="14" t="str">
        <f t="shared" si="22"/>
        <v>Over</v>
      </c>
      <c r="BP5">
        <v>0.2</v>
      </c>
      <c r="BQ5">
        <v>0.1</v>
      </c>
      <c r="BR5" s="14">
        <f t="shared" si="23"/>
        <v>2</v>
      </c>
      <c r="BS5" s="14">
        <f t="shared" si="24"/>
        <v>5</v>
      </c>
      <c r="BT5" s="14">
        <f t="shared" si="25"/>
        <v>0</v>
      </c>
      <c r="BU5" s="14">
        <f t="shared" si="26"/>
        <v>0</v>
      </c>
      <c r="BV5" s="14">
        <f t="shared" si="27"/>
        <v>7</v>
      </c>
      <c r="BW5" s="14"/>
      <c r="BX5">
        <v>0.1935653017916025</v>
      </c>
      <c r="BY5">
        <v>0.85854120618882201</v>
      </c>
      <c r="BZ5">
        <v>3.2756976800411702E-2</v>
      </c>
      <c r="CA5" t="s">
        <v>141</v>
      </c>
      <c r="CB5">
        <v>0.5</v>
      </c>
      <c r="CC5">
        <v>920</v>
      </c>
      <c r="CD5" t="s">
        <v>141</v>
      </c>
      <c r="CE5" s="14">
        <f t="shared" si="28"/>
        <v>0.5</v>
      </c>
      <c r="CF5" s="14">
        <f t="shared" si="45"/>
        <v>-0.5</v>
      </c>
      <c r="CG5" s="14" t="str">
        <f t="shared" si="29"/>
        <v>Under</v>
      </c>
      <c r="CH5">
        <v>0</v>
      </c>
      <c r="CI5">
        <v>0</v>
      </c>
      <c r="CJ5" s="14"/>
      <c r="CK5" s="14">
        <f t="shared" si="30"/>
        <v>1</v>
      </c>
      <c r="CL5" s="14">
        <f t="shared" si="31"/>
        <v>1</v>
      </c>
      <c r="CM5" s="14">
        <f t="shared" si="32"/>
        <v>1</v>
      </c>
      <c r="CN5" s="14">
        <f t="shared" si="33"/>
        <v>3</v>
      </c>
      <c r="CO5" s="14"/>
      <c r="CP5" s="15">
        <v>1.543071061198988</v>
      </c>
      <c r="CQ5" s="15">
        <v>1.9990585999999999</v>
      </c>
      <c r="CR5" s="15">
        <v>1.01</v>
      </c>
      <c r="CS5" s="15">
        <v>0.5</v>
      </c>
      <c r="CT5" s="15" t="s">
        <v>141</v>
      </c>
      <c r="CU5" s="15">
        <v>0.5</v>
      </c>
      <c r="CV5" s="15" t="s">
        <v>141</v>
      </c>
      <c r="CW5" s="16">
        <f t="shared" si="34"/>
        <v>0.5</v>
      </c>
      <c r="CX5" s="14">
        <f t="shared" si="46"/>
        <v>1.4990585999999999</v>
      </c>
      <c r="CY5" s="16" t="str">
        <f t="shared" si="35"/>
        <v>Over</v>
      </c>
      <c r="CZ5" s="15">
        <v>1.1000000000000001</v>
      </c>
      <c r="DA5" s="15">
        <v>0.8</v>
      </c>
      <c r="DB5" s="16">
        <f t="shared" si="36"/>
        <v>3</v>
      </c>
      <c r="DC5" s="16">
        <f t="shared" si="37"/>
        <v>3</v>
      </c>
      <c r="DD5" s="16">
        <f t="shared" si="38"/>
        <v>1</v>
      </c>
      <c r="DE5" s="16">
        <f t="shared" si="39"/>
        <v>1</v>
      </c>
      <c r="DF5" s="16">
        <f t="shared" si="40"/>
        <v>8</v>
      </c>
      <c r="DG5" s="14"/>
    </row>
    <row r="6" spans="1:111" x14ac:dyDescent="0.3">
      <c r="A6" t="s">
        <v>145</v>
      </c>
      <c r="B6" t="s">
        <v>42</v>
      </c>
      <c r="C6" t="s">
        <v>140</v>
      </c>
      <c r="D6" s="15">
        <v>0.27845581334588138</v>
      </c>
      <c r="E6" s="15">
        <v>0.39912435075790798</v>
      </c>
      <c r="F6" s="15">
        <v>0.1</v>
      </c>
      <c r="G6" s="15">
        <v>0.5</v>
      </c>
      <c r="H6" s="15" t="s">
        <v>141</v>
      </c>
      <c r="I6" s="15">
        <v>0.5</v>
      </c>
      <c r="J6" s="15">
        <v>0.5</v>
      </c>
      <c r="K6" s="16">
        <f t="shared" si="0"/>
        <v>0.5</v>
      </c>
      <c r="L6" s="14">
        <f t="shared" si="41"/>
        <v>-0.4</v>
      </c>
      <c r="M6" s="16" t="str">
        <f t="shared" si="1"/>
        <v>Under</v>
      </c>
      <c r="N6" s="15">
        <v>0.5</v>
      </c>
      <c r="O6" s="15">
        <v>0.4</v>
      </c>
      <c r="P6" s="16">
        <f t="shared" si="2"/>
        <v>3</v>
      </c>
      <c r="Q6" s="16">
        <f t="shared" si="3"/>
        <v>4</v>
      </c>
      <c r="R6" s="16">
        <f t="shared" si="4"/>
        <v>1</v>
      </c>
      <c r="S6" s="16">
        <f t="shared" si="5"/>
        <v>1</v>
      </c>
      <c r="T6" s="16">
        <f t="shared" si="6"/>
        <v>9</v>
      </c>
      <c r="U6" s="14"/>
      <c r="V6">
        <v>0.79228066417671494</v>
      </c>
      <c r="W6">
        <v>1</v>
      </c>
      <c r="X6">
        <v>0.51462260306018803</v>
      </c>
      <c r="Y6">
        <v>0.5</v>
      </c>
      <c r="Z6">
        <v>-170</v>
      </c>
      <c r="AA6">
        <v>350</v>
      </c>
      <c r="AB6">
        <v>0.2</v>
      </c>
      <c r="AC6" s="14">
        <f t="shared" si="7"/>
        <v>0.5</v>
      </c>
      <c r="AD6" s="16">
        <f t="shared" si="42"/>
        <v>0.5</v>
      </c>
      <c r="AE6" s="14" t="str">
        <f t="shared" si="8"/>
        <v>Over</v>
      </c>
      <c r="AF6">
        <v>0.7</v>
      </c>
      <c r="AG6">
        <v>0.5</v>
      </c>
      <c r="AH6" s="14">
        <f t="shared" si="9"/>
        <v>3</v>
      </c>
      <c r="AI6" s="14">
        <f t="shared" si="10"/>
        <v>3</v>
      </c>
      <c r="AJ6" s="14">
        <f t="shared" si="11"/>
        <v>1</v>
      </c>
      <c r="AK6" s="14">
        <f t="shared" si="12"/>
        <v>0</v>
      </c>
      <c r="AL6" s="14">
        <f t="shared" si="13"/>
        <v>7</v>
      </c>
      <c r="AM6" s="14"/>
      <c r="AN6">
        <v>-1.535652754716345E-3</v>
      </c>
      <c r="AO6">
        <v>1.50462962962962E-2</v>
      </c>
      <c r="AP6">
        <v>-3.9534720592507698E-2</v>
      </c>
      <c r="AQ6" t="s">
        <v>141</v>
      </c>
      <c r="AR6">
        <v>0.5</v>
      </c>
      <c r="AS6">
        <v>1100</v>
      </c>
      <c r="AT6" t="s">
        <v>141</v>
      </c>
      <c r="AU6" s="14">
        <f t="shared" si="14"/>
        <v>0.5</v>
      </c>
      <c r="AV6" s="14">
        <f t="shared" si="43"/>
        <v>-0.53953472059250773</v>
      </c>
      <c r="AW6" s="14" t="str">
        <f t="shared" si="15"/>
        <v>Under</v>
      </c>
      <c r="AX6">
        <v>0</v>
      </c>
      <c r="AY6">
        <v>0</v>
      </c>
      <c r="AZ6" s="14">
        <f t="shared" si="16"/>
        <v>3</v>
      </c>
      <c r="BA6" s="14">
        <f t="shared" si="17"/>
        <v>1</v>
      </c>
      <c r="BB6" s="14">
        <f t="shared" si="18"/>
        <v>0</v>
      </c>
      <c r="BC6" s="14">
        <f t="shared" si="19"/>
        <v>0</v>
      </c>
      <c r="BD6" s="14">
        <f t="shared" si="20"/>
        <v>4</v>
      </c>
      <c r="BE6" s="14"/>
      <c r="BF6">
        <v>0.2460738201984978</v>
      </c>
      <c r="BG6">
        <v>0.64861683343142995</v>
      </c>
      <c r="BH6">
        <v>0.12049287</v>
      </c>
      <c r="BI6" t="s">
        <v>141</v>
      </c>
      <c r="BJ6">
        <v>0.5</v>
      </c>
      <c r="BK6">
        <v>250</v>
      </c>
      <c r="BL6" t="s">
        <v>141</v>
      </c>
      <c r="BM6" s="14">
        <f t="shared" si="21"/>
        <v>0.5</v>
      </c>
      <c r="BN6" s="14">
        <f t="shared" si="44"/>
        <v>-0.4</v>
      </c>
      <c r="BO6" s="14" t="str">
        <f t="shared" si="22"/>
        <v>Under</v>
      </c>
      <c r="BP6">
        <v>0.1</v>
      </c>
      <c r="BQ6">
        <v>0.1</v>
      </c>
      <c r="BR6" s="14">
        <f t="shared" si="23"/>
        <v>2</v>
      </c>
      <c r="BS6" s="14">
        <f t="shared" si="24"/>
        <v>1</v>
      </c>
      <c r="BT6" s="14">
        <f t="shared" si="25"/>
        <v>1</v>
      </c>
      <c r="BU6" s="14">
        <f t="shared" si="26"/>
        <v>1</v>
      </c>
      <c r="BV6" s="14">
        <f t="shared" si="27"/>
        <v>5</v>
      </c>
      <c r="BW6" s="14"/>
      <c r="BX6">
        <v>0.18501659176683119</v>
      </c>
      <c r="BY6">
        <v>0.79899581589958102</v>
      </c>
      <c r="BZ6">
        <v>0.02</v>
      </c>
      <c r="CA6" t="s">
        <v>141</v>
      </c>
      <c r="CB6">
        <v>0.5</v>
      </c>
      <c r="CC6">
        <v>360</v>
      </c>
      <c r="CD6" t="s">
        <v>141</v>
      </c>
      <c r="CE6" s="14">
        <f t="shared" si="28"/>
        <v>0.5</v>
      </c>
      <c r="CF6" s="14">
        <f t="shared" si="45"/>
        <v>-0.48</v>
      </c>
      <c r="CG6" s="14" t="str">
        <f t="shared" si="29"/>
        <v>Under</v>
      </c>
      <c r="CH6">
        <v>0.5</v>
      </c>
      <c r="CI6">
        <v>0.4</v>
      </c>
      <c r="CJ6" s="14"/>
      <c r="CK6" s="14">
        <f t="shared" si="30"/>
        <v>1</v>
      </c>
      <c r="CL6" s="14">
        <f t="shared" si="31"/>
        <v>1</v>
      </c>
      <c r="CM6" s="14">
        <f t="shared" si="32"/>
        <v>1</v>
      </c>
      <c r="CN6" s="14">
        <f t="shared" si="33"/>
        <v>3</v>
      </c>
      <c r="CO6" s="14"/>
      <c r="CP6">
        <v>0.97323373475222574</v>
      </c>
      <c r="CQ6">
        <v>1.2349551000000001</v>
      </c>
      <c r="CR6">
        <v>0.77863246307543099</v>
      </c>
      <c r="CS6">
        <v>0.5</v>
      </c>
      <c r="CT6" t="s">
        <v>141</v>
      </c>
      <c r="CU6">
        <v>0.5</v>
      </c>
      <c r="CV6">
        <v>1.5</v>
      </c>
      <c r="CW6" s="14">
        <f t="shared" si="34"/>
        <v>0.5</v>
      </c>
      <c r="CX6" s="14">
        <f t="shared" si="46"/>
        <v>0.73495510000000008</v>
      </c>
      <c r="CY6" s="14" t="str">
        <f t="shared" si="35"/>
        <v>Over</v>
      </c>
      <c r="CZ6">
        <v>0.8</v>
      </c>
      <c r="DA6">
        <v>0.5</v>
      </c>
      <c r="DB6" s="14">
        <f t="shared" si="36"/>
        <v>3</v>
      </c>
      <c r="DC6" s="14">
        <f t="shared" si="37"/>
        <v>2</v>
      </c>
      <c r="DD6" s="14">
        <f t="shared" si="38"/>
        <v>1</v>
      </c>
      <c r="DE6" s="14">
        <f t="shared" si="39"/>
        <v>0</v>
      </c>
      <c r="DF6" s="14">
        <f t="shared" si="40"/>
        <v>6</v>
      </c>
      <c r="DG6" s="14"/>
    </row>
    <row r="7" spans="1:111" x14ac:dyDescent="0.3">
      <c r="A7" t="s">
        <v>146</v>
      </c>
      <c r="B7" t="s">
        <v>42</v>
      </c>
      <c r="C7" t="s">
        <v>140</v>
      </c>
      <c r="D7" s="15">
        <v>0.31818975839716879</v>
      </c>
      <c r="E7" s="15">
        <v>0.443520782396088</v>
      </c>
      <c r="F7" s="15">
        <v>0.13675572</v>
      </c>
      <c r="G7" s="15">
        <v>0.5</v>
      </c>
      <c r="H7" s="15" t="s">
        <v>141</v>
      </c>
      <c r="I7" s="15">
        <v>0.5</v>
      </c>
      <c r="J7" s="15">
        <v>0.5</v>
      </c>
      <c r="K7" s="16">
        <f t="shared" si="0"/>
        <v>0.5</v>
      </c>
      <c r="L7" s="14">
        <f t="shared" si="41"/>
        <v>-0.36324427999999997</v>
      </c>
      <c r="M7" s="16" t="str">
        <f t="shared" si="1"/>
        <v>Under</v>
      </c>
      <c r="N7" s="15">
        <v>0.3</v>
      </c>
      <c r="O7" s="15">
        <v>0.2</v>
      </c>
      <c r="P7" s="16">
        <f t="shared" si="2"/>
        <v>3</v>
      </c>
      <c r="Q7" s="16">
        <f t="shared" si="3"/>
        <v>4</v>
      </c>
      <c r="R7" s="16">
        <f t="shared" si="4"/>
        <v>1</v>
      </c>
      <c r="S7" s="16">
        <f t="shared" si="5"/>
        <v>1</v>
      </c>
      <c r="T7" s="16">
        <f t="shared" si="6"/>
        <v>9</v>
      </c>
      <c r="U7" s="14"/>
      <c r="V7">
        <v>0.72376517438562638</v>
      </c>
      <c r="W7">
        <v>1</v>
      </c>
      <c r="X7">
        <v>0.49260621606657701</v>
      </c>
      <c r="Y7">
        <v>0.5</v>
      </c>
      <c r="Z7">
        <v>-220</v>
      </c>
      <c r="AA7">
        <v>260</v>
      </c>
      <c r="AB7">
        <v>0.2</v>
      </c>
      <c r="AC7" s="14">
        <f t="shared" si="7"/>
        <v>0.5</v>
      </c>
      <c r="AD7" s="16">
        <f t="shared" si="42"/>
        <v>0.5</v>
      </c>
      <c r="AE7" s="14" t="str">
        <f t="shared" si="8"/>
        <v>Over</v>
      </c>
      <c r="AF7">
        <v>0.6</v>
      </c>
      <c r="AG7">
        <v>0.4</v>
      </c>
      <c r="AH7" s="14">
        <f t="shared" si="9"/>
        <v>2</v>
      </c>
      <c r="AI7" s="14">
        <f t="shared" si="10"/>
        <v>3</v>
      </c>
      <c r="AJ7" s="14">
        <f t="shared" si="11"/>
        <v>1</v>
      </c>
      <c r="AK7" s="14">
        <f t="shared" si="12"/>
        <v>0</v>
      </c>
      <c r="AL7" s="14">
        <f t="shared" si="13"/>
        <v>6</v>
      </c>
      <c r="AM7" s="14"/>
      <c r="AN7">
        <v>5.2453543319224527E-2</v>
      </c>
      <c r="AO7">
        <v>0.144369768939761</v>
      </c>
      <c r="AP7">
        <v>-2.4067649552449298E-5</v>
      </c>
      <c r="AQ7" t="s">
        <v>141</v>
      </c>
      <c r="AR7">
        <v>0.5</v>
      </c>
      <c r="AS7">
        <v>390</v>
      </c>
      <c r="AT7" t="s">
        <v>141</v>
      </c>
      <c r="AU7" s="14">
        <f t="shared" si="14"/>
        <v>0.5</v>
      </c>
      <c r="AV7" s="14">
        <f t="shared" si="43"/>
        <v>-0.50002406764955243</v>
      </c>
      <c r="AW7" s="14" t="str">
        <f t="shared" si="15"/>
        <v>Under</v>
      </c>
      <c r="AX7">
        <v>0.2</v>
      </c>
      <c r="AY7">
        <v>0.2</v>
      </c>
      <c r="AZ7" s="14">
        <f t="shared" si="16"/>
        <v>3</v>
      </c>
      <c r="BA7" s="14">
        <f t="shared" si="17"/>
        <v>1</v>
      </c>
      <c r="BB7" s="14">
        <f t="shared" si="18"/>
        <v>0</v>
      </c>
      <c r="BC7" s="14">
        <f t="shared" si="19"/>
        <v>0</v>
      </c>
      <c r="BD7" s="14">
        <f t="shared" si="20"/>
        <v>4</v>
      </c>
      <c r="BE7" s="14"/>
      <c r="BF7">
        <v>0.32981928056506099</v>
      </c>
      <c r="BG7">
        <v>0.65244279529993798</v>
      </c>
      <c r="BH7">
        <v>0.187826808116315</v>
      </c>
      <c r="BI7" t="s">
        <v>141</v>
      </c>
      <c r="BJ7">
        <v>0.5</v>
      </c>
      <c r="BK7">
        <v>135</v>
      </c>
      <c r="BL7" t="s">
        <v>141</v>
      </c>
      <c r="BM7" s="14">
        <f t="shared" si="21"/>
        <v>0.5</v>
      </c>
      <c r="BN7" s="14">
        <f t="shared" si="44"/>
        <v>-0.31217319188368498</v>
      </c>
      <c r="BO7" s="14" t="str">
        <f t="shared" si="22"/>
        <v>Under</v>
      </c>
      <c r="BP7">
        <v>0.8</v>
      </c>
      <c r="BQ7">
        <v>0.3</v>
      </c>
      <c r="BR7" s="14">
        <f t="shared" si="23"/>
        <v>2</v>
      </c>
      <c r="BS7" s="14">
        <f t="shared" si="24"/>
        <v>1</v>
      </c>
      <c r="BT7" s="14">
        <f t="shared" si="25"/>
        <v>0</v>
      </c>
      <c r="BU7" s="14">
        <f t="shared" si="26"/>
        <v>1</v>
      </c>
      <c r="BV7" s="14">
        <f t="shared" si="27"/>
        <v>4</v>
      </c>
      <c r="BW7" s="14"/>
      <c r="BX7">
        <v>0.1729103637764193</v>
      </c>
      <c r="BY7">
        <v>0.78620843561704901</v>
      </c>
      <c r="BZ7">
        <v>0</v>
      </c>
      <c r="CA7" t="s">
        <v>141</v>
      </c>
      <c r="CB7">
        <v>0.5</v>
      </c>
      <c r="CC7" t="s">
        <v>141</v>
      </c>
      <c r="CD7" t="s">
        <v>141</v>
      </c>
      <c r="CE7" s="14">
        <f t="shared" si="28"/>
        <v>0.5</v>
      </c>
      <c r="CF7" s="14">
        <f t="shared" si="45"/>
        <v>-0.5</v>
      </c>
      <c r="CG7" s="14" t="str">
        <f t="shared" si="29"/>
        <v>Under</v>
      </c>
      <c r="CH7">
        <v>0.1</v>
      </c>
      <c r="CI7">
        <v>0.1</v>
      </c>
      <c r="CJ7" s="14"/>
      <c r="CK7" s="14">
        <f t="shared" si="30"/>
        <v>1</v>
      </c>
      <c r="CL7" s="14">
        <f t="shared" si="31"/>
        <v>1</v>
      </c>
      <c r="CM7" s="14">
        <f t="shared" si="32"/>
        <v>1</v>
      </c>
      <c r="CN7" s="14">
        <f t="shared" si="33"/>
        <v>3</v>
      </c>
      <c r="CO7" s="14"/>
      <c r="CP7">
        <v>1.067592080115672</v>
      </c>
      <c r="CQ7">
        <v>1.2352304000000001</v>
      </c>
      <c r="CR7">
        <v>0.97734218233236503</v>
      </c>
      <c r="CS7">
        <v>1.5</v>
      </c>
      <c r="CT7" t="s">
        <v>141</v>
      </c>
      <c r="CU7">
        <v>1.5</v>
      </c>
      <c r="CV7">
        <v>1.5</v>
      </c>
      <c r="CW7" s="14">
        <f t="shared" si="34"/>
        <v>1.5</v>
      </c>
      <c r="CX7" s="14">
        <f t="shared" si="46"/>
        <v>-0.52265781766763497</v>
      </c>
      <c r="CY7" s="14" t="str">
        <f t="shared" si="35"/>
        <v>Under</v>
      </c>
      <c r="CZ7">
        <v>1.2</v>
      </c>
      <c r="DA7">
        <v>0.2</v>
      </c>
      <c r="DB7" s="14">
        <f t="shared" si="36"/>
        <v>3</v>
      </c>
      <c r="DC7" s="14">
        <f t="shared" si="37"/>
        <v>1</v>
      </c>
      <c r="DD7" s="14">
        <f t="shared" si="38"/>
        <v>1</v>
      </c>
      <c r="DE7" s="14">
        <f t="shared" si="39"/>
        <v>1</v>
      </c>
      <c r="DF7" s="14">
        <f t="shared" si="40"/>
        <v>6</v>
      </c>
      <c r="DG7" s="14"/>
    </row>
    <row r="8" spans="1:111" x14ac:dyDescent="0.3">
      <c r="A8" t="s">
        <v>147</v>
      </c>
      <c r="B8" t="s">
        <v>42</v>
      </c>
      <c r="C8" t="s">
        <v>140</v>
      </c>
      <c r="D8">
        <v>0.49767224300012108</v>
      </c>
      <c r="E8">
        <v>0.68256101169715699</v>
      </c>
      <c r="F8">
        <v>0.30341186999999997</v>
      </c>
      <c r="G8">
        <v>0.5</v>
      </c>
      <c r="H8" t="s">
        <v>141</v>
      </c>
      <c r="I8">
        <v>0.5</v>
      </c>
      <c r="J8">
        <v>0.5</v>
      </c>
      <c r="K8" s="14">
        <f t="shared" si="0"/>
        <v>0.5</v>
      </c>
      <c r="L8" s="14">
        <f t="shared" si="41"/>
        <v>-0.19658813000000003</v>
      </c>
      <c r="M8" s="14" t="str">
        <f t="shared" si="1"/>
        <v>Under</v>
      </c>
      <c r="N8">
        <v>0.5</v>
      </c>
      <c r="O8">
        <v>0.3</v>
      </c>
      <c r="P8" s="14">
        <f t="shared" si="2"/>
        <v>2</v>
      </c>
      <c r="Q8" s="14">
        <f t="shared" si="3"/>
        <v>3</v>
      </c>
      <c r="R8" s="14">
        <f t="shared" si="4"/>
        <v>1</v>
      </c>
      <c r="S8" s="14">
        <f t="shared" si="5"/>
        <v>1</v>
      </c>
      <c r="T8" s="14">
        <f t="shared" si="6"/>
        <v>7</v>
      </c>
      <c r="U8" s="14"/>
      <c r="V8">
        <v>0.96430607972535864</v>
      </c>
      <c r="W8">
        <v>1</v>
      </c>
      <c r="X8">
        <v>0.88862080735787397</v>
      </c>
      <c r="Y8">
        <v>0.5</v>
      </c>
      <c r="Z8">
        <v>-240</v>
      </c>
      <c r="AA8">
        <v>220</v>
      </c>
      <c r="AB8">
        <v>0.2</v>
      </c>
      <c r="AC8" s="14">
        <f t="shared" si="7"/>
        <v>0.5</v>
      </c>
      <c r="AD8" s="16">
        <f t="shared" si="42"/>
        <v>0.5</v>
      </c>
      <c r="AE8" s="14" t="str">
        <f t="shared" si="8"/>
        <v>Over</v>
      </c>
      <c r="AF8">
        <v>0.9</v>
      </c>
      <c r="AG8">
        <v>0.5</v>
      </c>
      <c r="AH8" s="14">
        <f t="shared" si="9"/>
        <v>3</v>
      </c>
      <c r="AI8" s="14">
        <f t="shared" si="10"/>
        <v>3</v>
      </c>
      <c r="AJ8" s="14">
        <f t="shared" si="11"/>
        <v>1</v>
      </c>
      <c r="AK8" s="14">
        <f t="shared" si="12"/>
        <v>0</v>
      </c>
      <c r="AL8" s="14">
        <f t="shared" si="13"/>
        <v>7</v>
      </c>
      <c r="AM8" s="14"/>
      <c r="AN8">
        <v>7.6923359071531319E-2</v>
      </c>
      <c r="AO8">
        <v>0.21366212111449401</v>
      </c>
      <c r="AP8">
        <v>-8.2062799500310195E-5</v>
      </c>
      <c r="AQ8" t="s">
        <v>141</v>
      </c>
      <c r="AR8">
        <v>0.5</v>
      </c>
      <c r="AS8">
        <v>630</v>
      </c>
      <c r="AT8" t="s">
        <v>141</v>
      </c>
      <c r="AU8" s="14">
        <f t="shared" si="14"/>
        <v>0.5</v>
      </c>
      <c r="AV8" s="14">
        <f t="shared" si="43"/>
        <v>-0.50008206279950029</v>
      </c>
      <c r="AW8" s="14" t="str">
        <f t="shared" si="15"/>
        <v>Under</v>
      </c>
      <c r="AX8">
        <v>0.2</v>
      </c>
      <c r="AY8">
        <v>0.1</v>
      </c>
      <c r="AZ8" s="14">
        <f t="shared" si="16"/>
        <v>3</v>
      </c>
      <c r="BA8" s="14">
        <f t="shared" si="17"/>
        <v>1</v>
      </c>
      <c r="BB8" s="14">
        <f t="shared" si="18"/>
        <v>0</v>
      </c>
      <c r="BC8" s="14">
        <f t="shared" si="19"/>
        <v>0</v>
      </c>
      <c r="BD8" s="14">
        <f t="shared" si="20"/>
        <v>4</v>
      </c>
      <c r="BE8" s="14"/>
      <c r="BF8">
        <v>0.53630829157751692</v>
      </c>
      <c r="BG8">
        <v>0.862083873757025</v>
      </c>
      <c r="BH8">
        <v>0.36459723066455302</v>
      </c>
      <c r="BI8" t="s">
        <v>141</v>
      </c>
      <c r="BJ8">
        <v>0.5</v>
      </c>
      <c r="BK8">
        <v>165</v>
      </c>
      <c r="BL8" t="s">
        <v>141</v>
      </c>
      <c r="BM8" s="14">
        <f t="shared" si="21"/>
        <v>0.5</v>
      </c>
      <c r="BN8" s="14">
        <f t="shared" si="44"/>
        <v>0.362083873757025</v>
      </c>
      <c r="BO8" s="14" t="str">
        <f t="shared" si="22"/>
        <v>Over</v>
      </c>
      <c r="BP8">
        <v>0.5</v>
      </c>
      <c r="BQ8">
        <v>0.2</v>
      </c>
      <c r="BR8" s="14">
        <f t="shared" si="23"/>
        <v>2</v>
      </c>
      <c r="BS8" s="14">
        <f t="shared" si="24"/>
        <v>4</v>
      </c>
      <c r="BT8" s="14">
        <f t="shared" si="25"/>
        <v>0</v>
      </c>
      <c r="BU8" s="14">
        <f t="shared" si="26"/>
        <v>0</v>
      </c>
      <c r="BV8" s="14">
        <f t="shared" si="27"/>
        <v>6</v>
      </c>
      <c r="BW8" s="14"/>
      <c r="BX8">
        <v>0.17528525034702891</v>
      </c>
      <c r="BY8">
        <v>0.79899581589958102</v>
      </c>
      <c r="BZ8">
        <v>0</v>
      </c>
      <c r="CA8" t="s">
        <v>141</v>
      </c>
      <c r="CB8">
        <v>0.5</v>
      </c>
      <c r="CC8" t="s">
        <v>141</v>
      </c>
      <c r="CD8" t="s">
        <v>141</v>
      </c>
      <c r="CE8" s="14">
        <f t="shared" si="28"/>
        <v>0.5</v>
      </c>
      <c r="CF8" s="14">
        <f t="shared" si="45"/>
        <v>-0.5</v>
      </c>
      <c r="CG8" s="14" t="str">
        <f t="shared" si="29"/>
        <v>Under</v>
      </c>
      <c r="CH8">
        <v>0</v>
      </c>
      <c r="CI8">
        <v>0</v>
      </c>
      <c r="CJ8" s="14"/>
      <c r="CK8" s="14">
        <f t="shared" si="30"/>
        <v>1</v>
      </c>
      <c r="CL8" s="14">
        <f t="shared" si="31"/>
        <v>1</v>
      </c>
      <c r="CM8" s="14">
        <f t="shared" si="32"/>
        <v>1</v>
      </c>
      <c r="CN8" s="14">
        <f t="shared" si="33"/>
        <v>3</v>
      </c>
      <c r="CO8" s="14"/>
      <c r="CP8">
        <v>1.879033243773168</v>
      </c>
      <c r="CQ8">
        <v>2</v>
      </c>
      <c r="CR8">
        <v>1.7266974641375601</v>
      </c>
      <c r="CS8">
        <v>1.5</v>
      </c>
      <c r="CT8" t="s">
        <v>141</v>
      </c>
      <c r="CU8">
        <v>1.5</v>
      </c>
      <c r="CV8">
        <v>1.5</v>
      </c>
      <c r="CW8" s="14">
        <f t="shared" si="34"/>
        <v>1.5</v>
      </c>
      <c r="CX8" s="14">
        <f t="shared" si="46"/>
        <v>0.5</v>
      </c>
      <c r="CY8" s="14" t="str">
        <f t="shared" si="35"/>
        <v>Over</v>
      </c>
      <c r="CZ8">
        <v>1.7</v>
      </c>
      <c r="DA8">
        <v>0.3</v>
      </c>
      <c r="DB8" s="14">
        <f t="shared" si="36"/>
        <v>3</v>
      </c>
      <c r="DC8" s="14">
        <f t="shared" si="37"/>
        <v>1</v>
      </c>
      <c r="DD8" s="14">
        <f t="shared" si="38"/>
        <v>1</v>
      </c>
      <c r="DE8" s="14">
        <f t="shared" si="39"/>
        <v>0</v>
      </c>
      <c r="DF8" s="14">
        <f t="shared" si="40"/>
        <v>5</v>
      </c>
      <c r="DG8" s="14"/>
    </row>
    <row r="9" spans="1:111" x14ac:dyDescent="0.3">
      <c r="A9" t="s">
        <v>148</v>
      </c>
      <c r="B9" t="s">
        <v>42</v>
      </c>
      <c r="C9" t="s">
        <v>140</v>
      </c>
      <c r="D9">
        <v>0.33714826234382261</v>
      </c>
      <c r="E9">
        <v>0.531389436146391</v>
      </c>
      <c r="F9">
        <v>0.26294598000000002</v>
      </c>
      <c r="G9">
        <v>0.5</v>
      </c>
      <c r="H9" t="s">
        <v>141</v>
      </c>
      <c r="I9" t="s">
        <v>141</v>
      </c>
      <c r="J9" t="s">
        <v>141</v>
      </c>
      <c r="K9" s="14">
        <f t="shared" si="0"/>
        <v>0.5</v>
      </c>
      <c r="L9" s="14">
        <f t="shared" si="41"/>
        <v>-0.23705401999999998</v>
      </c>
      <c r="M9" s="14" t="str">
        <f t="shared" si="1"/>
        <v>Under</v>
      </c>
      <c r="N9">
        <v>0.4</v>
      </c>
      <c r="O9">
        <v>0.3</v>
      </c>
      <c r="P9" s="14">
        <f t="shared" si="2"/>
        <v>2</v>
      </c>
      <c r="Q9" s="14">
        <f t="shared" si="3"/>
        <v>3</v>
      </c>
      <c r="R9" s="14">
        <f t="shared" si="4"/>
        <v>1</v>
      </c>
      <c r="S9" s="14">
        <f t="shared" si="5"/>
        <v>1</v>
      </c>
      <c r="T9" s="14">
        <f t="shared" si="6"/>
        <v>7</v>
      </c>
      <c r="U9" s="14"/>
      <c r="V9" s="15">
        <v>0.9248041387251269</v>
      </c>
      <c r="W9" s="15">
        <v>1</v>
      </c>
      <c r="X9" s="15">
        <v>0.78346291835755399</v>
      </c>
      <c r="Y9" s="15">
        <v>0.5</v>
      </c>
      <c r="Z9" s="15">
        <v>-165</v>
      </c>
      <c r="AA9" s="15">
        <v>350</v>
      </c>
      <c r="AB9" s="15">
        <v>0.1</v>
      </c>
      <c r="AC9" s="16">
        <f t="shared" si="7"/>
        <v>0.5</v>
      </c>
      <c r="AD9" s="16">
        <f t="shared" si="42"/>
        <v>0.5</v>
      </c>
      <c r="AE9" s="16" t="str">
        <f t="shared" si="8"/>
        <v>Over</v>
      </c>
      <c r="AF9" s="15">
        <v>0.8</v>
      </c>
      <c r="AG9" s="15">
        <v>0.7</v>
      </c>
      <c r="AH9" s="16">
        <f t="shared" si="9"/>
        <v>3</v>
      </c>
      <c r="AI9" s="16">
        <f t="shared" si="10"/>
        <v>3</v>
      </c>
      <c r="AJ9" s="16">
        <f t="shared" si="11"/>
        <v>1</v>
      </c>
      <c r="AK9" s="16">
        <f t="shared" si="12"/>
        <v>1</v>
      </c>
      <c r="AL9" s="16">
        <f t="shared" si="13"/>
        <v>8</v>
      </c>
      <c r="AM9" s="14"/>
      <c r="AN9">
        <v>1.006341784568129E-3</v>
      </c>
      <c r="AO9">
        <v>1.35951661631419E-2</v>
      </c>
      <c r="AP9">
        <v>-2.43474577989501E-2</v>
      </c>
      <c r="AQ9" t="s">
        <v>141</v>
      </c>
      <c r="AR9">
        <v>0.5</v>
      </c>
      <c r="AS9">
        <v>1500</v>
      </c>
      <c r="AT9" t="s">
        <v>141</v>
      </c>
      <c r="AU9" s="14">
        <f t="shared" si="14"/>
        <v>0.5</v>
      </c>
      <c r="AV9" s="14">
        <f t="shared" si="43"/>
        <v>-0.52434745779895009</v>
      </c>
      <c r="AW9" s="14" t="str">
        <f t="shared" si="15"/>
        <v>Under</v>
      </c>
      <c r="AX9">
        <v>0</v>
      </c>
      <c r="AY9">
        <v>0</v>
      </c>
      <c r="AZ9" s="14">
        <f t="shared" si="16"/>
        <v>3</v>
      </c>
      <c r="BA9" s="14">
        <f t="shared" si="17"/>
        <v>1</v>
      </c>
      <c r="BB9" s="14">
        <f t="shared" si="18"/>
        <v>0</v>
      </c>
      <c r="BC9" s="14">
        <f t="shared" si="19"/>
        <v>0</v>
      </c>
      <c r="BD9" s="14">
        <f t="shared" si="20"/>
        <v>4</v>
      </c>
      <c r="BE9" s="14"/>
      <c r="BF9">
        <v>0.26470482826827618</v>
      </c>
      <c r="BG9">
        <v>0.64861683343142995</v>
      </c>
      <c r="BH9">
        <v>0.157393412809054</v>
      </c>
      <c r="BI9" t="s">
        <v>141</v>
      </c>
      <c r="BJ9">
        <v>0.5</v>
      </c>
      <c r="BK9">
        <v>240</v>
      </c>
      <c r="BL9" t="s">
        <v>141</v>
      </c>
      <c r="BM9" s="14">
        <f t="shared" si="21"/>
        <v>0.5</v>
      </c>
      <c r="BN9" s="14">
        <f t="shared" si="44"/>
        <v>-0.342606587190946</v>
      </c>
      <c r="BO9" s="14" t="str">
        <f t="shared" si="22"/>
        <v>Under</v>
      </c>
      <c r="BP9">
        <v>0.3</v>
      </c>
      <c r="BQ9">
        <v>0.2</v>
      </c>
      <c r="BR9" s="14">
        <f t="shared" si="23"/>
        <v>2</v>
      </c>
      <c r="BS9" s="14">
        <f t="shared" si="24"/>
        <v>1</v>
      </c>
      <c r="BT9" s="14">
        <f t="shared" si="25"/>
        <v>1</v>
      </c>
      <c r="BU9" s="14">
        <f t="shared" si="26"/>
        <v>1</v>
      </c>
      <c r="BV9" s="14">
        <f t="shared" si="27"/>
        <v>5</v>
      </c>
      <c r="BW9" s="14"/>
      <c r="BX9">
        <v>0.19847871375682991</v>
      </c>
      <c r="BY9">
        <v>0.83069568084404799</v>
      </c>
      <c r="BZ9">
        <v>0.04</v>
      </c>
      <c r="CA9" t="s">
        <v>141</v>
      </c>
      <c r="CB9">
        <v>0.5</v>
      </c>
      <c r="CC9">
        <v>750</v>
      </c>
      <c r="CD9" t="s">
        <v>141</v>
      </c>
      <c r="CE9" s="14">
        <f t="shared" si="28"/>
        <v>0.5</v>
      </c>
      <c r="CF9" s="14">
        <f t="shared" si="45"/>
        <v>-0.46</v>
      </c>
      <c r="CG9" s="14" t="str">
        <f t="shared" si="29"/>
        <v>Under</v>
      </c>
      <c r="CH9">
        <v>0.1</v>
      </c>
      <c r="CI9">
        <v>0.1</v>
      </c>
      <c r="CJ9" s="14"/>
      <c r="CK9" s="14">
        <f t="shared" si="30"/>
        <v>1</v>
      </c>
      <c r="CL9" s="14">
        <f t="shared" si="31"/>
        <v>1</v>
      </c>
      <c r="CM9" s="14">
        <f t="shared" si="32"/>
        <v>1</v>
      </c>
      <c r="CN9" s="14">
        <f t="shared" si="33"/>
        <v>3</v>
      </c>
      <c r="CO9" s="14"/>
      <c r="CP9">
        <v>0.99053163092664143</v>
      </c>
      <c r="CQ9">
        <v>1.2336769999999999</v>
      </c>
      <c r="CR9">
        <v>0.83708034481024796</v>
      </c>
      <c r="CS9">
        <v>0.5</v>
      </c>
      <c r="CT9" t="s">
        <v>141</v>
      </c>
      <c r="CU9" t="s">
        <v>141</v>
      </c>
      <c r="CV9" t="s">
        <v>141</v>
      </c>
      <c r="CW9" s="14">
        <f t="shared" si="34"/>
        <v>0.5</v>
      </c>
      <c r="CX9" s="14">
        <f t="shared" si="46"/>
        <v>0.73367699999999991</v>
      </c>
      <c r="CY9" s="14" t="str">
        <f t="shared" si="35"/>
        <v>Over</v>
      </c>
      <c r="CZ9">
        <v>0.8</v>
      </c>
      <c r="DA9">
        <v>0.7</v>
      </c>
      <c r="DB9" s="14">
        <f t="shared" si="36"/>
        <v>3</v>
      </c>
      <c r="DC9" s="14">
        <f t="shared" si="37"/>
        <v>2</v>
      </c>
      <c r="DD9" s="14">
        <f t="shared" si="38"/>
        <v>1</v>
      </c>
      <c r="DE9" s="14">
        <f t="shared" si="39"/>
        <v>1</v>
      </c>
      <c r="DF9" s="14">
        <f t="shared" si="40"/>
        <v>7</v>
      </c>
      <c r="DG9" s="14"/>
    </row>
    <row r="10" spans="1:111" x14ac:dyDescent="0.3">
      <c r="A10" t="s">
        <v>149</v>
      </c>
      <c r="B10" t="s">
        <v>42</v>
      </c>
      <c r="C10" t="s">
        <v>140</v>
      </c>
      <c r="D10">
        <v>0.35988360808032432</v>
      </c>
      <c r="E10">
        <v>0.47394075740532399</v>
      </c>
      <c r="F10">
        <v>0.18</v>
      </c>
      <c r="G10">
        <v>0.5</v>
      </c>
      <c r="H10" t="s">
        <v>141</v>
      </c>
      <c r="I10">
        <v>0.5</v>
      </c>
      <c r="J10">
        <v>0.5</v>
      </c>
      <c r="K10" s="14">
        <f t="shared" si="0"/>
        <v>0.5</v>
      </c>
      <c r="L10" s="14">
        <f t="shared" si="41"/>
        <v>-0.5</v>
      </c>
      <c r="M10" s="14" t="str">
        <f t="shared" si="1"/>
        <v>Under</v>
      </c>
      <c r="N10">
        <v>0</v>
      </c>
      <c r="O10">
        <v>0</v>
      </c>
      <c r="P10" s="14">
        <f t="shared" si="2"/>
        <v>3</v>
      </c>
      <c r="Q10" s="14">
        <f t="shared" si="3"/>
        <v>4</v>
      </c>
      <c r="R10" s="14">
        <f t="shared" si="4"/>
        <v>1</v>
      </c>
      <c r="S10" s="14">
        <f t="shared" si="5"/>
        <v>1</v>
      </c>
      <c r="T10" s="14">
        <f t="shared" si="6"/>
        <v>9</v>
      </c>
      <c r="U10" s="14"/>
      <c r="V10" s="15">
        <v>1.029578947746989</v>
      </c>
      <c r="W10" s="15">
        <v>1.0900367004701501</v>
      </c>
      <c r="X10" s="15">
        <v>0.999609887639065</v>
      </c>
      <c r="Y10" s="15">
        <v>0.5</v>
      </c>
      <c r="Z10" s="15">
        <v>-250</v>
      </c>
      <c r="AA10" s="15">
        <v>220</v>
      </c>
      <c r="AB10" s="15">
        <v>0</v>
      </c>
      <c r="AC10" s="16">
        <f t="shared" si="7"/>
        <v>0.5</v>
      </c>
      <c r="AD10" s="16">
        <f t="shared" si="42"/>
        <v>0.59003670047015011</v>
      </c>
      <c r="AE10" s="16" t="str">
        <f t="shared" si="8"/>
        <v>Over</v>
      </c>
      <c r="AF10" s="15">
        <v>1</v>
      </c>
      <c r="AG10" s="15">
        <v>1</v>
      </c>
      <c r="AH10" s="16">
        <f t="shared" si="9"/>
        <v>3</v>
      </c>
      <c r="AI10" s="16">
        <f t="shared" si="10"/>
        <v>4</v>
      </c>
      <c r="AJ10" s="16">
        <f t="shared" si="11"/>
        <v>1</v>
      </c>
      <c r="AK10" s="16">
        <f t="shared" si="12"/>
        <v>1</v>
      </c>
      <c r="AL10" s="16">
        <f t="shared" si="13"/>
        <v>9</v>
      </c>
      <c r="AM10" s="14"/>
      <c r="AN10">
        <v>3.6425217530499793E-2</v>
      </c>
      <c r="AO10">
        <v>9.0036700470163697E-2</v>
      </c>
      <c r="AP10">
        <v>-2.1479646002178798E-5</v>
      </c>
      <c r="AQ10" t="s">
        <v>141</v>
      </c>
      <c r="AR10">
        <v>0.5</v>
      </c>
      <c r="AS10">
        <v>520</v>
      </c>
      <c r="AT10" t="s">
        <v>141</v>
      </c>
      <c r="AU10" s="14">
        <f t="shared" si="14"/>
        <v>0.5</v>
      </c>
      <c r="AV10" s="14">
        <f t="shared" si="43"/>
        <v>-0.50002147964600219</v>
      </c>
      <c r="AW10" s="14" t="str">
        <f t="shared" si="15"/>
        <v>Under</v>
      </c>
      <c r="AX10">
        <v>0</v>
      </c>
      <c r="AY10">
        <v>0</v>
      </c>
      <c r="AZ10" s="14">
        <f t="shared" si="16"/>
        <v>3</v>
      </c>
      <c r="BA10" s="14">
        <f t="shared" si="17"/>
        <v>1</v>
      </c>
      <c r="BB10" s="14">
        <f t="shared" si="18"/>
        <v>0</v>
      </c>
      <c r="BC10" s="14">
        <f t="shared" si="19"/>
        <v>0</v>
      </c>
      <c r="BD10" s="14">
        <f t="shared" si="20"/>
        <v>4</v>
      </c>
      <c r="BE10" s="14"/>
      <c r="BF10">
        <v>0.3961422061566075</v>
      </c>
      <c r="BG10">
        <v>0.64861683343142995</v>
      </c>
      <c r="BH10">
        <v>0.27401668000000001</v>
      </c>
      <c r="BI10" t="s">
        <v>141</v>
      </c>
      <c r="BJ10">
        <v>0.5</v>
      </c>
      <c r="BK10">
        <v>155</v>
      </c>
      <c r="BL10" t="s">
        <v>141</v>
      </c>
      <c r="BM10" s="14">
        <f t="shared" si="21"/>
        <v>0.5</v>
      </c>
      <c r="BN10" s="14">
        <f t="shared" si="44"/>
        <v>1.5</v>
      </c>
      <c r="BO10" s="14" t="str">
        <f t="shared" si="22"/>
        <v>Over</v>
      </c>
      <c r="BP10">
        <v>2</v>
      </c>
      <c r="BQ10">
        <v>1</v>
      </c>
      <c r="BR10" s="14">
        <f t="shared" si="23"/>
        <v>1</v>
      </c>
      <c r="BS10" s="14">
        <f t="shared" si="24"/>
        <v>5</v>
      </c>
      <c r="BT10" s="14">
        <f t="shared" si="25"/>
        <v>1</v>
      </c>
      <c r="BU10" s="14">
        <f t="shared" si="26"/>
        <v>1</v>
      </c>
      <c r="BV10" s="14">
        <f t="shared" si="27"/>
        <v>8</v>
      </c>
      <c r="BW10" s="14"/>
      <c r="BX10">
        <v>0.177079768815325</v>
      </c>
      <c r="BY10">
        <v>0.78620843561704901</v>
      </c>
      <c r="BZ10">
        <v>-7.1997726000000003E-3</v>
      </c>
      <c r="CA10" t="s">
        <v>141</v>
      </c>
      <c r="CB10">
        <v>0.5</v>
      </c>
      <c r="CC10">
        <v>800</v>
      </c>
      <c r="CD10" t="s">
        <v>141</v>
      </c>
      <c r="CE10" s="14">
        <f t="shared" si="28"/>
        <v>0.5</v>
      </c>
      <c r="CF10" s="14">
        <f t="shared" si="45"/>
        <v>-0.50719977260000004</v>
      </c>
      <c r="CG10" s="14" t="str">
        <f t="shared" si="29"/>
        <v>Under</v>
      </c>
      <c r="CH10">
        <v>0</v>
      </c>
      <c r="CI10">
        <v>0</v>
      </c>
      <c r="CJ10" s="14"/>
      <c r="CK10" s="14">
        <f t="shared" si="30"/>
        <v>1</v>
      </c>
      <c r="CL10" s="14">
        <f t="shared" si="31"/>
        <v>1</v>
      </c>
      <c r="CM10" s="14">
        <f t="shared" si="32"/>
        <v>1</v>
      </c>
      <c r="CN10" s="14">
        <f t="shared" si="33"/>
        <v>3</v>
      </c>
      <c r="CO10" s="14"/>
      <c r="CP10">
        <v>1.1341891051515349</v>
      </c>
      <c r="CQ10">
        <v>1.42144642247042</v>
      </c>
      <c r="CR10">
        <v>1</v>
      </c>
      <c r="CS10">
        <v>1.5</v>
      </c>
      <c r="CT10" t="s">
        <v>141</v>
      </c>
      <c r="CU10">
        <v>1.5</v>
      </c>
      <c r="CV10">
        <v>1.5</v>
      </c>
      <c r="CW10" s="14">
        <f t="shared" si="34"/>
        <v>1.5</v>
      </c>
      <c r="CX10" s="14">
        <f t="shared" si="46"/>
        <v>-0.5</v>
      </c>
      <c r="CY10" s="14" t="str">
        <f t="shared" si="35"/>
        <v>Under</v>
      </c>
      <c r="CZ10">
        <v>1</v>
      </c>
      <c r="DA10">
        <v>0</v>
      </c>
      <c r="DB10" s="14">
        <f t="shared" si="36"/>
        <v>3</v>
      </c>
      <c r="DC10" s="14">
        <f t="shared" si="37"/>
        <v>1</v>
      </c>
      <c r="DD10" s="14">
        <f t="shared" si="38"/>
        <v>1</v>
      </c>
      <c r="DE10" s="14">
        <f t="shared" si="39"/>
        <v>1</v>
      </c>
      <c r="DF10" s="14">
        <f t="shared" si="40"/>
        <v>6</v>
      </c>
      <c r="DG10" s="14"/>
    </row>
    <row r="11" spans="1:111" x14ac:dyDescent="0.3">
      <c r="A11" t="s">
        <v>150</v>
      </c>
      <c r="B11" t="s">
        <v>47</v>
      </c>
      <c r="C11" t="s">
        <v>151</v>
      </c>
      <c r="D11" s="15">
        <v>0.33700819140502442</v>
      </c>
      <c r="E11" s="15">
        <v>0.443520782396088</v>
      </c>
      <c r="F11" s="15">
        <v>0.17235067000000001</v>
      </c>
      <c r="G11" s="15">
        <v>0.5</v>
      </c>
      <c r="H11" s="15" t="s">
        <v>141</v>
      </c>
      <c r="I11" s="15">
        <v>0.5</v>
      </c>
      <c r="J11" s="15">
        <v>0.5</v>
      </c>
      <c r="K11" s="16">
        <f t="shared" si="0"/>
        <v>0.5</v>
      </c>
      <c r="L11" s="14">
        <f t="shared" si="41"/>
        <v>-0.32764932999999996</v>
      </c>
      <c r="M11" s="16" t="str">
        <f t="shared" si="1"/>
        <v>Under</v>
      </c>
      <c r="N11" s="15">
        <v>0.3</v>
      </c>
      <c r="O11" s="15">
        <v>0.3</v>
      </c>
      <c r="P11" s="16">
        <f t="shared" si="2"/>
        <v>3</v>
      </c>
      <c r="Q11" s="16">
        <f t="shared" si="3"/>
        <v>4</v>
      </c>
      <c r="R11" s="16">
        <f t="shared" si="4"/>
        <v>1</v>
      </c>
      <c r="S11" s="16">
        <f t="shared" si="5"/>
        <v>1</v>
      </c>
      <c r="T11" s="16">
        <f t="shared" si="6"/>
        <v>9</v>
      </c>
      <c r="U11" s="14"/>
      <c r="V11">
        <v>0.60699950087303878</v>
      </c>
      <c r="W11">
        <v>1</v>
      </c>
      <c r="X11">
        <v>9.6648299999999998E-6</v>
      </c>
      <c r="Y11">
        <v>0.5</v>
      </c>
      <c r="Z11">
        <v>-220</v>
      </c>
      <c r="AA11">
        <v>250</v>
      </c>
      <c r="AB11">
        <v>0</v>
      </c>
      <c r="AC11" s="14">
        <f t="shared" si="7"/>
        <v>0.5</v>
      </c>
      <c r="AD11" s="16">
        <f t="shared" si="42"/>
        <v>0.5</v>
      </c>
      <c r="AE11" s="14" t="str">
        <f t="shared" si="8"/>
        <v>Over</v>
      </c>
      <c r="AF11">
        <v>0.6</v>
      </c>
      <c r="AG11">
        <v>0.6</v>
      </c>
      <c r="AH11" s="14">
        <f t="shared" si="9"/>
        <v>2</v>
      </c>
      <c r="AI11" s="14">
        <f t="shared" si="10"/>
        <v>3</v>
      </c>
      <c r="AJ11" s="14">
        <f t="shared" si="11"/>
        <v>1</v>
      </c>
      <c r="AK11" s="14">
        <f t="shared" si="12"/>
        <v>1</v>
      </c>
      <c r="AL11" s="14">
        <f t="shared" si="13"/>
        <v>7</v>
      </c>
      <c r="AM11" s="14"/>
      <c r="AN11">
        <v>6.4868914266648717E-2</v>
      </c>
      <c r="AO11">
        <v>0.165348583495218</v>
      </c>
      <c r="AP11">
        <v>-5.9404940511221301E-5</v>
      </c>
      <c r="AQ11" t="s">
        <v>141</v>
      </c>
      <c r="AR11">
        <v>0.5</v>
      </c>
      <c r="AS11">
        <v>300</v>
      </c>
      <c r="AT11" t="s">
        <v>141</v>
      </c>
      <c r="AU11" s="14">
        <f t="shared" si="14"/>
        <v>0.5</v>
      </c>
      <c r="AV11" s="14">
        <f t="shared" si="43"/>
        <v>-0.50005940494051127</v>
      </c>
      <c r="AW11" s="14" t="str">
        <f t="shared" si="15"/>
        <v>Under</v>
      </c>
      <c r="AX11">
        <v>0.2</v>
      </c>
      <c r="AY11">
        <v>0.2</v>
      </c>
      <c r="AZ11" s="14">
        <f t="shared" si="16"/>
        <v>3</v>
      </c>
      <c r="BA11" s="14">
        <f t="shared" si="17"/>
        <v>1</v>
      </c>
      <c r="BB11" s="14">
        <f t="shared" si="18"/>
        <v>0</v>
      </c>
      <c r="BC11" s="14">
        <f t="shared" si="19"/>
        <v>0</v>
      </c>
      <c r="BD11" s="14">
        <f t="shared" si="20"/>
        <v>4</v>
      </c>
      <c r="BE11" s="14"/>
      <c r="BF11">
        <v>0.31901076791511002</v>
      </c>
      <c r="BG11">
        <v>0.65933044017358899</v>
      </c>
      <c r="BH11">
        <v>-4.7549736000000002E-3</v>
      </c>
      <c r="BI11" t="s">
        <v>141</v>
      </c>
      <c r="BJ11">
        <v>0.5</v>
      </c>
      <c r="BK11">
        <v>135</v>
      </c>
      <c r="BL11" t="s">
        <v>141</v>
      </c>
      <c r="BM11" s="14">
        <f t="shared" si="21"/>
        <v>0.5</v>
      </c>
      <c r="BN11" s="14">
        <f t="shared" si="44"/>
        <v>-0.50475497359999999</v>
      </c>
      <c r="BO11" s="14" t="str">
        <f t="shared" si="22"/>
        <v>Under</v>
      </c>
      <c r="BP11">
        <v>0.5</v>
      </c>
      <c r="BQ11">
        <v>0.4</v>
      </c>
      <c r="BR11" s="14">
        <f t="shared" si="23"/>
        <v>2</v>
      </c>
      <c r="BS11" s="14">
        <f t="shared" si="24"/>
        <v>1</v>
      </c>
      <c r="BT11" s="14">
        <f t="shared" si="25"/>
        <v>1</v>
      </c>
      <c r="BU11" s="14">
        <f t="shared" si="26"/>
        <v>1</v>
      </c>
      <c r="BV11" s="14">
        <f t="shared" si="27"/>
        <v>5</v>
      </c>
      <c r="BW11" s="14"/>
      <c r="BX11">
        <v>0.15519569487931589</v>
      </c>
      <c r="BY11">
        <v>0.79899581589958102</v>
      </c>
      <c r="BZ11">
        <v>1.0019844999999999E-2</v>
      </c>
      <c r="CA11" t="s">
        <v>141</v>
      </c>
      <c r="CB11">
        <v>0.5</v>
      </c>
      <c r="CC11" t="s">
        <v>141</v>
      </c>
      <c r="CD11" t="s">
        <v>141</v>
      </c>
      <c r="CE11" s="14">
        <f t="shared" si="28"/>
        <v>0.5</v>
      </c>
      <c r="CF11" s="14">
        <f t="shared" si="45"/>
        <v>-0.5</v>
      </c>
      <c r="CG11" s="14" t="str">
        <f t="shared" si="29"/>
        <v>Under</v>
      </c>
      <c r="CH11">
        <v>0</v>
      </c>
      <c r="CI11">
        <v>0</v>
      </c>
      <c r="CJ11" s="14">
        <f t="shared" ref="CJ11:CJ29" si="47">IF(
    AND(CG11="Over", COUNTIF(BX11:BZ11, "&gt;"&amp;CE11) = 3),
    3,
    IF(
        AND(CG11="Under", COUNTIF(BX11:BZ11, "&lt;"&amp;CE11) = 3),
        3,
        IF(
            AND(CG11="Over", COUNTIF(BX11:BZ11, "&gt;"&amp;CE11) = 2),
            2,
            IF(
                AND(CG11="Under", COUNTIF(BX11:BZ11, "&lt;"&amp;CE11) = 2),
                2,
                IF(
                    AND(CG11="Over", OR(BX11&gt;CE11, BY11&gt;CE11, BZ11&gt;CE11)),
                    1,
                    IF(
                        AND(CG11="Under", OR(BX11&lt;CE11, BY11&lt;CE11, BZ11&lt;CE11)),
                        1,
                        0
                    )
                )
            )
        )
    )
)</f>
        <v>2</v>
      </c>
      <c r="CK11" s="14">
        <f t="shared" si="30"/>
        <v>1</v>
      </c>
      <c r="CL11" s="14">
        <f t="shared" si="31"/>
        <v>1</v>
      </c>
      <c r="CM11" s="14">
        <f t="shared" si="32"/>
        <v>1</v>
      </c>
      <c r="CN11" s="14">
        <f t="shared" si="33"/>
        <v>5</v>
      </c>
      <c r="CO11" s="14"/>
      <c r="CP11">
        <v>0.94595568641395256</v>
      </c>
      <c r="CQ11">
        <v>1.261519784261</v>
      </c>
      <c r="CR11">
        <v>3.6495822999999997E-2</v>
      </c>
      <c r="CS11">
        <v>1.5</v>
      </c>
      <c r="CT11" t="s">
        <v>141</v>
      </c>
      <c r="CU11">
        <v>1.5</v>
      </c>
      <c r="CV11">
        <v>1.5</v>
      </c>
      <c r="CW11" s="14">
        <f t="shared" si="34"/>
        <v>1.5</v>
      </c>
      <c r="CX11" s="14">
        <f t="shared" si="46"/>
        <v>-1.4635041769999999</v>
      </c>
      <c r="CY11" s="14" t="str">
        <f t="shared" si="35"/>
        <v>Under</v>
      </c>
      <c r="CZ11">
        <v>1.4</v>
      </c>
      <c r="DA11">
        <v>0.4</v>
      </c>
      <c r="DB11" s="14">
        <f t="shared" si="36"/>
        <v>3</v>
      </c>
      <c r="DC11" s="14">
        <f t="shared" si="37"/>
        <v>3</v>
      </c>
      <c r="DD11" s="14">
        <f t="shared" si="38"/>
        <v>1</v>
      </c>
      <c r="DE11" s="14">
        <f t="shared" si="39"/>
        <v>1</v>
      </c>
      <c r="DF11" s="14">
        <f t="shared" si="40"/>
        <v>8</v>
      </c>
      <c r="DG11" s="14"/>
    </row>
    <row r="12" spans="1:111" x14ac:dyDescent="0.3">
      <c r="A12" t="s">
        <v>152</v>
      </c>
      <c r="B12" t="s">
        <v>47</v>
      </c>
      <c r="C12" t="s">
        <v>151</v>
      </c>
      <c r="D12" s="15">
        <v>0.32913481985040499</v>
      </c>
      <c r="E12" s="15">
        <v>0.443520782396088</v>
      </c>
      <c r="F12" s="15">
        <v>0.22819034999999999</v>
      </c>
      <c r="G12" s="15">
        <v>0.5</v>
      </c>
      <c r="H12" s="15" t="s">
        <v>141</v>
      </c>
      <c r="I12" s="15">
        <v>0.5</v>
      </c>
      <c r="J12" s="15">
        <v>0.5</v>
      </c>
      <c r="K12" s="16">
        <f t="shared" si="0"/>
        <v>0.5</v>
      </c>
      <c r="L12" s="14">
        <f t="shared" si="41"/>
        <v>-0.27180965000000001</v>
      </c>
      <c r="M12" s="16" t="str">
        <f t="shared" si="1"/>
        <v>Under</v>
      </c>
      <c r="N12" s="15">
        <v>0.5</v>
      </c>
      <c r="O12" s="15">
        <v>0.4</v>
      </c>
      <c r="P12" s="16">
        <f t="shared" si="2"/>
        <v>3</v>
      </c>
      <c r="Q12" s="16">
        <f t="shared" si="3"/>
        <v>4</v>
      </c>
      <c r="R12" s="16">
        <f t="shared" si="4"/>
        <v>1</v>
      </c>
      <c r="S12" s="16">
        <f t="shared" si="5"/>
        <v>1</v>
      </c>
      <c r="T12" s="16">
        <f t="shared" si="6"/>
        <v>9</v>
      </c>
      <c r="U12" s="14"/>
      <c r="V12" s="15">
        <v>0.89734827882083512</v>
      </c>
      <c r="W12" s="15">
        <v>1</v>
      </c>
      <c r="X12" s="15">
        <v>0.71250948194918196</v>
      </c>
      <c r="Y12" s="15">
        <v>0.5</v>
      </c>
      <c r="Z12" s="15">
        <v>-290</v>
      </c>
      <c r="AA12" s="15">
        <v>180</v>
      </c>
      <c r="AB12" s="15">
        <v>0.1</v>
      </c>
      <c r="AC12" s="16">
        <f t="shared" si="7"/>
        <v>0.5</v>
      </c>
      <c r="AD12" s="16">
        <f t="shared" si="42"/>
        <v>0.5</v>
      </c>
      <c r="AE12" s="16" t="str">
        <f t="shared" si="8"/>
        <v>Over</v>
      </c>
      <c r="AF12" s="15">
        <v>0.7</v>
      </c>
      <c r="AG12" s="15">
        <v>0.6</v>
      </c>
      <c r="AH12" s="16">
        <f t="shared" si="9"/>
        <v>3</v>
      </c>
      <c r="AI12" s="16">
        <f t="shared" si="10"/>
        <v>3</v>
      </c>
      <c r="AJ12" s="16">
        <f t="shared" si="11"/>
        <v>1</v>
      </c>
      <c r="AK12" s="16">
        <f t="shared" si="12"/>
        <v>1</v>
      </c>
      <c r="AL12" s="16">
        <f t="shared" si="13"/>
        <v>8</v>
      </c>
      <c r="AM12" s="14"/>
      <c r="AN12">
        <v>1.393856283302943E-2</v>
      </c>
      <c r="AO12">
        <v>3.3238472318704401E-2</v>
      </c>
      <c r="AP12">
        <v>-5.9404940511221301E-5</v>
      </c>
      <c r="AQ12" t="s">
        <v>141</v>
      </c>
      <c r="AR12">
        <v>0.5</v>
      </c>
      <c r="AS12">
        <v>300</v>
      </c>
      <c r="AT12" t="s">
        <v>141</v>
      </c>
      <c r="AU12" s="14">
        <f t="shared" si="14"/>
        <v>0.5</v>
      </c>
      <c r="AV12" s="14">
        <f t="shared" si="43"/>
        <v>-0.50005940494051127</v>
      </c>
      <c r="AW12" s="14" t="str">
        <f t="shared" si="15"/>
        <v>Under</v>
      </c>
      <c r="AX12">
        <v>0</v>
      </c>
      <c r="AY12">
        <v>0</v>
      </c>
      <c r="AZ12" s="14">
        <f t="shared" si="16"/>
        <v>3</v>
      </c>
      <c r="BA12" s="14">
        <f t="shared" si="17"/>
        <v>1</v>
      </c>
      <c r="BB12" s="14">
        <f t="shared" si="18"/>
        <v>0</v>
      </c>
      <c r="BC12" s="14">
        <f t="shared" si="19"/>
        <v>0</v>
      </c>
      <c r="BD12" s="14">
        <f t="shared" si="20"/>
        <v>4</v>
      </c>
      <c r="BE12" s="14"/>
      <c r="BF12">
        <v>0.25645071448260498</v>
      </c>
      <c r="BG12">
        <v>0.64861683343142995</v>
      </c>
      <c r="BH12">
        <v>7.9791730000000005E-2</v>
      </c>
      <c r="BI12" t="s">
        <v>141</v>
      </c>
      <c r="BJ12">
        <v>0.5</v>
      </c>
      <c r="BK12">
        <v>125</v>
      </c>
      <c r="BL12" t="s">
        <v>141</v>
      </c>
      <c r="BM12" s="14">
        <f t="shared" si="21"/>
        <v>0.5</v>
      </c>
      <c r="BN12" s="14">
        <f t="shared" si="44"/>
        <v>-0.42020826999999999</v>
      </c>
      <c r="BO12" s="14" t="str">
        <f t="shared" si="22"/>
        <v>Under</v>
      </c>
      <c r="BP12">
        <v>0.1</v>
      </c>
      <c r="BQ12">
        <v>0.1</v>
      </c>
      <c r="BR12" s="14">
        <f t="shared" si="23"/>
        <v>2</v>
      </c>
      <c r="BS12" s="14">
        <f t="shared" si="24"/>
        <v>1</v>
      </c>
      <c r="BT12" s="14">
        <f t="shared" si="25"/>
        <v>1</v>
      </c>
      <c r="BU12" s="14">
        <f t="shared" si="26"/>
        <v>1</v>
      </c>
      <c r="BV12" s="14">
        <f t="shared" si="27"/>
        <v>5</v>
      </c>
      <c r="BW12" s="14"/>
      <c r="BX12">
        <v>0.18462398237069641</v>
      </c>
      <c r="BY12">
        <v>0.83069568084404799</v>
      </c>
      <c r="BZ12">
        <v>3.8085873999999999E-2</v>
      </c>
      <c r="CA12" t="s">
        <v>141</v>
      </c>
      <c r="CB12">
        <v>0.5</v>
      </c>
      <c r="CC12" t="s">
        <v>141</v>
      </c>
      <c r="CD12" t="s">
        <v>141</v>
      </c>
      <c r="CE12" s="14">
        <f t="shared" si="28"/>
        <v>0.5</v>
      </c>
      <c r="CF12" s="14">
        <f t="shared" si="45"/>
        <v>-0.5</v>
      </c>
      <c r="CG12" s="14" t="str">
        <f t="shared" si="29"/>
        <v>Under</v>
      </c>
      <c r="CH12">
        <v>0</v>
      </c>
      <c r="CI12">
        <v>0</v>
      </c>
      <c r="CJ12" s="14">
        <f t="shared" si="47"/>
        <v>2</v>
      </c>
      <c r="CK12" s="14">
        <f t="shared" si="30"/>
        <v>1</v>
      </c>
      <c r="CL12" s="14">
        <f t="shared" si="31"/>
        <v>1</v>
      </c>
      <c r="CM12" s="14">
        <f t="shared" si="32"/>
        <v>1</v>
      </c>
      <c r="CN12" s="14">
        <f t="shared" si="33"/>
        <v>5</v>
      </c>
      <c r="CO12" s="14"/>
      <c r="CP12">
        <v>1.075723764357416</v>
      </c>
      <c r="CQ12">
        <v>1.2337372</v>
      </c>
      <c r="CR12">
        <v>0.962808124085203</v>
      </c>
      <c r="CS12">
        <v>1.5</v>
      </c>
      <c r="CT12" t="s">
        <v>141</v>
      </c>
      <c r="CU12">
        <v>1.5</v>
      </c>
      <c r="CV12">
        <v>1.5</v>
      </c>
      <c r="CW12" s="14">
        <f t="shared" si="34"/>
        <v>1.5</v>
      </c>
      <c r="CX12" s="14">
        <f t="shared" si="46"/>
        <v>-0.6</v>
      </c>
      <c r="CY12" s="14" t="str">
        <f t="shared" si="35"/>
        <v>Under</v>
      </c>
      <c r="CZ12">
        <v>0.9</v>
      </c>
      <c r="DA12">
        <v>0.2</v>
      </c>
      <c r="DB12" s="14">
        <f t="shared" si="36"/>
        <v>3</v>
      </c>
      <c r="DC12" s="14">
        <f t="shared" si="37"/>
        <v>1</v>
      </c>
      <c r="DD12" s="14">
        <f t="shared" si="38"/>
        <v>1</v>
      </c>
      <c r="DE12" s="14">
        <f t="shared" si="39"/>
        <v>1</v>
      </c>
      <c r="DF12" s="14">
        <f t="shared" si="40"/>
        <v>6</v>
      </c>
      <c r="DG12" s="14"/>
    </row>
    <row r="13" spans="1:111" x14ac:dyDescent="0.3">
      <c r="A13" t="s">
        <v>153</v>
      </c>
      <c r="B13" t="s">
        <v>47</v>
      </c>
      <c r="C13" t="s">
        <v>151</v>
      </c>
      <c r="D13" s="15">
        <v>7.1704946910153222E-2</v>
      </c>
      <c r="E13" s="15">
        <v>0.25</v>
      </c>
      <c r="F13" s="15">
        <v>-5.9100970093315698E-2</v>
      </c>
      <c r="G13" s="15" t="s">
        <v>141</v>
      </c>
      <c r="H13" s="15" t="s">
        <v>141</v>
      </c>
      <c r="I13" s="15">
        <v>0.5</v>
      </c>
      <c r="J13" s="15" t="s">
        <v>141</v>
      </c>
      <c r="K13" s="16">
        <f t="shared" si="0"/>
        <v>0.5</v>
      </c>
      <c r="L13" s="14">
        <f t="shared" si="41"/>
        <v>-0.55910097009331572</v>
      </c>
      <c r="M13" s="16" t="str">
        <f t="shared" si="1"/>
        <v>Under</v>
      </c>
      <c r="N13" s="15">
        <v>0.5</v>
      </c>
      <c r="O13" s="15">
        <v>0.5</v>
      </c>
      <c r="P13" s="16">
        <f t="shared" si="2"/>
        <v>3</v>
      </c>
      <c r="Q13" s="16">
        <f t="shared" si="3"/>
        <v>5</v>
      </c>
      <c r="R13" s="16">
        <f t="shared" si="4"/>
        <v>1</v>
      </c>
      <c r="S13" s="16">
        <f t="shared" si="5"/>
        <v>1</v>
      </c>
      <c r="T13" s="16">
        <f t="shared" si="6"/>
        <v>10</v>
      </c>
      <c r="U13" s="14"/>
      <c r="V13">
        <v>-2.9268536259634111E-2</v>
      </c>
      <c r="W13">
        <v>3.3204101244656602E-5</v>
      </c>
      <c r="X13">
        <v>-9.7008916945471799E-2</v>
      </c>
      <c r="Y13">
        <v>0.5</v>
      </c>
      <c r="Z13" t="s">
        <v>141</v>
      </c>
      <c r="AA13" t="s">
        <v>141</v>
      </c>
      <c r="AB13">
        <v>0</v>
      </c>
      <c r="AC13" s="14">
        <f t="shared" si="7"/>
        <v>0.5</v>
      </c>
      <c r="AD13" s="16">
        <f t="shared" si="42"/>
        <v>-0.59700891694547176</v>
      </c>
      <c r="AE13" s="14" t="str">
        <f t="shared" si="8"/>
        <v>Under</v>
      </c>
      <c r="AF13">
        <v>0</v>
      </c>
      <c r="AG13">
        <v>0</v>
      </c>
      <c r="AH13" s="14">
        <f t="shared" si="9"/>
        <v>3</v>
      </c>
      <c r="AI13" s="14">
        <f t="shared" si="10"/>
        <v>4</v>
      </c>
      <c r="AJ13" s="14">
        <f t="shared" si="11"/>
        <v>1</v>
      </c>
      <c r="AK13" s="14">
        <f t="shared" si="12"/>
        <v>1</v>
      </c>
      <c r="AL13" s="14">
        <f t="shared" si="13"/>
        <v>9</v>
      </c>
      <c r="AM13" s="14"/>
      <c r="AN13">
        <v>-2.4107189863974109E-2</v>
      </c>
      <c r="AO13">
        <v>2.4361948955916399E-2</v>
      </c>
      <c r="AP13">
        <v>-8.0901971342135601E-2</v>
      </c>
      <c r="AQ13" t="s">
        <v>141</v>
      </c>
      <c r="AR13">
        <v>0.5</v>
      </c>
      <c r="AS13" t="s">
        <v>141</v>
      </c>
      <c r="AT13" t="s">
        <v>141</v>
      </c>
      <c r="AU13" s="14">
        <f t="shared" si="14"/>
        <v>0.5</v>
      </c>
      <c r="AV13" s="14">
        <f t="shared" si="43"/>
        <v>-0.58090197134213561</v>
      </c>
      <c r="AW13" s="14" t="str">
        <f t="shared" si="15"/>
        <v>Under</v>
      </c>
      <c r="AX13">
        <v>0</v>
      </c>
      <c r="AY13">
        <v>0</v>
      </c>
      <c r="AZ13" s="14">
        <f t="shared" si="16"/>
        <v>3</v>
      </c>
      <c r="BA13" s="14">
        <f t="shared" si="17"/>
        <v>1</v>
      </c>
      <c r="BB13" s="14">
        <f t="shared" si="18"/>
        <v>0</v>
      </c>
      <c r="BC13" s="14">
        <f t="shared" si="19"/>
        <v>0</v>
      </c>
      <c r="BD13" s="14">
        <f t="shared" si="20"/>
        <v>4</v>
      </c>
      <c r="BE13" s="14"/>
      <c r="BF13">
        <v>-4.4945665178087367E-2</v>
      </c>
      <c r="BG13">
        <v>0.194444444444444</v>
      </c>
      <c r="BH13">
        <v>-0.17917183199244599</v>
      </c>
      <c r="BI13" t="s">
        <v>141</v>
      </c>
      <c r="BJ13">
        <v>0.5</v>
      </c>
      <c r="BK13" t="s">
        <v>141</v>
      </c>
      <c r="BL13" t="s">
        <v>141</v>
      </c>
      <c r="BM13" s="14">
        <f t="shared" si="21"/>
        <v>0.5</v>
      </c>
      <c r="BN13" s="14">
        <f t="shared" si="44"/>
        <v>-0.67917183199244602</v>
      </c>
      <c r="BO13" s="14" t="str">
        <f t="shared" si="22"/>
        <v>Under</v>
      </c>
      <c r="BP13">
        <v>0</v>
      </c>
      <c r="BQ13">
        <v>0</v>
      </c>
      <c r="BR13" s="14">
        <f t="shared" si="23"/>
        <v>3</v>
      </c>
      <c r="BS13" s="14">
        <f t="shared" si="24"/>
        <v>1</v>
      </c>
      <c r="BT13" s="14">
        <f t="shared" si="25"/>
        <v>1</v>
      </c>
      <c r="BU13" s="14">
        <f t="shared" si="26"/>
        <v>1</v>
      </c>
      <c r="BV13" s="14">
        <f t="shared" si="27"/>
        <v>6</v>
      </c>
      <c r="BW13" s="14"/>
      <c r="BX13">
        <v>0.14282701224708561</v>
      </c>
      <c r="BY13">
        <v>0.78620843561704901</v>
      </c>
      <c r="BZ13">
        <v>5.3524096367605096E-3</v>
      </c>
      <c r="CA13" t="s">
        <v>141</v>
      </c>
      <c r="CB13">
        <v>0.5</v>
      </c>
      <c r="CC13" t="s">
        <v>141</v>
      </c>
      <c r="CD13" t="s">
        <v>141</v>
      </c>
      <c r="CE13" s="14">
        <f t="shared" si="28"/>
        <v>0.5</v>
      </c>
      <c r="CF13" s="14">
        <f t="shared" si="45"/>
        <v>-0.5</v>
      </c>
      <c r="CG13" s="14" t="str">
        <f t="shared" si="29"/>
        <v>Under</v>
      </c>
      <c r="CH13">
        <v>0</v>
      </c>
      <c r="CI13">
        <v>0</v>
      </c>
      <c r="CJ13" s="14">
        <f t="shared" si="47"/>
        <v>2</v>
      </c>
      <c r="CK13" s="14">
        <f t="shared" si="30"/>
        <v>1</v>
      </c>
      <c r="CL13" s="14">
        <f t="shared" si="31"/>
        <v>1</v>
      </c>
      <c r="CM13" s="14">
        <f t="shared" si="32"/>
        <v>1</v>
      </c>
      <c r="CN13" s="14">
        <f t="shared" si="33"/>
        <v>5</v>
      </c>
      <c r="CO13" s="14"/>
      <c r="CP13">
        <v>-0.1165874672975398</v>
      </c>
      <c r="CQ13">
        <v>0</v>
      </c>
      <c r="CR13">
        <v>-0.42083161925574197</v>
      </c>
      <c r="CS13" t="s">
        <v>141</v>
      </c>
      <c r="CT13" t="s">
        <v>141</v>
      </c>
      <c r="CU13">
        <v>0.5</v>
      </c>
      <c r="CV13" t="s">
        <v>141</v>
      </c>
      <c r="CW13" s="14">
        <f t="shared" si="34"/>
        <v>0.5</v>
      </c>
      <c r="CX13" s="14">
        <f t="shared" si="46"/>
        <v>-0.92083161925574197</v>
      </c>
      <c r="CY13" s="14" t="str">
        <f t="shared" si="35"/>
        <v>Under</v>
      </c>
      <c r="CZ13">
        <v>0</v>
      </c>
      <c r="DA13">
        <v>0</v>
      </c>
      <c r="DB13" s="14">
        <f t="shared" si="36"/>
        <v>3</v>
      </c>
      <c r="DC13" s="14">
        <f t="shared" si="37"/>
        <v>1</v>
      </c>
      <c r="DD13" s="14">
        <f t="shared" si="38"/>
        <v>1</v>
      </c>
      <c r="DE13" s="14">
        <f t="shared" si="39"/>
        <v>1</v>
      </c>
      <c r="DF13" s="14">
        <f t="shared" si="40"/>
        <v>6</v>
      </c>
      <c r="DG13" s="14"/>
    </row>
    <row r="14" spans="1:111" x14ac:dyDescent="0.3">
      <c r="A14" t="s">
        <v>154</v>
      </c>
      <c r="B14" t="s">
        <v>47</v>
      </c>
      <c r="C14" t="s">
        <v>151</v>
      </c>
      <c r="D14">
        <v>0.43759428061647698</v>
      </c>
      <c r="E14">
        <v>0.57419272111282604</v>
      </c>
      <c r="F14">
        <v>0.29861306999999998</v>
      </c>
      <c r="G14">
        <v>0.5</v>
      </c>
      <c r="H14" t="s">
        <v>141</v>
      </c>
      <c r="I14">
        <v>0.5</v>
      </c>
      <c r="J14">
        <v>0.5</v>
      </c>
      <c r="K14" s="14">
        <f t="shared" si="0"/>
        <v>0.5</v>
      </c>
      <c r="L14" s="14">
        <f t="shared" si="41"/>
        <v>-0.20138693000000002</v>
      </c>
      <c r="M14" s="14" t="str">
        <f t="shared" si="1"/>
        <v>Under</v>
      </c>
      <c r="N14">
        <v>0.6</v>
      </c>
      <c r="O14">
        <v>0.5</v>
      </c>
      <c r="P14" s="14">
        <f t="shared" si="2"/>
        <v>2</v>
      </c>
      <c r="Q14" s="14">
        <f t="shared" si="3"/>
        <v>3</v>
      </c>
      <c r="R14" s="14">
        <f t="shared" si="4"/>
        <v>0</v>
      </c>
      <c r="S14" s="14">
        <f t="shared" si="5"/>
        <v>1</v>
      </c>
      <c r="T14" s="14">
        <f t="shared" si="6"/>
        <v>6</v>
      </c>
      <c r="U14" s="14"/>
      <c r="V14" s="15">
        <v>0.98367566212181545</v>
      </c>
      <c r="W14" s="15">
        <v>1.00011394130244</v>
      </c>
      <c r="X14" s="15">
        <v>0.93265590983390501</v>
      </c>
      <c r="Y14" s="15">
        <v>0.5</v>
      </c>
      <c r="Z14" s="15">
        <v>-280</v>
      </c>
      <c r="AA14" s="15">
        <v>190</v>
      </c>
      <c r="AB14" s="15">
        <v>0.2</v>
      </c>
      <c r="AC14" s="16">
        <f t="shared" si="7"/>
        <v>0.5</v>
      </c>
      <c r="AD14" s="16">
        <f t="shared" si="42"/>
        <v>0.50011394130244002</v>
      </c>
      <c r="AE14" s="16" t="str">
        <f t="shared" si="8"/>
        <v>Over</v>
      </c>
      <c r="AF14" s="15">
        <v>1</v>
      </c>
      <c r="AG14" s="15">
        <v>0.8</v>
      </c>
      <c r="AH14" s="16">
        <f t="shared" si="9"/>
        <v>3</v>
      </c>
      <c r="AI14" s="16">
        <f t="shared" si="10"/>
        <v>4</v>
      </c>
      <c r="AJ14" s="16">
        <f t="shared" si="11"/>
        <v>1</v>
      </c>
      <c r="AK14" s="16">
        <f t="shared" si="12"/>
        <v>1</v>
      </c>
      <c r="AL14" s="16">
        <f t="shared" si="13"/>
        <v>9</v>
      </c>
      <c r="AM14" s="14"/>
      <c r="AN14">
        <v>6.4704253925479849E-2</v>
      </c>
      <c r="AO14">
        <v>0.16834736187104499</v>
      </c>
      <c r="AP14">
        <v>-5.6816936960950801E-5</v>
      </c>
      <c r="AQ14" t="s">
        <v>141</v>
      </c>
      <c r="AR14">
        <v>0.5</v>
      </c>
      <c r="AS14">
        <v>290</v>
      </c>
      <c r="AT14" t="s">
        <v>141</v>
      </c>
      <c r="AU14" s="14">
        <f t="shared" si="14"/>
        <v>0.5</v>
      </c>
      <c r="AV14" s="14">
        <f t="shared" si="43"/>
        <v>-0.50005681693696091</v>
      </c>
      <c r="AW14" s="14" t="str">
        <f t="shared" si="15"/>
        <v>Under</v>
      </c>
      <c r="AX14">
        <v>0.2</v>
      </c>
      <c r="AY14">
        <v>0.2</v>
      </c>
      <c r="AZ14" s="14">
        <f t="shared" si="16"/>
        <v>3</v>
      </c>
      <c r="BA14" s="14">
        <f t="shared" si="17"/>
        <v>1</v>
      </c>
      <c r="BB14" s="14">
        <f t="shared" si="18"/>
        <v>0</v>
      </c>
      <c r="BC14" s="14">
        <f t="shared" si="19"/>
        <v>0</v>
      </c>
      <c r="BD14" s="14">
        <f t="shared" si="20"/>
        <v>4</v>
      </c>
      <c r="BE14" s="14"/>
      <c r="BF14">
        <v>0.46616023716409138</v>
      </c>
      <c r="BG14">
        <v>0.862083873757025</v>
      </c>
      <c r="BH14">
        <v>0.27400583000000001</v>
      </c>
      <c r="BI14" t="s">
        <v>141</v>
      </c>
      <c r="BJ14">
        <v>0.5</v>
      </c>
      <c r="BK14">
        <v>115</v>
      </c>
      <c r="BL14" t="s">
        <v>141</v>
      </c>
      <c r="BM14" s="14">
        <f t="shared" si="21"/>
        <v>0.5</v>
      </c>
      <c r="BN14" s="14">
        <f t="shared" si="44"/>
        <v>0.362083873757025</v>
      </c>
      <c r="BO14" s="14" t="str">
        <f t="shared" si="22"/>
        <v>Over</v>
      </c>
      <c r="BP14">
        <v>0.6</v>
      </c>
      <c r="BQ14">
        <v>0.3</v>
      </c>
      <c r="BR14" s="14">
        <f t="shared" si="23"/>
        <v>1</v>
      </c>
      <c r="BS14" s="14">
        <f t="shared" si="24"/>
        <v>4</v>
      </c>
      <c r="BT14" s="14">
        <f t="shared" si="25"/>
        <v>1</v>
      </c>
      <c r="BU14" s="14">
        <f t="shared" si="26"/>
        <v>0</v>
      </c>
      <c r="BV14" s="14">
        <f t="shared" si="27"/>
        <v>6</v>
      </c>
      <c r="BW14" s="14"/>
      <c r="BX14">
        <v>0.18312127133363379</v>
      </c>
      <c r="BY14">
        <v>0.83069568084404799</v>
      </c>
      <c r="BZ14">
        <v>8.6093679999999992E-3</v>
      </c>
      <c r="CA14" t="s">
        <v>141</v>
      </c>
      <c r="CB14">
        <v>0.5</v>
      </c>
      <c r="CC14" t="s">
        <v>141</v>
      </c>
      <c r="CD14" t="s">
        <v>141</v>
      </c>
      <c r="CE14" s="14">
        <f t="shared" si="28"/>
        <v>0.5</v>
      </c>
      <c r="CF14" s="14">
        <f t="shared" si="45"/>
        <v>-0.5</v>
      </c>
      <c r="CG14" s="14" t="str">
        <f t="shared" si="29"/>
        <v>Under</v>
      </c>
      <c r="CH14">
        <v>0</v>
      </c>
      <c r="CI14">
        <v>0</v>
      </c>
      <c r="CJ14" s="14">
        <f t="shared" si="47"/>
        <v>2</v>
      </c>
      <c r="CK14" s="14">
        <f t="shared" si="30"/>
        <v>1</v>
      </c>
      <c r="CL14" s="14">
        <f t="shared" si="31"/>
        <v>1</v>
      </c>
      <c r="CM14" s="14">
        <f t="shared" si="32"/>
        <v>1</v>
      </c>
      <c r="CN14" s="14">
        <f t="shared" si="33"/>
        <v>5</v>
      </c>
      <c r="CO14" s="14"/>
      <c r="CP14">
        <v>1.840182840948283</v>
      </c>
      <c r="CQ14">
        <v>2</v>
      </c>
      <c r="CR14">
        <v>1.5753890795545999</v>
      </c>
      <c r="CS14">
        <v>1.5</v>
      </c>
      <c r="CT14" t="s">
        <v>141</v>
      </c>
      <c r="CU14">
        <v>1.5</v>
      </c>
      <c r="CV14">
        <v>1.5</v>
      </c>
      <c r="CW14" s="14">
        <f t="shared" si="34"/>
        <v>1.5</v>
      </c>
      <c r="CX14" s="14">
        <f t="shared" si="46"/>
        <v>0.5</v>
      </c>
      <c r="CY14" s="14" t="str">
        <f t="shared" si="35"/>
        <v>Over</v>
      </c>
      <c r="CZ14">
        <v>1.8</v>
      </c>
      <c r="DA14">
        <v>0.4</v>
      </c>
      <c r="DB14" s="14">
        <f t="shared" si="36"/>
        <v>3</v>
      </c>
      <c r="DC14" s="14">
        <f t="shared" si="37"/>
        <v>1</v>
      </c>
      <c r="DD14" s="14">
        <f t="shared" si="38"/>
        <v>1</v>
      </c>
      <c r="DE14" s="14">
        <f t="shared" si="39"/>
        <v>0</v>
      </c>
      <c r="DF14" s="14">
        <f t="shared" si="40"/>
        <v>5</v>
      </c>
      <c r="DG14" s="14"/>
    </row>
    <row r="15" spans="1:111" x14ac:dyDescent="0.3">
      <c r="A15" t="s">
        <v>155</v>
      </c>
      <c r="B15" t="s">
        <v>47</v>
      </c>
      <c r="C15" t="s">
        <v>151</v>
      </c>
      <c r="D15">
        <v>0.4396080252713952</v>
      </c>
      <c r="E15">
        <v>0.58004762650639496</v>
      </c>
      <c r="F15">
        <v>0.21097566000000001</v>
      </c>
      <c r="G15">
        <v>0.5</v>
      </c>
      <c r="H15" t="s">
        <v>141</v>
      </c>
      <c r="I15">
        <v>0.5</v>
      </c>
      <c r="J15">
        <v>0.5</v>
      </c>
      <c r="K15" s="14">
        <f t="shared" si="0"/>
        <v>0.5</v>
      </c>
      <c r="L15" s="14">
        <f t="shared" si="41"/>
        <v>-0.28902433999999999</v>
      </c>
      <c r="M15" s="14" t="str">
        <f t="shared" si="1"/>
        <v>Under</v>
      </c>
      <c r="N15">
        <v>0.6</v>
      </c>
      <c r="O15">
        <v>0.6</v>
      </c>
      <c r="P15" s="14">
        <f t="shared" si="2"/>
        <v>2</v>
      </c>
      <c r="Q15" s="14">
        <f t="shared" si="3"/>
        <v>4</v>
      </c>
      <c r="R15" s="14">
        <f t="shared" si="4"/>
        <v>0</v>
      </c>
      <c r="S15" s="14">
        <f t="shared" si="5"/>
        <v>0</v>
      </c>
      <c r="T15" s="14">
        <f t="shared" si="6"/>
        <v>6</v>
      </c>
      <c r="U15" s="14"/>
      <c r="V15" s="15">
        <v>1.0141347995773879</v>
      </c>
      <c r="W15" s="15">
        <v>1.0462585557101001</v>
      </c>
      <c r="X15" s="15">
        <v>0.99867113374799998</v>
      </c>
      <c r="Y15" s="15">
        <v>0.5</v>
      </c>
      <c r="Z15" s="15">
        <v>-250</v>
      </c>
      <c r="AA15" s="15">
        <v>220</v>
      </c>
      <c r="AB15" s="15">
        <v>0.3</v>
      </c>
      <c r="AC15" s="16">
        <f t="shared" si="7"/>
        <v>0.5</v>
      </c>
      <c r="AD15" s="16">
        <f t="shared" si="42"/>
        <v>0.60000000000000009</v>
      </c>
      <c r="AE15" s="16" t="str">
        <f t="shared" si="8"/>
        <v>Over</v>
      </c>
      <c r="AF15" s="15">
        <v>1.1000000000000001</v>
      </c>
      <c r="AG15" s="15">
        <v>0.7</v>
      </c>
      <c r="AH15" s="16">
        <f t="shared" si="9"/>
        <v>3</v>
      </c>
      <c r="AI15" s="16">
        <f t="shared" si="10"/>
        <v>4</v>
      </c>
      <c r="AJ15" s="16">
        <f t="shared" si="11"/>
        <v>1</v>
      </c>
      <c r="AK15" s="16">
        <f t="shared" si="12"/>
        <v>1</v>
      </c>
      <c r="AL15" s="16">
        <f t="shared" si="13"/>
        <v>9</v>
      </c>
      <c r="AM15" s="14"/>
      <c r="AN15">
        <v>5.644478658353267E-2</v>
      </c>
      <c r="AO15">
        <v>0.14625855571011201</v>
      </c>
      <c r="AP15">
        <v>-1.5327198859687099E-3</v>
      </c>
      <c r="AQ15" t="s">
        <v>141</v>
      </c>
      <c r="AR15">
        <v>0.5</v>
      </c>
      <c r="AS15">
        <v>285</v>
      </c>
      <c r="AT15" t="s">
        <v>141</v>
      </c>
      <c r="AU15" s="14">
        <f t="shared" si="14"/>
        <v>0.5</v>
      </c>
      <c r="AV15" s="14">
        <f t="shared" si="43"/>
        <v>-0.5015327198859687</v>
      </c>
      <c r="AW15" s="14" t="str">
        <f t="shared" si="15"/>
        <v>Under</v>
      </c>
      <c r="AX15">
        <v>0.2</v>
      </c>
      <c r="AY15">
        <v>0.2</v>
      </c>
      <c r="AZ15" s="14">
        <f t="shared" si="16"/>
        <v>3</v>
      </c>
      <c r="BA15" s="14">
        <f t="shared" si="17"/>
        <v>1</v>
      </c>
      <c r="BB15" s="14">
        <f t="shared" si="18"/>
        <v>0</v>
      </c>
      <c r="BC15" s="14">
        <f t="shared" si="19"/>
        <v>0</v>
      </c>
      <c r="BD15" s="14">
        <f t="shared" si="20"/>
        <v>4</v>
      </c>
      <c r="BE15" s="14"/>
      <c r="BF15">
        <v>0.64191402604467984</v>
      </c>
      <c r="BG15">
        <v>1.2807516761247499</v>
      </c>
      <c r="BH15">
        <v>0.22020120000000001</v>
      </c>
      <c r="BI15" t="s">
        <v>141</v>
      </c>
      <c r="BJ15">
        <v>0.5</v>
      </c>
      <c r="BK15">
        <v>115</v>
      </c>
      <c r="BL15" t="s">
        <v>141</v>
      </c>
      <c r="BM15" s="14">
        <f t="shared" si="21"/>
        <v>0.5</v>
      </c>
      <c r="BN15" s="14">
        <f t="shared" si="44"/>
        <v>0.78075167612474994</v>
      </c>
      <c r="BO15" s="14" t="str">
        <f t="shared" si="22"/>
        <v>Over</v>
      </c>
      <c r="BP15">
        <v>0.7</v>
      </c>
      <c r="BQ15">
        <v>0.4</v>
      </c>
      <c r="BR15" s="14">
        <f t="shared" si="23"/>
        <v>2</v>
      </c>
      <c r="BS15" s="14">
        <f t="shared" si="24"/>
        <v>5</v>
      </c>
      <c r="BT15" s="14">
        <f t="shared" si="25"/>
        <v>1</v>
      </c>
      <c r="BU15" s="14">
        <f t="shared" si="26"/>
        <v>0</v>
      </c>
      <c r="BV15" s="14">
        <f t="shared" si="27"/>
        <v>8</v>
      </c>
      <c r="BW15" s="14"/>
      <c r="BX15">
        <v>0.15114847715234739</v>
      </c>
      <c r="BY15">
        <v>0.78620843561704901</v>
      </c>
      <c r="BZ15">
        <v>-1.68654353476544E-3</v>
      </c>
      <c r="CA15" t="s">
        <v>141</v>
      </c>
      <c r="CB15">
        <v>0.5</v>
      </c>
      <c r="CC15" t="s">
        <v>141</v>
      </c>
      <c r="CD15" t="s">
        <v>141</v>
      </c>
      <c r="CE15" s="14">
        <f t="shared" si="28"/>
        <v>0.5</v>
      </c>
      <c r="CF15" s="14">
        <f t="shared" si="45"/>
        <v>-0.50168654353476549</v>
      </c>
      <c r="CG15" s="14" t="str">
        <f t="shared" si="29"/>
        <v>Under</v>
      </c>
      <c r="CH15">
        <v>0</v>
      </c>
      <c r="CI15">
        <v>0</v>
      </c>
      <c r="CJ15" s="14">
        <f t="shared" si="47"/>
        <v>2</v>
      </c>
      <c r="CK15" s="14">
        <f t="shared" si="30"/>
        <v>1</v>
      </c>
      <c r="CL15" s="14">
        <f t="shared" si="31"/>
        <v>1</v>
      </c>
      <c r="CM15" s="14">
        <f t="shared" si="32"/>
        <v>1</v>
      </c>
      <c r="CN15" s="14">
        <f t="shared" si="33"/>
        <v>5</v>
      </c>
      <c r="CO15" s="14"/>
      <c r="CP15">
        <v>1.9384323973782269</v>
      </c>
      <c r="CQ15">
        <v>2</v>
      </c>
      <c r="CR15">
        <v>1.82827280639358</v>
      </c>
      <c r="CS15">
        <v>1.5</v>
      </c>
      <c r="CT15" t="s">
        <v>141</v>
      </c>
      <c r="CU15">
        <v>1.5</v>
      </c>
      <c r="CV15">
        <v>1.5</v>
      </c>
      <c r="CW15" s="14">
        <f t="shared" si="34"/>
        <v>1.5</v>
      </c>
      <c r="CX15" s="14">
        <f t="shared" si="46"/>
        <v>0.70000000000000018</v>
      </c>
      <c r="CY15" s="14" t="str">
        <f t="shared" si="35"/>
        <v>Over</v>
      </c>
      <c r="CZ15">
        <v>2.2000000000000002</v>
      </c>
      <c r="DA15">
        <v>0.4</v>
      </c>
      <c r="DB15" s="14">
        <f t="shared" si="36"/>
        <v>3</v>
      </c>
      <c r="DC15" s="14">
        <f t="shared" si="37"/>
        <v>2</v>
      </c>
      <c r="DD15" s="14">
        <f t="shared" si="38"/>
        <v>1</v>
      </c>
      <c r="DE15" s="14">
        <f t="shared" si="39"/>
        <v>0</v>
      </c>
      <c r="DF15" s="14">
        <f t="shared" si="40"/>
        <v>6</v>
      </c>
      <c r="DG15" s="14"/>
    </row>
    <row r="16" spans="1:111" x14ac:dyDescent="0.3">
      <c r="A16" t="s">
        <v>156</v>
      </c>
      <c r="B16" t="s">
        <v>47</v>
      </c>
      <c r="C16" t="s">
        <v>151</v>
      </c>
      <c r="D16">
        <v>0.28040678771705041</v>
      </c>
      <c r="E16">
        <v>0.4</v>
      </c>
      <c r="F16">
        <v>0.18117393837267301</v>
      </c>
      <c r="G16">
        <v>0.5</v>
      </c>
      <c r="H16" t="s">
        <v>141</v>
      </c>
      <c r="I16">
        <v>0.5</v>
      </c>
      <c r="J16">
        <v>0.5</v>
      </c>
      <c r="K16" s="14">
        <f t="shared" si="0"/>
        <v>0.5</v>
      </c>
      <c r="L16" s="14">
        <f t="shared" si="41"/>
        <v>0.5</v>
      </c>
      <c r="M16" s="14" t="str">
        <f t="shared" si="1"/>
        <v>Over</v>
      </c>
      <c r="N16">
        <v>1</v>
      </c>
      <c r="O16">
        <v>1</v>
      </c>
      <c r="P16" s="14">
        <f t="shared" si="2"/>
        <v>0</v>
      </c>
      <c r="Q16" s="14">
        <f t="shared" si="3"/>
        <v>4</v>
      </c>
      <c r="R16" s="14">
        <f t="shared" si="4"/>
        <v>1</v>
      </c>
      <c r="S16" s="14">
        <f t="shared" si="5"/>
        <v>1</v>
      </c>
      <c r="T16" s="14">
        <f t="shared" si="6"/>
        <v>6</v>
      </c>
      <c r="V16" s="15">
        <v>1.003096012315593</v>
      </c>
      <c r="W16" s="15">
        <v>1.0155950513482299</v>
      </c>
      <c r="X16" s="15">
        <v>0.99558822491181598</v>
      </c>
      <c r="Y16" s="15">
        <v>0.5</v>
      </c>
      <c r="Z16" s="15">
        <v>-260</v>
      </c>
      <c r="AA16" s="15">
        <v>200</v>
      </c>
      <c r="AB16" s="15">
        <v>0</v>
      </c>
      <c r="AC16" s="16">
        <f t="shared" si="7"/>
        <v>0.5</v>
      </c>
      <c r="AD16" s="16">
        <f t="shared" si="42"/>
        <v>0.51559505134822992</v>
      </c>
      <c r="AE16" s="16" t="str">
        <f t="shared" si="8"/>
        <v>Over</v>
      </c>
      <c r="AF16" s="15">
        <v>1</v>
      </c>
      <c r="AG16" s="15">
        <v>1</v>
      </c>
      <c r="AH16" s="16">
        <f t="shared" si="9"/>
        <v>3</v>
      </c>
      <c r="AI16" s="16">
        <f t="shared" si="10"/>
        <v>4</v>
      </c>
      <c r="AJ16" s="16">
        <f t="shared" si="11"/>
        <v>1</v>
      </c>
      <c r="AK16" s="16">
        <f t="shared" si="12"/>
        <v>1</v>
      </c>
      <c r="AL16" s="16">
        <f t="shared" si="13"/>
        <v>9</v>
      </c>
      <c r="AN16">
        <v>1.012094790404296E-2</v>
      </c>
      <c r="AO16">
        <v>3.5899912455323001E-2</v>
      </c>
      <c r="AP16">
        <v>-2.1479646002178798E-5</v>
      </c>
      <c r="AQ16" t="s">
        <v>141</v>
      </c>
      <c r="AR16">
        <v>0.5</v>
      </c>
      <c r="AS16">
        <v>800</v>
      </c>
      <c r="AT16" t="s">
        <v>141</v>
      </c>
      <c r="AU16" s="14">
        <f t="shared" si="14"/>
        <v>0.5</v>
      </c>
      <c r="AV16" s="14">
        <f t="shared" si="43"/>
        <v>-0.50002147964600219</v>
      </c>
      <c r="AW16" s="14" t="str">
        <f t="shared" si="15"/>
        <v>Under</v>
      </c>
      <c r="AX16">
        <v>0</v>
      </c>
      <c r="AY16">
        <v>0</v>
      </c>
      <c r="AZ16" s="14">
        <f t="shared" si="16"/>
        <v>3</v>
      </c>
      <c r="BA16" s="14">
        <f t="shared" si="17"/>
        <v>1</v>
      </c>
      <c r="BB16" s="14">
        <f t="shared" si="18"/>
        <v>0</v>
      </c>
      <c r="BC16" s="14">
        <f t="shared" si="19"/>
        <v>0</v>
      </c>
      <c r="BD16" s="14">
        <f t="shared" si="20"/>
        <v>4</v>
      </c>
      <c r="BF16">
        <v>0.2296940429118435</v>
      </c>
      <c r="BG16">
        <v>0.65933044017358899</v>
      </c>
      <c r="BH16">
        <v>0.04</v>
      </c>
      <c r="BI16" t="s">
        <v>141</v>
      </c>
      <c r="BJ16">
        <v>0.5</v>
      </c>
      <c r="BK16">
        <v>200</v>
      </c>
      <c r="BL16" t="s">
        <v>141</v>
      </c>
      <c r="BM16" s="14">
        <f t="shared" si="21"/>
        <v>0.5</v>
      </c>
      <c r="BN16" s="14">
        <f t="shared" si="44"/>
        <v>-0.5</v>
      </c>
      <c r="BO16" s="14" t="str">
        <f t="shared" si="22"/>
        <v>Under</v>
      </c>
      <c r="BP16">
        <v>0</v>
      </c>
      <c r="BQ16">
        <v>0</v>
      </c>
      <c r="BR16" s="14">
        <f t="shared" si="23"/>
        <v>2</v>
      </c>
      <c r="BS16" s="14">
        <f t="shared" si="24"/>
        <v>1</v>
      </c>
      <c r="BT16" s="14">
        <f t="shared" si="25"/>
        <v>1</v>
      </c>
      <c r="BU16" s="14">
        <f t="shared" si="26"/>
        <v>1</v>
      </c>
      <c r="BV16" s="14">
        <f t="shared" si="27"/>
        <v>5</v>
      </c>
      <c r="BX16">
        <v>0.20365692564213519</v>
      </c>
      <c r="BY16">
        <v>0.85854120618882201</v>
      </c>
      <c r="BZ16">
        <v>-5.8669280000000004E-3</v>
      </c>
      <c r="CA16" t="s">
        <v>141</v>
      </c>
      <c r="CB16">
        <v>0.5</v>
      </c>
      <c r="CC16">
        <v>450</v>
      </c>
      <c r="CD16" t="s">
        <v>141</v>
      </c>
      <c r="CE16" s="14">
        <f t="shared" si="28"/>
        <v>0.5</v>
      </c>
      <c r="CF16" s="14">
        <f t="shared" si="45"/>
        <v>-0.50586692799999999</v>
      </c>
      <c r="CG16" s="14" t="str">
        <f t="shared" si="29"/>
        <v>Under</v>
      </c>
      <c r="CH16">
        <v>0</v>
      </c>
      <c r="CI16">
        <v>0</v>
      </c>
      <c r="CJ16" s="14">
        <f t="shared" si="47"/>
        <v>2</v>
      </c>
      <c r="CK16" s="14">
        <f t="shared" si="30"/>
        <v>1</v>
      </c>
      <c r="CL16" s="14">
        <f t="shared" si="31"/>
        <v>1</v>
      </c>
      <c r="CM16" s="14">
        <f t="shared" si="32"/>
        <v>1</v>
      </c>
      <c r="CN16" s="14">
        <f t="shared" si="33"/>
        <v>5</v>
      </c>
      <c r="CP16">
        <v>1.011300480091635</v>
      </c>
      <c r="CQ16">
        <v>1.0625832718794199</v>
      </c>
      <c r="CR16">
        <v>0.98773607359698201</v>
      </c>
      <c r="CS16">
        <v>1.5</v>
      </c>
      <c r="CT16" t="s">
        <v>141</v>
      </c>
      <c r="CU16">
        <v>1.5</v>
      </c>
      <c r="CV16">
        <v>1.5</v>
      </c>
      <c r="CW16" s="14">
        <f t="shared" si="34"/>
        <v>1.5</v>
      </c>
      <c r="CX16" s="14">
        <f t="shared" si="46"/>
        <v>-0.51226392640301799</v>
      </c>
      <c r="CY16" s="14" t="str">
        <f t="shared" si="35"/>
        <v>Under</v>
      </c>
      <c r="CZ16">
        <v>1</v>
      </c>
      <c r="DA16">
        <v>0</v>
      </c>
      <c r="DB16" s="14">
        <f t="shared" si="36"/>
        <v>3</v>
      </c>
      <c r="DC16" s="14">
        <f t="shared" si="37"/>
        <v>1</v>
      </c>
      <c r="DD16" s="14">
        <f t="shared" si="38"/>
        <v>1</v>
      </c>
      <c r="DE16" s="14">
        <f t="shared" si="39"/>
        <v>1</v>
      </c>
      <c r="DF16" s="14">
        <f t="shared" si="40"/>
        <v>6</v>
      </c>
    </row>
    <row r="17" spans="1:111" x14ac:dyDescent="0.3">
      <c r="A17" t="s">
        <v>157</v>
      </c>
      <c r="B17" t="s">
        <v>47</v>
      </c>
      <c r="C17" t="s">
        <v>151</v>
      </c>
      <c r="D17" s="15">
        <v>0.2916804253026915</v>
      </c>
      <c r="E17" s="15">
        <v>0.443520782396088</v>
      </c>
      <c r="F17" s="15">
        <v>0.19781341999999999</v>
      </c>
      <c r="G17" s="15">
        <v>0.5</v>
      </c>
      <c r="H17" s="15" t="s">
        <v>141</v>
      </c>
      <c r="I17" s="15">
        <v>0.5</v>
      </c>
      <c r="J17" s="15" t="s">
        <v>141</v>
      </c>
      <c r="K17" s="16">
        <f t="shared" si="0"/>
        <v>0.5</v>
      </c>
      <c r="L17" s="14">
        <f t="shared" si="41"/>
        <v>-0.30218657999999998</v>
      </c>
      <c r="M17" s="16" t="str">
        <f t="shared" si="1"/>
        <v>Under</v>
      </c>
      <c r="N17" s="15">
        <v>0.2</v>
      </c>
      <c r="O17" s="15">
        <v>0.2</v>
      </c>
      <c r="P17" s="16">
        <f t="shared" si="2"/>
        <v>3</v>
      </c>
      <c r="Q17" s="16">
        <f t="shared" si="3"/>
        <v>4</v>
      </c>
      <c r="R17" s="16">
        <f t="shared" si="4"/>
        <v>1</v>
      </c>
      <c r="S17" s="16">
        <f t="shared" si="5"/>
        <v>1</v>
      </c>
      <c r="T17" s="16">
        <f t="shared" si="6"/>
        <v>9</v>
      </c>
      <c r="V17">
        <v>0.61855951095851069</v>
      </c>
      <c r="W17">
        <v>1</v>
      </c>
      <c r="X17">
        <v>9.6648299999999998E-6</v>
      </c>
      <c r="Y17">
        <v>0.5</v>
      </c>
      <c r="Z17">
        <v>-210</v>
      </c>
      <c r="AA17">
        <v>270</v>
      </c>
      <c r="AB17">
        <v>0.2</v>
      </c>
      <c r="AC17" s="14">
        <f t="shared" si="7"/>
        <v>0.5</v>
      </c>
      <c r="AD17" s="16">
        <f t="shared" si="42"/>
        <v>0.5</v>
      </c>
      <c r="AE17" s="14" t="str">
        <f t="shared" si="8"/>
        <v>Over</v>
      </c>
      <c r="AF17">
        <v>0.6</v>
      </c>
      <c r="AG17">
        <v>0.4</v>
      </c>
      <c r="AH17" s="14">
        <f t="shared" si="9"/>
        <v>2</v>
      </c>
      <c r="AI17" s="14">
        <f t="shared" si="10"/>
        <v>3</v>
      </c>
      <c r="AJ17" s="14">
        <f t="shared" si="11"/>
        <v>1</v>
      </c>
      <c r="AK17" s="14">
        <f t="shared" si="12"/>
        <v>0</v>
      </c>
      <c r="AL17" s="14">
        <f t="shared" si="13"/>
        <v>6</v>
      </c>
      <c r="AN17">
        <v>3.7098612450022793E-2</v>
      </c>
      <c r="AO17">
        <v>9.4516105131321498E-2</v>
      </c>
      <c r="AP17">
        <v>-2.4067649552449298E-5</v>
      </c>
      <c r="AQ17" t="s">
        <v>141</v>
      </c>
      <c r="AR17">
        <v>0.5</v>
      </c>
      <c r="AS17">
        <v>630</v>
      </c>
      <c r="AT17" t="s">
        <v>141</v>
      </c>
      <c r="AU17" s="14">
        <f t="shared" si="14"/>
        <v>0.5</v>
      </c>
      <c r="AV17" s="14">
        <f t="shared" si="43"/>
        <v>-0.50002406764955243</v>
      </c>
      <c r="AW17" s="14" t="str">
        <f t="shared" si="15"/>
        <v>Under</v>
      </c>
      <c r="AX17">
        <v>0.1</v>
      </c>
      <c r="AY17">
        <v>0.1</v>
      </c>
      <c r="AZ17" s="14">
        <f t="shared" si="16"/>
        <v>3</v>
      </c>
      <c r="BA17" s="14">
        <f t="shared" si="17"/>
        <v>1</v>
      </c>
      <c r="BB17" s="14">
        <f t="shared" si="18"/>
        <v>0</v>
      </c>
      <c r="BC17" s="14">
        <f t="shared" si="19"/>
        <v>0</v>
      </c>
      <c r="BD17" s="14">
        <f t="shared" si="20"/>
        <v>4</v>
      </c>
      <c r="BF17">
        <v>0.45690770567088379</v>
      </c>
      <c r="BG17">
        <v>1.1189892607113301</v>
      </c>
      <c r="BH17">
        <v>-4.7294129999999997E-2</v>
      </c>
      <c r="BI17" t="s">
        <v>141</v>
      </c>
      <c r="BJ17">
        <v>0.5</v>
      </c>
      <c r="BK17">
        <v>185</v>
      </c>
      <c r="BL17" t="s">
        <v>141</v>
      </c>
      <c r="BM17" s="14">
        <f t="shared" si="21"/>
        <v>0.5</v>
      </c>
      <c r="BN17" s="14">
        <f t="shared" si="44"/>
        <v>0.61898926071133009</v>
      </c>
      <c r="BO17" s="14" t="str">
        <f t="shared" si="22"/>
        <v>Over</v>
      </c>
      <c r="BP17">
        <v>0.4</v>
      </c>
      <c r="BQ17">
        <v>0.4</v>
      </c>
      <c r="BR17" s="14">
        <f t="shared" si="23"/>
        <v>1</v>
      </c>
      <c r="BS17" s="14">
        <f t="shared" si="24"/>
        <v>5</v>
      </c>
      <c r="BT17" s="14">
        <f t="shared" si="25"/>
        <v>0</v>
      </c>
      <c r="BU17" s="14">
        <f t="shared" si="26"/>
        <v>0</v>
      </c>
      <c r="BV17" s="14">
        <f t="shared" si="27"/>
        <v>6</v>
      </c>
      <c r="BX17">
        <v>0.16279466386991789</v>
      </c>
      <c r="BY17">
        <v>0.85759860788863096</v>
      </c>
      <c r="BZ17">
        <v>-2.7740533000000001E-2</v>
      </c>
      <c r="CA17" t="s">
        <v>141</v>
      </c>
      <c r="CB17">
        <v>0.5</v>
      </c>
      <c r="CC17" t="s">
        <v>141</v>
      </c>
      <c r="CD17" t="s">
        <v>141</v>
      </c>
      <c r="CE17" s="14">
        <f t="shared" si="28"/>
        <v>0.5</v>
      </c>
      <c r="CF17" s="14">
        <f t="shared" si="45"/>
        <v>-0.52774053300000001</v>
      </c>
      <c r="CG17" s="14" t="str">
        <f t="shared" si="29"/>
        <v>Under</v>
      </c>
      <c r="CH17">
        <v>0</v>
      </c>
      <c r="CI17">
        <v>0</v>
      </c>
      <c r="CJ17" s="14">
        <f t="shared" si="47"/>
        <v>2</v>
      </c>
      <c r="CK17" s="14">
        <f t="shared" si="30"/>
        <v>1</v>
      </c>
      <c r="CL17" s="14">
        <f t="shared" si="31"/>
        <v>1</v>
      </c>
      <c r="CM17" s="14">
        <f t="shared" si="32"/>
        <v>1</v>
      </c>
      <c r="CN17" s="14">
        <f t="shared" si="33"/>
        <v>5</v>
      </c>
      <c r="CP17">
        <v>0.82352493314752617</v>
      </c>
      <c r="CQ17">
        <v>1.2</v>
      </c>
      <c r="CR17">
        <v>3.6435620000000002E-2</v>
      </c>
      <c r="CS17">
        <v>1.5</v>
      </c>
      <c r="CT17" t="s">
        <v>141</v>
      </c>
      <c r="CU17">
        <v>1.5</v>
      </c>
      <c r="CV17" t="s">
        <v>141</v>
      </c>
      <c r="CW17" s="14">
        <f t="shared" si="34"/>
        <v>1.5</v>
      </c>
      <c r="CX17" s="14">
        <f t="shared" si="46"/>
        <v>-1.46356438</v>
      </c>
      <c r="CY17" s="14" t="str">
        <f t="shared" si="35"/>
        <v>Under</v>
      </c>
      <c r="CZ17">
        <v>0.9</v>
      </c>
      <c r="DA17">
        <v>0.2</v>
      </c>
      <c r="DB17" s="14">
        <f t="shared" si="36"/>
        <v>3</v>
      </c>
      <c r="DC17" s="14">
        <f t="shared" si="37"/>
        <v>3</v>
      </c>
      <c r="DD17" s="14">
        <f t="shared" si="38"/>
        <v>1</v>
      </c>
      <c r="DE17" s="14">
        <f t="shared" si="39"/>
        <v>1</v>
      </c>
      <c r="DF17" s="14">
        <f t="shared" si="40"/>
        <v>8</v>
      </c>
    </row>
    <row r="18" spans="1:111" x14ac:dyDescent="0.3">
      <c r="A18" t="s">
        <v>158</v>
      </c>
      <c r="B18" t="s">
        <v>47</v>
      </c>
      <c r="C18" t="s">
        <v>151</v>
      </c>
      <c r="D18">
        <v>0.49334149600645177</v>
      </c>
      <c r="E18">
        <v>0.72132657761400198</v>
      </c>
      <c r="F18">
        <v>0.35787353</v>
      </c>
      <c r="G18">
        <v>0.5</v>
      </c>
      <c r="H18" t="s">
        <v>141</v>
      </c>
      <c r="I18">
        <v>0.5</v>
      </c>
      <c r="J18">
        <v>0.5</v>
      </c>
      <c r="K18" s="14">
        <f t="shared" si="0"/>
        <v>0.5</v>
      </c>
      <c r="L18" s="14">
        <f t="shared" si="41"/>
        <v>0.22132657761400198</v>
      </c>
      <c r="M18" s="14" t="str">
        <f t="shared" si="1"/>
        <v>Over</v>
      </c>
      <c r="N18">
        <v>0.5</v>
      </c>
      <c r="O18">
        <v>0.3</v>
      </c>
      <c r="P18" s="14">
        <f t="shared" si="2"/>
        <v>1</v>
      </c>
      <c r="Q18" s="14">
        <f t="shared" si="3"/>
        <v>3</v>
      </c>
      <c r="R18" s="14">
        <f t="shared" si="4"/>
        <v>0</v>
      </c>
      <c r="S18" s="14">
        <f t="shared" si="5"/>
        <v>0</v>
      </c>
      <c r="T18" s="14">
        <f t="shared" si="6"/>
        <v>4</v>
      </c>
      <c r="V18" s="15">
        <v>1.032728155556397</v>
      </c>
      <c r="W18" s="15">
        <v>1.0938229795926599</v>
      </c>
      <c r="X18" s="15">
        <v>0.99807404320313997</v>
      </c>
      <c r="Y18" s="15">
        <v>0.5</v>
      </c>
      <c r="Z18" s="15">
        <v>-350</v>
      </c>
      <c r="AA18" s="15">
        <v>150</v>
      </c>
      <c r="AB18" s="15">
        <v>0.4</v>
      </c>
      <c r="AC18" s="16">
        <f t="shared" si="7"/>
        <v>0.5</v>
      </c>
      <c r="AD18" s="16">
        <f t="shared" si="42"/>
        <v>0.60000000000000009</v>
      </c>
      <c r="AE18" s="16" t="str">
        <f t="shared" si="8"/>
        <v>Over</v>
      </c>
      <c r="AF18" s="15">
        <v>1.1000000000000001</v>
      </c>
      <c r="AG18" s="15">
        <v>0.7</v>
      </c>
      <c r="AH18" s="16">
        <f t="shared" si="9"/>
        <v>3</v>
      </c>
      <c r="AI18" s="16">
        <f t="shared" si="10"/>
        <v>4</v>
      </c>
      <c r="AJ18" s="16">
        <f t="shared" si="11"/>
        <v>1</v>
      </c>
      <c r="AK18" s="16">
        <f t="shared" si="12"/>
        <v>1</v>
      </c>
      <c r="AL18" s="16">
        <f t="shared" si="13"/>
        <v>9</v>
      </c>
      <c r="AN18">
        <v>3.6771733838560951E-2</v>
      </c>
      <c r="AO18">
        <v>9.3837223645442794E-2</v>
      </c>
      <c r="AP18">
        <v>-5.6816936960950801E-5</v>
      </c>
      <c r="AQ18" t="s">
        <v>141</v>
      </c>
      <c r="AR18">
        <v>0.5</v>
      </c>
      <c r="AS18">
        <v>400</v>
      </c>
      <c r="AT18" t="s">
        <v>141</v>
      </c>
      <c r="AU18" s="14">
        <f t="shared" si="14"/>
        <v>0.5</v>
      </c>
      <c r="AV18" s="14">
        <f t="shared" si="43"/>
        <v>-0.50005681693696091</v>
      </c>
      <c r="AW18" s="14" t="str">
        <f t="shared" si="15"/>
        <v>Under</v>
      </c>
      <c r="AX18">
        <v>0.1</v>
      </c>
      <c r="AY18">
        <v>0.1</v>
      </c>
      <c r="AZ18" s="14">
        <f t="shared" si="16"/>
        <v>3</v>
      </c>
      <c r="BA18" s="14">
        <f t="shared" si="17"/>
        <v>1</v>
      </c>
      <c r="BB18" s="14">
        <f t="shared" si="18"/>
        <v>0</v>
      </c>
      <c r="BC18" s="14">
        <f t="shared" si="19"/>
        <v>0</v>
      </c>
      <c r="BD18" s="14">
        <f t="shared" si="20"/>
        <v>4</v>
      </c>
      <c r="BF18">
        <v>0.43391784706076469</v>
      </c>
      <c r="BG18">
        <v>0.862083873757025</v>
      </c>
      <c r="BH18">
        <v>9.6203804000000004E-2</v>
      </c>
      <c r="BI18" t="s">
        <v>141</v>
      </c>
      <c r="BJ18">
        <v>0.5</v>
      </c>
      <c r="BK18">
        <v>145</v>
      </c>
      <c r="BL18" t="s">
        <v>141</v>
      </c>
      <c r="BM18" s="14">
        <f t="shared" si="21"/>
        <v>0.5</v>
      </c>
      <c r="BN18" s="14">
        <f t="shared" si="44"/>
        <v>-0.403796196</v>
      </c>
      <c r="BO18" s="14" t="str">
        <f t="shared" si="22"/>
        <v>Under</v>
      </c>
      <c r="BP18">
        <v>0.6</v>
      </c>
      <c r="BQ18">
        <v>0.3</v>
      </c>
      <c r="BR18" s="14">
        <f t="shared" si="23"/>
        <v>2</v>
      </c>
      <c r="BS18" s="14">
        <f t="shared" si="24"/>
        <v>1</v>
      </c>
      <c r="BT18" s="14">
        <f t="shared" si="25"/>
        <v>0</v>
      </c>
      <c r="BU18" s="14">
        <f t="shared" si="26"/>
        <v>1</v>
      </c>
      <c r="BV18" s="14">
        <f t="shared" si="27"/>
        <v>4</v>
      </c>
      <c r="BX18">
        <v>0.20719383095614799</v>
      </c>
      <c r="BY18">
        <v>0.85854120618882201</v>
      </c>
      <c r="BZ18">
        <v>1.3886942500000001E-2</v>
      </c>
      <c r="CA18" t="s">
        <v>141</v>
      </c>
      <c r="CB18">
        <v>0.5</v>
      </c>
      <c r="CC18">
        <v>580</v>
      </c>
      <c r="CD18" t="s">
        <v>141</v>
      </c>
      <c r="CE18" s="14">
        <f t="shared" si="28"/>
        <v>0.5</v>
      </c>
      <c r="CF18" s="14">
        <f t="shared" si="45"/>
        <v>-0.4861130575</v>
      </c>
      <c r="CG18" s="14" t="str">
        <f t="shared" si="29"/>
        <v>Under</v>
      </c>
      <c r="CH18">
        <v>0.1</v>
      </c>
      <c r="CI18">
        <v>0.1</v>
      </c>
      <c r="CJ18" s="14">
        <f t="shared" si="47"/>
        <v>2</v>
      </c>
      <c r="CK18" s="14">
        <f t="shared" si="30"/>
        <v>1</v>
      </c>
      <c r="CL18" s="14">
        <f t="shared" si="31"/>
        <v>1</v>
      </c>
      <c r="CM18" s="14">
        <f t="shared" si="32"/>
        <v>1</v>
      </c>
      <c r="CN18" s="14">
        <f t="shared" si="33"/>
        <v>5</v>
      </c>
      <c r="CP18">
        <v>1.8474792173136181</v>
      </c>
      <c r="CQ18">
        <v>2</v>
      </c>
      <c r="CR18">
        <v>1.62338006733315</v>
      </c>
      <c r="CS18">
        <v>1.5</v>
      </c>
      <c r="CT18" t="s">
        <v>141</v>
      </c>
      <c r="CU18">
        <v>1.5</v>
      </c>
      <c r="CV18">
        <v>1.5</v>
      </c>
      <c r="CW18" s="14">
        <f t="shared" si="34"/>
        <v>1.5</v>
      </c>
      <c r="CX18" s="14">
        <f t="shared" si="46"/>
        <v>0.5</v>
      </c>
      <c r="CY18" s="14" t="str">
        <f t="shared" si="35"/>
        <v>Over</v>
      </c>
      <c r="CZ18">
        <v>1.8</v>
      </c>
      <c r="DA18">
        <v>0.4</v>
      </c>
      <c r="DB18" s="14">
        <f t="shared" si="36"/>
        <v>3</v>
      </c>
      <c r="DC18" s="14">
        <f t="shared" si="37"/>
        <v>1</v>
      </c>
      <c r="DD18" s="14">
        <f t="shared" si="38"/>
        <v>1</v>
      </c>
      <c r="DE18" s="14">
        <f t="shared" si="39"/>
        <v>0</v>
      </c>
      <c r="DF18" s="14">
        <f t="shared" si="40"/>
        <v>5</v>
      </c>
    </row>
    <row r="19" spans="1:111" x14ac:dyDescent="0.3">
      <c r="A19" t="s">
        <v>159</v>
      </c>
      <c r="B19" t="s">
        <v>47</v>
      </c>
      <c r="C19" t="s">
        <v>151</v>
      </c>
      <c r="D19" s="15">
        <v>0.30517889668417791</v>
      </c>
      <c r="E19" s="15">
        <v>0.41985223257308002</v>
      </c>
      <c r="F19" s="15">
        <v>0.14609179999999999</v>
      </c>
      <c r="G19" s="15">
        <v>0.5</v>
      </c>
      <c r="H19" s="15" t="s">
        <v>141</v>
      </c>
      <c r="I19" s="15">
        <v>0.5</v>
      </c>
      <c r="J19" s="15">
        <v>0.5</v>
      </c>
      <c r="K19" s="16">
        <f t="shared" si="0"/>
        <v>0.5</v>
      </c>
      <c r="L19" s="14">
        <f t="shared" si="41"/>
        <v>-0.35390820000000001</v>
      </c>
      <c r="M19" s="16" t="str">
        <f t="shared" si="1"/>
        <v>Under</v>
      </c>
      <c r="N19" s="15">
        <v>0.3</v>
      </c>
      <c r="O19" s="15">
        <v>0.3</v>
      </c>
      <c r="P19" s="16">
        <f t="shared" si="2"/>
        <v>3</v>
      </c>
      <c r="Q19" s="16">
        <f t="shared" si="3"/>
        <v>4</v>
      </c>
      <c r="R19" s="16">
        <f t="shared" si="4"/>
        <v>1</v>
      </c>
      <c r="S19" s="16">
        <f t="shared" si="5"/>
        <v>1</v>
      </c>
      <c r="T19" s="16">
        <f t="shared" si="6"/>
        <v>9</v>
      </c>
      <c r="V19">
        <v>0.9106149199576925</v>
      </c>
      <c r="W19">
        <v>1</v>
      </c>
      <c r="X19">
        <v>0.74569222095271104</v>
      </c>
      <c r="Y19">
        <v>0.5</v>
      </c>
      <c r="Z19">
        <v>-300</v>
      </c>
      <c r="AA19">
        <v>175</v>
      </c>
      <c r="AB19">
        <v>0.1</v>
      </c>
      <c r="AC19" s="14">
        <f t="shared" si="7"/>
        <v>0.5</v>
      </c>
      <c r="AD19" s="16">
        <f t="shared" si="42"/>
        <v>0.5</v>
      </c>
      <c r="AE19" s="14" t="str">
        <f t="shared" si="8"/>
        <v>Over</v>
      </c>
      <c r="AF19">
        <v>0.7</v>
      </c>
      <c r="AG19">
        <v>0.3</v>
      </c>
      <c r="AH19" s="14">
        <f t="shared" si="9"/>
        <v>3</v>
      </c>
      <c r="AI19" s="14">
        <f t="shared" si="10"/>
        <v>3</v>
      </c>
      <c r="AJ19" s="14">
        <f t="shared" si="11"/>
        <v>1</v>
      </c>
      <c r="AK19" s="14">
        <f t="shared" si="12"/>
        <v>0</v>
      </c>
      <c r="AL19" s="14">
        <f t="shared" si="13"/>
        <v>7</v>
      </c>
      <c r="AN19">
        <v>3.1297301359622297E-2</v>
      </c>
      <c r="AO19">
        <v>7.9455499760759898E-2</v>
      </c>
      <c r="AP19">
        <v>-5.9404940511221301E-5</v>
      </c>
      <c r="AQ19" t="s">
        <v>141</v>
      </c>
      <c r="AR19">
        <v>0.5</v>
      </c>
      <c r="AS19">
        <v>360</v>
      </c>
      <c r="AT19" t="s">
        <v>141</v>
      </c>
      <c r="AU19" s="14">
        <f t="shared" si="14"/>
        <v>0.5</v>
      </c>
      <c r="AV19" s="14">
        <f t="shared" si="43"/>
        <v>-0.50005940494051127</v>
      </c>
      <c r="AW19" s="14" t="str">
        <f t="shared" si="15"/>
        <v>Under</v>
      </c>
      <c r="AX19">
        <v>0</v>
      </c>
      <c r="AY19">
        <v>0</v>
      </c>
      <c r="AZ19" s="14">
        <f t="shared" si="16"/>
        <v>3</v>
      </c>
      <c r="BA19" s="14">
        <f t="shared" si="17"/>
        <v>1</v>
      </c>
      <c r="BB19" s="14">
        <f t="shared" si="18"/>
        <v>0</v>
      </c>
      <c r="BC19" s="14">
        <f t="shared" si="19"/>
        <v>0</v>
      </c>
      <c r="BD19" s="14">
        <f t="shared" si="20"/>
        <v>4</v>
      </c>
      <c r="BF19">
        <v>0.51422648419145889</v>
      </c>
      <c r="BG19">
        <v>1.16280928337676</v>
      </c>
      <c r="BH19">
        <v>7.4990299999999996E-2</v>
      </c>
      <c r="BI19" t="s">
        <v>141</v>
      </c>
      <c r="BJ19">
        <v>0.5</v>
      </c>
      <c r="BK19">
        <v>130</v>
      </c>
      <c r="BL19" t="s">
        <v>141</v>
      </c>
      <c r="BM19" s="14">
        <f t="shared" si="21"/>
        <v>0.5</v>
      </c>
      <c r="BN19" s="14">
        <f t="shared" si="44"/>
        <v>0.66280928337676004</v>
      </c>
      <c r="BO19" s="14" t="str">
        <f t="shared" si="22"/>
        <v>Over</v>
      </c>
      <c r="BP19">
        <v>0.5</v>
      </c>
      <c r="BQ19">
        <v>0.3</v>
      </c>
      <c r="BR19" s="14">
        <f t="shared" si="23"/>
        <v>2</v>
      </c>
      <c r="BS19" s="14">
        <f t="shared" si="24"/>
        <v>5</v>
      </c>
      <c r="BT19" s="14">
        <f t="shared" si="25"/>
        <v>0</v>
      </c>
      <c r="BU19" s="14">
        <f t="shared" si="26"/>
        <v>0</v>
      </c>
      <c r="BV19" s="14">
        <f t="shared" si="27"/>
        <v>7</v>
      </c>
      <c r="BX19">
        <v>0.15270436939309059</v>
      </c>
      <c r="BY19">
        <v>0.79899581589958102</v>
      </c>
      <c r="BZ19">
        <v>-9.1733141094143596E-3</v>
      </c>
      <c r="CA19" t="s">
        <v>141</v>
      </c>
      <c r="CB19">
        <v>0.5</v>
      </c>
      <c r="CC19" t="s">
        <v>141</v>
      </c>
      <c r="CD19" t="s">
        <v>141</v>
      </c>
      <c r="CE19" s="14">
        <f t="shared" si="28"/>
        <v>0.5</v>
      </c>
      <c r="CF19" s="14">
        <f t="shared" si="45"/>
        <v>-0.50917331410941435</v>
      </c>
      <c r="CG19" s="14" t="str">
        <f t="shared" si="29"/>
        <v>Under</v>
      </c>
      <c r="CH19">
        <v>0</v>
      </c>
      <c r="CI19">
        <v>0</v>
      </c>
      <c r="CJ19" s="14">
        <f t="shared" si="47"/>
        <v>2</v>
      </c>
      <c r="CK19" s="14">
        <f t="shared" si="30"/>
        <v>1</v>
      </c>
      <c r="CL19" s="14">
        <f t="shared" si="31"/>
        <v>1</v>
      </c>
      <c r="CM19" s="14">
        <f t="shared" si="32"/>
        <v>1</v>
      </c>
      <c r="CN19" s="14">
        <f t="shared" si="33"/>
        <v>5</v>
      </c>
      <c r="CP19">
        <v>1.695892721656352</v>
      </c>
      <c r="CQ19">
        <v>2</v>
      </c>
      <c r="CR19">
        <v>1.17532550421635</v>
      </c>
      <c r="CS19">
        <v>1.5</v>
      </c>
      <c r="CT19" t="s">
        <v>141</v>
      </c>
      <c r="CU19">
        <v>1.5</v>
      </c>
      <c r="CV19">
        <v>1.5</v>
      </c>
      <c r="CW19" s="14">
        <f t="shared" si="34"/>
        <v>1.5</v>
      </c>
      <c r="CX19" s="14">
        <f t="shared" si="46"/>
        <v>-0.5</v>
      </c>
      <c r="CY19" s="14" t="str">
        <f t="shared" si="35"/>
        <v>Under</v>
      </c>
      <c r="CZ19">
        <v>1</v>
      </c>
      <c r="DA19">
        <v>0.3</v>
      </c>
      <c r="DB19" s="14">
        <f t="shared" si="36"/>
        <v>1</v>
      </c>
      <c r="DC19" s="14">
        <f t="shared" si="37"/>
        <v>1</v>
      </c>
      <c r="DD19" s="14">
        <f t="shared" si="38"/>
        <v>1</v>
      </c>
      <c r="DE19" s="14">
        <f t="shared" si="39"/>
        <v>1</v>
      </c>
      <c r="DF19" s="14">
        <f t="shared" si="40"/>
        <v>4</v>
      </c>
    </row>
    <row r="20" spans="1:111" x14ac:dyDescent="0.3">
      <c r="A20" t="s">
        <v>160</v>
      </c>
      <c r="B20" t="s">
        <v>38</v>
      </c>
      <c r="C20" t="s">
        <v>161</v>
      </c>
      <c r="D20">
        <v>0.51566205210258831</v>
      </c>
      <c r="E20">
        <v>0.65968560087953698</v>
      </c>
      <c r="F20">
        <v>0.19723549562988901</v>
      </c>
      <c r="G20">
        <v>0.5</v>
      </c>
      <c r="H20">
        <v>0.5</v>
      </c>
      <c r="I20">
        <v>0.5</v>
      </c>
      <c r="J20">
        <v>0.5</v>
      </c>
      <c r="K20" s="14">
        <f t="shared" si="0"/>
        <v>0.5</v>
      </c>
      <c r="L20" s="14">
        <f t="shared" si="41"/>
        <v>-0.30276450437011099</v>
      </c>
      <c r="M20" s="14" t="str">
        <f t="shared" si="1"/>
        <v>Under</v>
      </c>
      <c r="N20">
        <v>0.6</v>
      </c>
      <c r="O20">
        <v>0.5</v>
      </c>
      <c r="P20" s="14">
        <f t="shared" si="2"/>
        <v>1</v>
      </c>
      <c r="Q20" s="14">
        <f t="shared" si="3"/>
        <v>4</v>
      </c>
      <c r="R20" s="14">
        <f t="shared" si="4"/>
        <v>0</v>
      </c>
      <c r="S20" s="14">
        <f t="shared" si="5"/>
        <v>1</v>
      </c>
      <c r="T20" s="14">
        <f t="shared" si="6"/>
        <v>6</v>
      </c>
      <c r="U20" s="14"/>
      <c r="V20" s="15">
        <v>1.1185040484607309</v>
      </c>
      <c r="W20" s="15">
        <v>1.3330474454227299</v>
      </c>
      <c r="X20" s="15">
        <v>0.99996795192668897</v>
      </c>
      <c r="Y20" s="15">
        <v>0.5</v>
      </c>
      <c r="Z20" s="15" t="s">
        <v>141</v>
      </c>
      <c r="AA20" s="15" t="s">
        <v>141</v>
      </c>
      <c r="AB20" s="15">
        <v>0.3</v>
      </c>
      <c r="AC20" s="16">
        <f t="shared" si="7"/>
        <v>0.5</v>
      </c>
      <c r="AD20" s="16">
        <f t="shared" si="42"/>
        <v>0.8330474454227299</v>
      </c>
      <c r="AE20" s="16" t="str">
        <f t="shared" si="8"/>
        <v>Over</v>
      </c>
      <c r="AF20" s="15">
        <v>1.3</v>
      </c>
      <c r="AG20" s="15">
        <v>0.9</v>
      </c>
      <c r="AH20" s="16">
        <f t="shared" si="9"/>
        <v>3</v>
      </c>
      <c r="AI20" s="16">
        <f t="shared" si="10"/>
        <v>5</v>
      </c>
      <c r="AJ20" s="16">
        <f t="shared" si="11"/>
        <v>1</v>
      </c>
      <c r="AK20" s="16">
        <f t="shared" si="12"/>
        <v>1</v>
      </c>
      <c r="AL20" s="16">
        <f t="shared" si="13"/>
        <v>10</v>
      </c>
      <c r="AM20" s="14"/>
      <c r="AN20">
        <v>6.1838081265682202E-2</v>
      </c>
      <c r="AO20">
        <v>0.21294346678421999</v>
      </c>
      <c r="AP20">
        <v>-1.1636565239200301E-5</v>
      </c>
      <c r="AQ20" t="s">
        <v>141</v>
      </c>
      <c r="AR20">
        <v>0.5</v>
      </c>
      <c r="AS20" t="s">
        <v>141</v>
      </c>
      <c r="AT20" t="s">
        <v>141</v>
      </c>
      <c r="AU20" s="14">
        <f t="shared" si="14"/>
        <v>0.5</v>
      </c>
      <c r="AV20" s="14">
        <f t="shared" si="43"/>
        <v>-0.50001163656523917</v>
      </c>
      <c r="AW20" s="14" t="str">
        <f t="shared" si="15"/>
        <v>Under</v>
      </c>
      <c r="AX20">
        <v>0.1</v>
      </c>
      <c r="AY20">
        <v>0.1</v>
      </c>
      <c r="AZ20" s="14">
        <f t="shared" si="16"/>
        <v>3</v>
      </c>
      <c r="BA20" s="14">
        <f t="shared" si="17"/>
        <v>1</v>
      </c>
      <c r="BB20" s="14">
        <f t="shared" si="18"/>
        <v>0</v>
      </c>
      <c r="BC20" s="14">
        <f t="shared" si="19"/>
        <v>0</v>
      </c>
      <c r="BD20" s="14">
        <f t="shared" si="20"/>
        <v>4</v>
      </c>
      <c r="BE20" s="14"/>
      <c r="BF20">
        <v>0.65097311805951052</v>
      </c>
      <c r="BG20">
        <v>1.1676379978417699</v>
      </c>
      <c r="BH20">
        <v>0.33557369999999997</v>
      </c>
      <c r="BI20" t="s">
        <v>141</v>
      </c>
      <c r="BJ20">
        <v>0.5</v>
      </c>
      <c r="BK20" t="s">
        <v>141</v>
      </c>
      <c r="BL20" t="s">
        <v>141</v>
      </c>
      <c r="BM20" s="14">
        <f t="shared" si="21"/>
        <v>0.5</v>
      </c>
      <c r="BN20" s="14">
        <f t="shared" si="44"/>
        <v>0.66763799784176991</v>
      </c>
      <c r="BO20" s="14" t="str">
        <f t="shared" si="22"/>
        <v>Over</v>
      </c>
      <c r="BP20">
        <v>0.7</v>
      </c>
      <c r="BQ20">
        <v>0.4</v>
      </c>
      <c r="BR20" s="14">
        <f t="shared" si="23"/>
        <v>2</v>
      </c>
      <c r="BS20" s="14">
        <f t="shared" si="24"/>
        <v>5</v>
      </c>
      <c r="BT20" s="14">
        <f t="shared" si="25"/>
        <v>1</v>
      </c>
      <c r="BU20" s="14">
        <f t="shared" si="26"/>
        <v>0</v>
      </c>
      <c r="BV20" s="14">
        <f t="shared" si="27"/>
        <v>8</v>
      </c>
      <c r="BW20" s="14"/>
      <c r="BX20">
        <v>0.20070234384240429</v>
      </c>
      <c r="BY20">
        <v>0.79899581589958102</v>
      </c>
      <c r="BZ20">
        <v>0.03</v>
      </c>
      <c r="CA20" t="s">
        <v>141</v>
      </c>
      <c r="CB20">
        <v>0.5</v>
      </c>
      <c r="CC20" t="s">
        <v>141</v>
      </c>
      <c r="CD20" t="s">
        <v>141</v>
      </c>
      <c r="CE20" s="14">
        <f t="shared" si="28"/>
        <v>0.5</v>
      </c>
      <c r="CF20" s="14">
        <f t="shared" si="45"/>
        <v>-0.5</v>
      </c>
      <c r="CG20" s="14" t="str">
        <f t="shared" si="29"/>
        <v>Under</v>
      </c>
      <c r="CH20">
        <v>0</v>
      </c>
      <c r="CI20">
        <v>0</v>
      </c>
      <c r="CJ20" s="14">
        <f t="shared" si="47"/>
        <v>2</v>
      </c>
      <c r="CK20" s="14">
        <f t="shared" si="30"/>
        <v>1</v>
      </c>
      <c r="CL20" s="14">
        <f t="shared" si="31"/>
        <v>1</v>
      </c>
      <c r="CM20" s="14">
        <f t="shared" si="32"/>
        <v>1</v>
      </c>
      <c r="CN20" s="14">
        <f t="shared" si="33"/>
        <v>5</v>
      </c>
      <c r="CO20" s="14"/>
      <c r="CP20">
        <v>1.931476356115142</v>
      </c>
      <c r="CQ20">
        <v>2</v>
      </c>
      <c r="CR20">
        <v>1.83156173344235</v>
      </c>
      <c r="CS20">
        <v>1.5</v>
      </c>
      <c r="CT20" t="s">
        <v>141</v>
      </c>
      <c r="CU20">
        <v>1.5</v>
      </c>
      <c r="CV20">
        <v>1.5</v>
      </c>
      <c r="CW20" s="14">
        <f t="shared" si="34"/>
        <v>1.5</v>
      </c>
      <c r="CX20" s="14">
        <f t="shared" si="46"/>
        <v>0.5</v>
      </c>
      <c r="CY20" s="14" t="str">
        <f t="shared" si="35"/>
        <v>Over</v>
      </c>
      <c r="CZ20">
        <v>1.7</v>
      </c>
      <c r="DA20">
        <v>0.4</v>
      </c>
      <c r="DB20" s="14">
        <f t="shared" si="36"/>
        <v>3</v>
      </c>
      <c r="DC20" s="14">
        <f t="shared" si="37"/>
        <v>1</v>
      </c>
      <c r="DD20" s="14">
        <f t="shared" si="38"/>
        <v>1</v>
      </c>
      <c r="DE20" s="14">
        <f t="shared" si="39"/>
        <v>0</v>
      </c>
      <c r="DF20" s="14">
        <f t="shared" si="40"/>
        <v>5</v>
      </c>
      <c r="DG20" s="14"/>
    </row>
    <row r="21" spans="1:111" x14ac:dyDescent="0.3">
      <c r="A21" t="s">
        <v>162</v>
      </c>
      <c r="B21" t="s">
        <v>38</v>
      </c>
      <c r="C21" t="s">
        <v>161</v>
      </c>
      <c r="D21" s="15">
        <v>0.69543166470019713</v>
      </c>
      <c r="E21" s="15">
        <v>0.82025737936041399</v>
      </c>
      <c r="F21" s="15">
        <v>0.53335183316956003</v>
      </c>
      <c r="G21" s="15">
        <v>0.5</v>
      </c>
      <c r="H21" s="15">
        <v>0.5</v>
      </c>
      <c r="I21" s="15">
        <v>0.5</v>
      </c>
      <c r="J21" s="15">
        <v>0.5</v>
      </c>
      <c r="K21" s="16">
        <f t="shared" si="0"/>
        <v>0.5</v>
      </c>
      <c r="L21" s="14">
        <f t="shared" si="41"/>
        <v>0.32025737936041399</v>
      </c>
      <c r="M21" s="16" t="str">
        <f t="shared" si="1"/>
        <v>Over</v>
      </c>
      <c r="N21" s="15">
        <v>0.8</v>
      </c>
      <c r="O21" s="15">
        <v>0.6</v>
      </c>
      <c r="P21" s="16">
        <f t="shared" si="2"/>
        <v>3</v>
      </c>
      <c r="Q21" s="16">
        <f t="shared" si="3"/>
        <v>4</v>
      </c>
      <c r="R21" s="16">
        <f t="shared" si="4"/>
        <v>1</v>
      </c>
      <c r="S21" s="16">
        <f t="shared" si="5"/>
        <v>1</v>
      </c>
      <c r="T21" s="16">
        <f t="shared" si="6"/>
        <v>9</v>
      </c>
      <c r="V21" s="15">
        <v>1.063001787876916</v>
      </c>
      <c r="W21" s="15">
        <v>1.18625507996775</v>
      </c>
      <c r="X21" s="15">
        <v>1</v>
      </c>
      <c r="Y21" s="15">
        <v>0.5</v>
      </c>
      <c r="Z21" s="15" t="s">
        <v>141</v>
      </c>
      <c r="AA21" s="15" t="s">
        <v>141</v>
      </c>
      <c r="AB21" s="15">
        <v>0.3</v>
      </c>
      <c r="AC21" s="16">
        <f t="shared" si="7"/>
        <v>0.5</v>
      </c>
      <c r="AD21" s="16">
        <f t="shared" si="42"/>
        <v>0.7</v>
      </c>
      <c r="AE21" s="16" t="str">
        <f t="shared" si="8"/>
        <v>Over</v>
      </c>
      <c r="AF21" s="15">
        <v>1.2</v>
      </c>
      <c r="AG21" s="15">
        <v>0.9</v>
      </c>
      <c r="AH21" s="16">
        <f t="shared" si="9"/>
        <v>3</v>
      </c>
      <c r="AI21" s="16">
        <f t="shared" si="10"/>
        <v>4</v>
      </c>
      <c r="AJ21" s="16">
        <f t="shared" si="11"/>
        <v>1</v>
      </c>
      <c r="AK21" s="16">
        <f t="shared" si="12"/>
        <v>1</v>
      </c>
      <c r="AL21" s="16">
        <f t="shared" si="13"/>
        <v>9</v>
      </c>
      <c r="AN21">
        <v>0.22050688746314731</v>
      </c>
      <c r="AO21">
        <v>0.49498550707319799</v>
      </c>
      <c r="AP21">
        <v>0</v>
      </c>
      <c r="AQ21" t="s">
        <v>141</v>
      </c>
      <c r="AR21">
        <v>0.5</v>
      </c>
      <c r="AS21" t="s">
        <v>141</v>
      </c>
      <c r="AT21" t="s">
        <v>141</v>
      </c>
      <c r="AU21" s="14">
        <f t="shared" si="14"/>
        <v>0.5</v>
      </c>
      <c r="AV21" s="14">
        <f t="shared" si="43"/>
        <v>-0.5</v>
      </c>
      <c r="AW21" s="14" t="str">
        <f t="shared" si="15"/>
        <v>Under</v>
      </c>
      <c r="AX21">
        <v>0.4</v>
      </c>
      <c r="AY21">
        <v>0.4</v>
      </c>
      <c r="AZ21" s="14">
        <f t="shared" si="16"/>
        <v>3</v>
      </c>
      <c r="BA21" s="14">
        <f t="shared" si="17"/>
        <v>1</v>
      </c>
      <c r="BB21" s="14">
        <f t="shared" si="18"/>
        <v>0</v>
      </c>
      <c r="BC21" s="14">
        <f t="shared" si="19"/>
        <v>0</v>
      </c>
      <c r="BD21" s="14">
        <f t="shared" si="20"/>
        <v>4</v>
      </c>
      <c r="BF21" s="15">
        <v>0.65379798299937375</v>
      </c>
      <c r="BG21" s="15">
        <v>1.0436137071650999</v>
      </c>
      <c r="BH21" s="15">
        <v>0.21732649000000001</v>
      </c>
      <c r="BI21" s="15" t="s">
        <v>141</v>
      </c>
      <c r="BJ21" s="15">
        <v>0.5</v>
      </c>
      <c r="BK21" s="15" t="s">
        <v>141</v>
      </c>
      <c r="BL21" s="15" t="s">
        <v>141</v>
      </c>
      <c r="BM21" s="16">
        <f t="shared" si="21"/>
        <v>0.5</v>
      </c>
      <c r="BN21" s="14">
        <f t="shared" si="44"/>
        <v>0.54361370716509994</v>
      </c>
      <c r="BO21" s="16" t="str">
        <f t="shared" si="22"/>
        <v>Over</v>
      </c>
      <c r="BP21" s="15">
        <v>0.8</v>
      </c>
      <c r="BQ21" s="15">
        <v>0.6</v>
      </c>
      <c r="BR21" s="16">
        <f t="shared" si="23"/>
        <v>2</v>
      </c>
      <c r="BS21" s="16">
        <f t="shared" si="24"/>
        <v>5</v>
      </c>
      <c r="BT21" s="16">
        <f t="shared" si="25"/>
        <v>1</v>
      </c>
      <c r="BU21" s="16">
        <f t="shared" si="26"/>
        <v>1</v>
      </c>
      <c r="BV21" s="16">
        <f t="shared" si="27"/>
        <v>9</v>
      </c>
      <c r="BX21">
        <v>0.19426964671292829</v>
      </c>
      <c r="BY21">
        <v>0.83010903974674599</v>
      </c>
      <c r="BZ21">
        <v>-3.6253880000000002E-2</v>
      </c>
      <c r="CA21" t="s">
        <v>141</v>
      </c>
      <c r="CB21">
        <v>0.5</v>
      </c>
      <c r="CC21" t="s">
        <v>141</v>
      </c>
      <c r="CD21" t="s">
        <v>141</v>
      </c>
      <c r="CE21" s="14">
        <f t="shared" si="28"/>
        <v>0.5</v>
      </c>
      <c r="CF21" s="14">
        <f t="shared" si="45"/>
        <v>-0.53625387999999996</v>
      </c>
      <c r="CG21" s="14" t="str">
        <f t="shared" si="29"/>
        <v>Under</v>
      </c>
      <c r="CH21">
        <v>0</v>
      </c>
      <c r="CI21">
        <v>0</v>
      </c>
      <c r="CJ21" s="14">
        <f t="shared" si="47"/>
        <v>2</v>
      </c>
      <c r="CK21" s="14">
        <f t="shared" si="30"/>
        <v>1</v>
      </c>
      <c r="CL21" s="14">
        <f t="shared" si="31"/>
        <v>1</v>
      </c>
      <c r="CM21" s="14">
        <f t="shared" si="32"/>
        <v>1</v>
      </c>
      <c r="CN21" s="14">
        <f t="shared" si="33"/>
        <v>5</v>
      </c>
      <c r="CP21" s="15">
        <v>2.7639035825003448</v>
      </c>
      <c r="CQ21" s="15">
        <v>3.66566866267465</v>
      </c>
      <c r="CR21" s="15">
        <v>2.0001707</v>
      </c>
      <c r="CS21" s="15">
        <v>1.5</v>
      </c>
      <c r="CT21" s="15" t="s">
        <v>141</v>
      </c>
      <c r="CU21" s="15">
        <v>1.5</v>
      </c>
      <c r="CV21" s="15">
        <v>1.5</v>
      </c>
      <c r="CW21" s="16">
        <f t="shared" si="34"/>
        <v>1.5</v>
      </c>
      <c r="CX21" s="14">
        <f t="shared" si="46"/>
        <v>2.16566866267465</v>
      </c>
      <c r="CY21" s="16" t="str">
        <f t="shared" si="35"/>
        <v>Over</v>
      </c>
      <c r="CZ21" s="15">
        <v>2.5</v>
      </c>
      <c r="DA21" s="15">
        <v>0.6</v>
      </c>
      <c r="DB21" s="16">
        <f t="shared" si="36"/>
        <v>3</v>
      </c>
      <c r="DC21" s="16">
        <f t="shared" si="37"/>
        <v>5</v>
      </c>
      <c r="DD21" s="16">
        <f t="shared" si="38"/>
        <v>1</v>
      </c>
      <c r="DE21" s="16">
        <f t="shared" si="39"/>
        <v>1</v>
      </c>
      <c r="DF21" s="16">
        <f t="shared" si="40"/>
        <v>10</v>
      </c>
    </row>
    <row r="22" spans="1:111" x14ac:dyDescent="0.3">
      <c r="A22" t="s">
        <v>163</v>
      </c>
      <c r="B22" t="s">
        <v>38</v>
      </c>
      <c r="C22" t="s">
        <v>161</v>
      </c>
      <c r="D22">
        <v>0.37726890445279587</v>
      </c>
      <c r="E22">
        <v>0.58426966292134797</v>
      </c>
      <c r="F22">
        <v>0.15119131999999999</v>
      </c>
      <c r="G22">
        <v>0.5</v>
      </c>
      <c r="H22">
        <v>0.5</v>
      </c>
      <c r="I22">
        <v>0.5</v>
      </c>
      <c r="J22">
        <v>0.5</v>
      </c>
      <c r="K22" s="14">
        <f t="shared" si="0"/>
        <v>0.5</v>
      </c>
      <c r="L22" s="14">
        <f t="shared" si="41"/>
        <v>-0.34880867999999998</v>
      </c>
      <c r="M22" s="14" t="str">
        <f t="shared" si="1"/>
        <v>Under</v>
      </c>
      <c r="N22">
        <v>0.3</v>
      </c>
      <c r="O22">
        <v>0.2</v>
      </c>
      <c r="P22" s="14">
        <f t="shared" si="2"/>
        <v>2</v>
      </c>
      <c r="Q22" s="14">
        <f t="shared" si="3"/>
        <v>4</v>
      </c>
      <c r="R22" s="14">
        <f t="shared" si="4"/>
        <v>1</v>
      </c>
      <c r="S22" s="14">
        <f t="shared" si="5"/>
        <v>1</v>
      </c>
      <c r="T22" s="14">
        <f t="shared" si="6"/>
        <v>8</v>
      </c>
      <c r="V22" s="15">
        <v>0.97253840293829152</v>
      </c>
      <c r="W22" s="15">
        <v>1.23177570093457</v>
      </c>
      <c r="X22" s="15">
        <v>0.80309111371865605</v>
      </c>
      <c r="Y22" s="15">
        <v>0.5</v>
      </c>
      <c r="Z22" s="15" t="s">
        <v>141</v>
      </c>
      <c r="AA22" s="15" t="s">
        <v>141</v>
      </c>
      <c r="AB22" s="15">
        <v>0.3</v>
      </c>
      <c r="AC22" s="16">
        <f t="shared" si="7"/>
        <v>0.5</v>
      </c>
      <c r="AD22" s="16">
        <f t="shared" si="42"/>
        <v>0.73177570093457001</v>
      </c>
      <c r="AE22" s="16" t="str">
        <f t="shared" si="8"/>
        <v>Over</v>
      </c>
      <c r="AF22" s="15">
        <v>0.9</v>
      </c>
      <c r="AG22" s="15">
        <v>0.6</v>
      </c>
      <c r="AH22" s="16">
        <f t="shared" si="9"/>
        <v>3</v>
      </c>
      <c r="AI22" s="16">
        <f t="shared" si="10"/>
        <v>4</v>
      </c>
      <c r="AJ22" s="16">
        <f t="shared" si="11"/>
        <v>1</v>
      </c>
      <c r="AK22" s="16">
        <f t="shared" si="12"/>
        <v>1</v>
      </c>
      <c r="AL22" s="16">
        <f t="shared" si="13"/>
        <v>9</v>
      </c>
      <c r="AN22">
        <v>0.13446035104502041</v>
      </c>
      <c r="AO22">
        <v>0.48631797713889802</v>
      </c>
      <c r="AP22">
        <v>-7.7810936E-4</v>
      </c>
      <c r="AQ22" t="s">
        <v>141</v>
      </c>
      <c r="AR22">
        <v>0.5</v>
      </c>
      <c r="AS22" t="s">
        <v>141</v>
      </c>
      <c r="AT22" t="s">
        <v>141</v>
      </c>
      <c r="AU22" s="14">
        <f t="shared" si="14"/>
        <v>0.5</v>
      </c>
      <c r="AV22" s="14">
        <f t="shared" si="43"/>
        <v>-0.50077810936</v>
      </c>
      <c r="AW22" s="14" t="str">
        <f t="shared" si="15"/>
        <v>Under</v>
      </c>
      <c r="AX22">
        <v>0.2</v>
      </c>
      <c r="AY22">
        <v>0.1</v>
      </c>
      <c r="AZ22" s="14">
        <f t="shared" si="16"/>
        <v>3</v>
      </c>
      <c r="BA22" s="14">
        <f t="shared" si="17"/>
        <v>1</v>
      </c>
      <c r="BB22" s="14">
        <f t="shared" si="18"/>
        <v>0</v>
      </c>
      <c r="BC22" s="14">
        <f t="shared" si="19"/>
        <v>0</v>
      </c>
      <c r="BD22" s="14">
        <f t="shared" si="20"/>
        <v>4</v>
      </c>
      <c r="BF22">
        <v>0.3858382011933556</v>
      </c>
      <c r="BG22">
        <v>0.866187050359712</v>
      </c>
      <c r="BH22">
        <v>0.15398619054790999</v>
      </c>
      <c r="BI22" t="s">
        <v>141</v>
      </c>
      <c r="BJ22">
        <v>0.5</v>
      </c>
      <c r="BK22" t="s">
        <v>141</v>
      </c>
      <c r="BL22" t="s">
        <v>141</v>
      </c>
      <c r="BM22" s="14">
        <f t="shared" si="21"/>
        <v>0.5</v>
      </c>
      <c r="BN22" s="14">
        <f t="shared" si="44"/>
        <v>0.366187050359712</v>
      </c>
      <c r="BO22" s="14" t="str">
        <f t="shared" si="22"/>
        <v>Over</v>
      </c>
      <c r="BP22">
        <v>0.5</v>
      </c>
      <c r="BQ22">
        <v>0.3</v>
      </c>
      <c r="BR22" s="14">
        <f t="shared" si="23"/>
        <v>1</v>
      </c>
      <c r="BS22" s="14">
        <f t="shared" si="24"/>
        <v>4</v>
      </c>
      <c r="BT22" s="14">
        <f t="shared" si="25"/>
        <v>0</v>
      </c>
      <c r="BU22" s="14">
        <f t="shared" si="26"/>
        <v>0</v>
      </c>
      <c r="BV22" s="14">
        <f t="shared" si="27"/>
        <v>5</v>
      </c>
      <c r="BX22">
        <v>0.1762994968542658</v>
      </c>
      <c r="BY22">
        <v>0.83010903974674599</v>
      </c>
      <c r="BZ22">
        <v>6.7691653999999999E-3</v>
      </c>
      <c r="CA22" t="s">
        <v>141</v>
      </c>
      <c r="CB22">
        <v>0.5</v>
      </c>
      <c r="CC22" t="s">
        <v>141</v>
      </c>
      <c r="CD22" t="s">
        <v>141</v>
      </c>
      <c r="CE22" s="14">
        <f t="shared" si="28"/>
        <v>0.5</v>
      </c>
      <c r="CF22" s="14">
        <f t="shared" si="45"/>
        <v>-0.5</v>
      </c>
      <c r="CG22" s="14" t="str">
        <f t="shared" si="29"/>
        <v>Under</v>
      </c>
      <c r="CH22">
        <v>0</v>
      </c>
      <c r="CI22">
        <v>0</v>
      </c>
      <c r="CJ22" s="14">
        <f t="shared" si="47"/>
        <v>2</v>
      </c>
      <c r="CK22" s="14">
        <f t="shared" si="30"/>
        <v>1</v>
      </c>
      <c r="CL22" s="14">
        <f t="shared" si="31"/>
        <v>1</v>
      </c>
      <c r="CM22" s="14">
        <f t="shared" si="32"/>
        <v>1</v>
      </c>
      <c r="CN22" s="14">
        <f t="shared" si="33"/>
        <v>5</v>
      </c>
      <c r="CP22">
        <v>1.7158979731722701</v>
      </c>
      <c r="CQ22">
        <v>1.9908123</v>
      </c>
      <c r="CR22">
        <v>1.2454476097139899</v>
      </c>
      <c r="CS22">
        <v>1.5</v>
      </c>
      <c r="CT22" t="s">
        <v>141</v>
      </c>
      <c r="CU22">
        <v>1.5</v>
      </c>
      <c r="CV22">
        <v>1.5</v>
      </c>
      <c r="CW22" s="14">
        <f t="shared" si="34"/>
        <v>1.5</v>
      </c>
      <c r="CX22" s="14">
        <f t="shared" si="46"/>
        <v>0.49081229999999998</v>
      </c>
      <c r="CY22" s="14" t="str">
        <f t="shared" si="35"/>
        <v>Over</v>
      </c>
      <c r="CZ22">
        <v>1.8</v>
      </c>
      <c r="DA22">
        <v>0.4</v>
      </c>
      <c r="DB22" s="14">
        <f t="shared" si="36"/>
        <v>2</v>
      </c>
      <c r="DC22" s="14">
        <f t="shared" si="37"/>
        <v>1</v>
      </c>
      <c r="DD22" s="14">
        <f t="shared" si="38"/>
        <v>1</v>
      </c>
      <c r="DE22" s="14">
        <f t="shared" si="39"/>
        <v>0</v>
      </c>
      <c r="DF22" s="14">
        <f t="shared" si="40"/>
        <v>4</v>
      </c>
    </row>
    <row r="23" spans="1:111" x14ac:dyDescent="0.3">
      <c r="A23" t="s">
        <v>164</v>
      </c>
      <c r="B23" t="s">
        <v>38</v>
      </c>
      <c r="C23" t="s">
        <v>161</v>
      </c>
      <c r="D23">
        <v>0.26987138723882031</v>
      </c>
      <c r="E23">
        <v>0.443520782396088</v>
      </c>
      <c r="F23">
        <v>8.1620514000000005E-2</v>
      </c>
      <c r="G23">
        <v>0.5</v>
      </c>
      <c r="H23">
        <v>0.5</v>
      </c>
      <c r="I23">
        <v>0.5</v>
      </c>
      <c r="J23" t="s">
        <v>141</v>
      </c>
      <c r="K23" s="14">
        <f t="shared" si="0"/>
        <v>0.5</v>
      </c>
      <c r="L23" s="14">
        <f t="shared" si="41"/>
        <v>-0.41837948599999997</v>
      </c>
      <c r="M23" s="14" t="str">
        <f t="shared" si="1"/>
        <v>Under</v>
      </c>
      <c r="N23">
        <v>0.9</v>
      </c>
      <c r="O23">
        <v>0.7</v>
      </c>
      <c r="P23" s="14">
        <f t="shared" si="2"/>
        <v>3</v>
      </c>
      <c r="Q23" s="14">
        <f t="shared" si="3"/>
        <v>4</v>
      </c>
      <c r="R23" s="14">
        <f t="shared" si="4"/>
        <v>0</v>
      </c>
      <c r="S23" s="14">
        <f t="shared" si="5"/>
        <v>0</v>
      </c>
      <c r="T23" s="14">
        <f t="shared" si="6"/>
        <v>7</v>
      </c>
      <c r="U23" s="14"/>
      <c r="V23">
        <v>0.53918076056120612</v>
      </c>
      <c r="W23">
        <v>1</v>
      </c>
      <c r="X23">
        <v>7.9229740000000008E-6</v>
      </c>
      <c r="Y23">
        <v>0.5</v>
      </c>
      <c r="Z23" t="s">
        <v>141</v>
      </c>
      <c r="AA23" t="s">
        <v>141</v>
      </c>
      <c r="AB23">
        <v>0</v>
      </c>
      <c r="AC23" s="14">
        <f t="shared" si="7"/>
        <v>0.5</v>
      </c>
      <c r="AD23" s="16">
        <f t="shared" si="42"/>
        <v>0.5</v>
      </c>
      <c r="AE23" s="14" t="str">
        <f t="shared" si="8"/>
        <v>Over</v>
      </c>
      <c r="AF23">
        <v>0.4</v>
      </c>
      <c r="AG23">
        <v>0.4</v>
      </c>
      <c r="AH23" s="14">
        <f t="shared" si="9"/>
        <v>2</v>
      </c>
      <c r="AI23" s="14">
        <f t="shared" si="10"/>
        <v>3</v>
      </c>
      <c r="AJ23" s="14">
        <f t="shared" si="11"/>
        <v>0</v>
      </c>
      <c r="AK23" s="14">
        <f t="shared" si="12"/>
        <v>0</v>
      </c>
      <c r="AL23" s="14">
        <f t="shared" si="13"/>
        <v>5</v>
      </c>
      <c r="AM23" s="14"/>
      <c r="AN23">
        <v>4.9347039525278719E-2</v>
      </c>
      <c r="AO23">
        <v>0.18343274403082899</v>
      </c>
      <c r="AP23">
        <v>-4.6725508541538203E-5</v>
      </c>
      <c r="AQ23" t="s">
        <v>141</v>
      </c>
      <c r="AR23">
        <v>0.5</v>
      </c>
      <c r="AS23" t="s">
        <v>141</v>
      </c>
      <c r="AT23" t="s">
        <v>141</v>
      </c>
      <c r="AU23" s="14">
        <f t="shared" si="14"/>
        <v>0.5</v>
      </c>
      <c r="AV23" s="14">
        <f t="shared" si="43"/>
        <v>-0.50004672550854157</v>
      </c>
      <c r="AW23" s="14" t="str">
        <f t="shared" si="15"/>
        <v>Under</v>
      </c>
      <c r="AX23">
        <v>0.1</v>
      </c>
      <c r="AY23">
        <v>0.1</v>
      </c>
      <c r="AZ23" s="14">
        <f t="shared" si="16"/>
        <v>3</v>
      </c>
      <c r="BA23" s="14">
        <f t="shared" si="17"/>
        <v>1</v>
      </c>
      <c r="BB23" s="14">
        <f t="shared" si="18"/>
        <v>0</v>
      </c>
      <c r="BC23" s="14">
        <f t="shared" si="19"/>
        <v>0</v>
      </c>
      <c r="BD23" s="14">
        <f t="shared" si="20"/>
        <v>4</v>
      </c>
      <c r="BE23" s="14"/>
      <c r="BF23">
        <v>0.21847078287017219</v>
      </c>
      <c r="BG23">
        <v>0.64861683343142995</v>
      </c>
      <c r="BH23">
        <v>-1.149941E-2</v>
      </c>
      <c r="BI23" t="s">
        <v>141</v>
      </c>
      <c r="BJ23">
        <v>0.5</v>
      </c>
      <c r="BK23" t="s">
        <v>141</v>
      </c>
      <c r="BL23" t="s">
        <v>141</v>
      </c>
      <c r="BM23" s="14">
        <f t="shared" si="21"/>
        <v>0.5</v>
      </c>
      <c r="BN23" s="14">
        <f t="shared" si="44"/>
        <v>-0.51149940999999999</v>
      </c>
      <c r="BO23" s="14" t="str">
        <f t="shared" si="22"/>
        <v>Under</v>
      </c>
      <c r="BP23">
        <v>0.3</v>
      </c>
      <c r="BQ23">
        <v>0.3</v>
      </c>
      <c r="BR23" s="14">
        <f t="shared" si="23"/>
        <v>2</v>
      </c>
      <c r="BS23" s="14">
        <f t="shared" si="24"/>
        <v>1</v>
      </c>
      <c r="BT23" s="14">
        <f t="shared" si="25"/>
        <v>1</v>
      </c>
      <c r="BU23" s="14">
        <f t="shared" si="26"/>
        <v>1</v>
      </c>
      <c r="BV23" s="14">
        <f t="shared" si="27"/>
        <v>5</v>
      </c>
      <c r="BW23" s="14"/>
      <c r="BX23">
        <v>0.1595927180744009</v>
      </c>
      <c r="BY23">
        <v>0.78252032520325199</v>
      </c>
      <c r="BZ23">
        <v>-1.8943062E-2</v>
      </c>
      <c r="CA23" t="s">
        <v>141</v>
      </c>
      <c r="CB23">
        <v>0.5</v>
      </c>
      <c r="CC23" t="s">
        <v>141</v>
      </c>
      <c r="CD23" t="s">
        <v>141</v>
      </c>
      <c r="CE23" s="14">
        <f t="shared" si="28"/>
        <v>0.5</v>
      </c>
      <c r="CF23" s="14">
        <f t="shared" si="45"/>
        <v>-0.51894306199999995</v>
      </c>
      <c r="CG23" s="14" t="str">
        <f t="shared" si="29"/>
        <v>Under</v>
      </c>
      <c r="CH23">
        <v>0</v>
      </c>
      <c r="CI23">
        <v>0</v>
      </c>
      <c r="CJ23" s="14">
        <f t="shared" si="47"/>
        <v>2</v>
      </c>
      <c r="CK23" s="14">
        <f t="shared" si="30"/>
        <v>1</v>
      </c>
      <c r="CL23" s="14">
        <f t="shared" si="31"/>
        <v>1</v>
      </c>
      <c r="CM23" s="14">
        <f t="shared" si="32"/>
        <v>1</v>
      </c>
      <c r="CN23" s="14">
        <f t="shared" si="33"/>
        <v>5</v>
      </c>
      <c r="CO23" s="14"/>
      <c r="CP23">
        <v>0.80003416771747704</v>
      </c>
      <c r="CQ23">
        <v>1.2</v>
      </c>
      <c r="CR23">
        <v>3.6435620000000002E-2</v>
      </c>
      <c r="CS23">
        <v>0.5</v>
      </c>
      <c r="CT23" t="s">
        <v>141</v>
      </c>
      <c r="CU23">
        <v>0.5</v>
      </c>
      <c r="CV23" t="s">
        <v>141</v>
      </c>
      <c r="CW23" s="14">
        <f t="shared" si="34"/>
        <v>0.5</v>
      </c>
      <c r="CX23" s="14">
        <f t="shared" si="46"/>
        <v>0.7</v>
      </c>
      <c r="CY23" s="14" t="str">
        <f t="shared" si="35"/>
        <v>Over</v>
      </c>
      <c r="CZ23">
        <v>0.8</v>
      </c>
      <c r="DA23">
        <v>0.4</v>
      </c>
      <c r="DB23" s="14">
        <f t="shared" si="36"/>
        <v>2</v>
      </c>
      <c r="DC23" s="14">
        <f t="shared" si="37"/>
        <v>2</v>
      </c>
      <c r="DD23" s="14">
        <f t="shared" si="38"/>
        <v>1</v>
      </c>
      <c r="DE23" s="14">
        <f t="shared" si="39"/>
        <v>0</v>
      </c>
      <c r="DF23" s="14">
        <f t="shared" si="40"/>
        <v>5</v>
      </c>
      <c r="DG23" s="14"/>
    </row>
    <row r="24" spans="1:111" x14ac:dyDescent="0.3">
      <c r="A24" t="s">
        <v>165</v>
      </c>
      <c r="B24" t="s">
        <v>38</v>
      </c>
      <c r="C24" t="s">
        <v>161</v>
      </c>
      <c r="D24" s="15">
        <v>0.3277338556574827</v>
      </c>
      <c r="E24" s="15">
        <v>0.479837507783059</v>
      </c>
      <c r="F24" s="15">
        <v>0.168070978920597</v>
      </c>
      <c r="G24" s="15">
        <v>0.5</v>
      </c>
      <c r="H24" s="15">
        <v>0.5</v>
      </c>
      <c r="I24" s="15">
        <v>0.5</v>
      </c>
      <c r="J24" s="15">
        <v>0.5</v>
      </c>
      <c r="K24" s="16">
        <f t="shared" si="0"/>
        <v>0.5</v>
      </c>
      <c r="L24" s="14">
        <f t="shared" si="41"/>
        <v>-0.33192902107940303</v>
      </c>
      <c r="M24" s="16" t="str">
        <f t="shared" si="1"/>
        <v>Under</v>
      </c>
      <c r="N24" s="15">
        <v>0.5</v>
      </c>
      <c r="O24" s="15">
        <v>0.5</v>
      </c>
      <c r="P24" s="16">
        <f t="shared" si="2"/>
        <v>3</v>
      </c>
      <c r="Q24" s="16">
        <f t="shared" si="3"/>
        <v>4</v>
      </c>
      <c r="R24" s="16">
        <f t="shared" si="4"/>
        <v>1</v>
      </c>
      <c r="S24" s="16">
        <f t="shared" si="5"/>
        <v>1</v>
      </c>
      <c r="T24" s="16">
        <f t="shared" si="6"/>
        <v>9</v>
      </c>
      <c r="U24" s="14"/>
      <c r="V24">
        <v>0.53229055708767004</v>
      </c>
      <c r="W24">
        <v>1</v>
      </c>
      <c r="X24">
        <v>7.9229740000000008E-6</v>
      </c>
      <c r="Y24">
        <v>0.5</v>
      </c>
      <c r="Z24" t="s">
        <v>141</v>
      </c>
      <c r="AA24" t="s">
        <v>141</v>
      </c>
      <c r="AB24">
        <v>0</v>
      </c>
      <c r="AC24" s="14">
        <f t="shared" si="7"/>
        <v>0.5</v>
      </c>
      <c r="AD24" s="16">
        <f t="shared" si="42"/>
        <v>0.5</v>
      </c>
      <c r="AE24" s="14" t="str">
        <f t="shared" si="8"/>
        <v>Over</v>
      </c>
      <c r="AF24">
        <v>0.5</v>
      </c>
      <c r="AG24">
        <v>0.5</v>
      </c>
      <c r="AH24" s="14">
        <f t="shared" si="9"/>
        <v>2</v>
      </c>
      <c r="AI24" s="14">
        <f t="shared" si="10"/>
        <v>3</v>
      </c>
      <c r="AJ24" s="14">
        <f t="shared" si="11"/>
        <v>0</v>
      </c>
      <c r="AK24" s="14">
        <f t="shared" si="12"/>
        <v>0</v>
      </c>
      <c r="AL24" s="14">
        <f t="shared" si="13"/>
        <v>5</v>
      </c>
      <c r="AM24" s="14"/>
      <c r="AN24">
        <v>0.16423725201250169</v>
      </c>
      <c r="AO24">
        <v>0.51073024778458498</v>
      </c>
      <c r="AP24">
        <v>-2.4067649552449298E-5</v>
      </c>
      <c r="AQ24" t="s">
        <v>141</v>
      </c>
      <c r="AR24">
        <v>0.5</v>
      </c>
      <c r="AS24" t="s">
        <v>141</v>
      </c>
      <c r="AT24" t="s">
        <v>141</v>
      </c>
      <c r="AU24" s="14">
        <f t="shared" si="14"/>
        <v>0.5</v>
      </c>
      <c r="AV24" s="14">
        <f t="shared" si="43"/>
        <v>-0.50002406764955243</v>
      </c>
      <c r="AW24" s="14" t="str">
        <f t="shared" si="15"/>
        <v>Under</v>
      </c>
      <c r="AX24">
        <v>0.5</v>
      </c>
      <c r="AY24">
        <v>0.5</v>
      </c>
      <c r="AZ24" s="14">
        <f t="shared" si="16"/>
        <v>2</v>
      </c>
      <c r="BA24" s="14">
        <f t="shared" si="17"/>
        <v>1</v>
      </c>
      <c r="BB24" s="14">
        <f t="shared" si="18"/>
        <v>0</v>
      </c>
      <c r="BC24" s="14">
        <f t="shared" si="19"/>
        <v>0</v>
      </c>
      <c r="BD24" s="14">
        <f t="shared" si="20"/>
        <v>3</v>
      </c>
      <c r="BE24" s="14"/>
      <c r="BF24">
        <v>0.52911292792468467</v>
      </c>
      <c r="BG24">
        <v>0.862083873757025</v>
      </c>
      <c r="BH24">
        <v>0.26795218840835699</v>
      </c>
      <c r="BI24" t="s">
        <v>141</v>
      </c>
      <c r="BJ24">
        <v>0.5</v>
      </c>
      <c r="BK24" t="s">
        <v>141</v>
      </c>
      <c r="BL24" t="s">
        <v>141</v>
      </c>
      <c r="BM24" s="14">
        <f t="shared" si="21"/>
        <v>0.5</v>
      </c>
      <c r="BN24" s="14">
        <f t="shared" si="44"/>
        <v>0.5</v>
      </c>
      <c r="BO24" s="14" t="str">
        <f t="shared" si="22"/>
        <v>Over</v>
      </c>
      <c r="BP24">
        <v>1</v>
      </c>
      <c r="BQ24">
        <v>0.5</v>
      </c>
      <c r="BR24" s="14">
        <f t="shared" si="23"/>
        <v>2</v>
      </c>
      <c r="BS24" s="14">
        <f t="shared" si="24"/>
        <v>4</v>
      </c>
      <c r="BT24" s="14">
        <f t="shared" si="25"/>
        <v>1</v>
      </c>
      <c r="BU24" s="14">
        <f t="shared" si="26"/>
        <v>0</v>
      </c>
      <c r="BV24" s="14">
        <f t="shared" si="27"/>
        <v>7</v>
      </c>
      <c r="BW24" s="14"/>
      <c r="BX24">
        <v>0.14039771460020781</v>
      </c>
      <c r="BY24">
        <v>0.79899581589958102</v>
      </c>
      <c r="BZ24">
        <v>-1.3654471E-2</v>
      </c>
      <c r="CA24" t="s">
        <v>141</v>
      </c>
      <c r="CB24">
        <v>0.5</v>
      </c>
      <c r="CC24" t="s">
        <v>141</v>
      </c>
      <c r="CD24" t="s">
        <v>141</v>
      </c>
      <c r="CE24" s="14">
        <f t="shared" si="28"/>
        <v>0.5</v>
      </c>
      <c r="CF24" s="14">
        <f t="shared" si="45"/>
        <v>-0.51365447099999995</v>
      </c>
      <c r="CG24" s="14" t="str">
        <f t="shared" si="29"/>
        <v>Under</v>
      </c>
      <c r="CH24">
        <v>0</v>
      </c>
      <c r="CI24">
        <v>0</v>
      </c>
      <c r="CJ24" s="14">
        <f t="shared" si="47"/>
        <v>2</v>
      </c>
      <c r="CK24" s="14">
        <f t="shared" si="30"/>
        <v>1</v>
      </c>
      <c r="CL24" s="14">
        <f t="shared" si="31"/>
        <v>1</v>
      </c>
      <c r="CM24" s="14">
        <f t="shared" si="32"/>
        <v>1</v>
      </c>
      <c r="CN24" s="14">
        <f t="shared" si="33"/>
        <v>5</v>
      </c>
      <c r="CO24" s="14"/>
      <c r="CP24">
        <v>1.4813713726954101</v>
      </c>
      <c r="CQ24">
        <v>2</v>
      </c>
      <c r="CR24">
        <v>5.6194386999999998E-2</v>
      </c>
      <c r="CS24">
        <v>0.5</v>
      </c>
      <c r="CT24" t="s">
        <v>141</v>
      </c>
      <c r="CU24">
        <v>0.5</v>
      </c>
      <c r="CV24">
        <v>1.5</v>
      </c>
      <c r="CW24" s="14">
        <f t="shared" si="34"/>
        <v>0.5</v>
      </c>
      <c r="CX24" s="14">
        <f t="shared" si="46"/>
        <v>1.5</v>
      </c>
      <c r="CY24" s="14" t="str">
        <f t="shared" si="35"/>
        <v>Over</v>
      </c>
      <c r="CZ24">
        <v>2</v>
      </c>
      <c r="DA24">
        <v>0.5</v>
      </c>
      <c r="DB24" s="14">
        <f t="shared" si="36"/>
        <v>2</v>
      </c>
      <c r="DC24" s="14">
        <f t="shared" si="37"/>
        <v>3</v>
      </c>
      <c r="DD24" s="14">
        <f t="shared" si="38"/>
        <v>1</v>
      </c>
      <c r="DE24" s="14">
        <f t="shared" si="39"/>
        <v>0</v>
      </c>
      <c r="DF24" s="14">
        <f t="shared" si="40"/>
        <v>6</v>
      </c>
      <c r="DG24" s="14"/>
    </row>
    <row r="25" spans="1:111" x14ac:dyDescent="0.3">
      <c r="A25" t="s">
        <v>166</v>
      </c>
      <c r="B25" t="s">
        <v>38</v>
      </c>
      <c r="C25" t="s">
        <v>161</v>
      </c>
      <c r="D25">
        <v>0.71496543592233208</v>
      </c>
      <c r="E25">
        <v>1.1931005469078599</v>
      </c>
      <c r="F25">
        <v>0.22135347</v>
      </c>
      <c r="G25">
        <v>0.5</v>
      </c>
      <c r="H25">
        <v>0.5</v>
      </c>
      <c r="I25">
        <v>0.5</v>
      </c>
      <c r="J25">
        <v>0.5</v>
      </c>
      <c r="K25" s="14">
        <f t="shared" si="0"/>
        <v>0.5</v>
      </c>
      <c r="L25" s="14">
        <f t="shared" si="41"/>
        <v>0.69310054690785994</v>
      </c>
      <c r="M25" s="14" t="str">
        <f t="shared" si="1"/>
        <v>Over</v>
      </c>
      <c r="N25">
        <v>0.8</v>
      </c>
      <c r="O25">
        <v>0.5</v>
      </c>
      <c r="P25" s="14">
        <f t="shared" si="2"/>
        <v>2</v>
      </c>
      <c r="Q25" s="14">
        <f t="shared" si="3"/>
        <v>5</v>
      </c>
      <c r="R25" s="14">
        <f t="shared" si="4"/>
        <v>1</v>
      </c>
      <c r="S25" s="14">
        <f t="shared" si="5"/>
        <v>0</v>
      </c>
      <c r="T25" s="14">
        <f t="shared" si="6"/>
        <v>8</v>
      </c>
      <c r="U25" s="14"/>
      <c r="V25" s="15">
        <v>0.94839147778484023</v>
      </c>
      <c r="W25" s="15">
        <v>1.0004710285504199</v>
      </c>
      <c r="X25" s="15">
        <v>0.82919626698034699</v>
      </c>
      <c r="Y25" s="15">
        <v>0.5</v>
      </c>
      <c r="Z25" s="15" t="s">
        <v>141</v>
      </c>
      <c r="AA25" s="15" t="s">
        <v>141</v>
      </c>
      <c r="AB25" s="15">
        <v>0.1</v>
      </c>
      <c r="AC25" s="16">
        <f t="shared" si="7"/>
        <v>0.5</v>
      </c>
      <c r="AD25" s="16">
        <f t="shared" si="42"/>
        <v>0.50047102855041992</v>
      </c>
      <c r="AE25" s="16" t="str">
        <f t="shared" si="8"/>
        <v>Over</v>
      </c>
      <c r="AF25" s="15">
        <v>0.9</v>
      </c>
      <c r="AG25" s="15">
        <v>0.7</v>
      </c>
      <c r="AH25" s="16">
        <f t="shared" si="9"/>
        <v>3</v>
      </c>
      <c r="AI25" s="16">
        <f t="shared" si="10"/>
        <v>4</v>
      </c>
      <c r="AJ25" s="16">
        <f t="shared" si="11"/>
        <v>1</v>
      </c>
      <c r="AK25" s="16">
        <f t="shared" si="12"/>
        <v>1</v>
      </c>
      <c r="AL25" s="16">
        <f t="shared" si="13"/>
        <v>9</v>
      </c>
      <c r="AM25" s="14"/>
      <c r="AN25">
        <v>8.498189898836557E-2</v>
      </c>
      <c r="AO25">
        <v>0.29159051448185702</v>
      </c>
      <c r="AP25">
        <v>-5.9404940511221301E-5</v>
      </c>
      <c r="AQ25" t="s">
        <v>141</v>
      </c>
      <c r="AR25">
        <v>0.5</v>
      </c>
      <c r="AS25" t="s">
        <v>141</v>
      </c>
      <c r="AT25" t="s">
        <v>141</v>
      </c>
      <c r="AU25" s="14">
        <f t="shared" si="14"/>
        <v>0.5</v>
      </c>
      <c r="AV25" s="14">
        <f t="shared" si="43"/>
        <v>-0.50005940494051127</v>
      </c>
      <c r="AW25" s="14" t="str">
        <f t="shared" si="15"/>
        <v>Under</v>
      </c>
      <c r="AX25">
        <v>0.2</v>
      </c>
      <c r="AY25">
        <v>0.2</v>
      </c>
      <c r="AZ25" s="14">
        <f t="shared" si="16"/>
        <v>3</v>
      </c>
      <c r="BA25" s="14">
        <f t="shared" si="17"/>
        <v>1</v>
      </c>
      <c r="BB25" s="14">
        <f t="shared" si="18"/>
        <v>0</v>
      </c>
      <c r="BC25" s="14">
        <f t="shared" si="19"/>
        <v>0</v>
      </c>
      <c r="BD25" s="14">
        <f t="shared" si="20"/>
        <v>4</v>
      </c>
      <c r="BE25" s="14"/>
      <c r="BF25">
        <v>0.46293366763897847</v>
      </c>
      <c r="BG25">
        <v>0.97218543046357597</v>
      </c>
      <c r="BH25">
        <v>0.16604018000000001</v>
      </c>
      <c r="BI25" t="s">
        <v>141</v>
      </c>
      <c r="BJ25">
        <v>0.5</v>
      </c>
      <c r="BK25" t="s">
        <v>141</v>
      </c>
      <c r="BL25" t="s">
        <v>141</v>
      </c>
      <c r="BM25" s="14">
        <f t="shared" si="21"/>
        <v>0.5</v>
      </c>
      <c r="BN25" s="14">
        <f t="shared" si="44"/>
        <v>0.47218543046357597</v>
      </c>
      <c r="BO25" s="14" t="str">
        <f t="shared" si="22"/>
        <v>Over</v>
      </c>
      <c r="BP25">
        <v>0.5</v>
      </c>
      <c r="BQ25">
        <v>0.2</v>
      </c>
      <c r="BR25" s="14">
        <f t="shared" si="23"/>
        <v>1</v>
      </c>
      <c r="BS25" s="14">
        <f t="shared" si="24"/>
        <v>4</v>
      </c>
      <c r="BT25" s="14">
        <f t="shared" si="25"/>
        <v>0</v>
      </c>
      <c r="BU25" s="14">
        <f t="shared" si="26"/>
        <v>0</v>
      </c>
      <c r="BV25" s="14">
        <f t="shared" si="27"/>
        <v>5</v>
      </c>
      <c r="BW25" s="14"/>
      <c r="BX25">
        <v>0.23113685126905059</v>
      </c>
      <c r="BY25">
        <v>0.83069568084404799</v>
      </c>
      <c r="BZ25">
        <v>1.0633544999999999E-2</v>
      </c>
      <c r="CA25" t="s">
        <v>141</v>
      </c>
      <c r="CB25">
        <v>0.5</v>
      </c>
      <c r="CC25" t="s">
        <v>141</v>
      </c>
      <c r="CD25" t="s">
        <v>141</v>
      </c>
      <c r="CE25" s="14">
        <f t="shared" si="28"/>
        <v>0.5</v>
      </c>
      <c r="CF25" s="14">
        <f t="shared" si="45"/>
        <v>-0.48936645499999998</v>
      </c>
      <c r="CG25" s="14" t="str">
        <f t="shared" si="29"/>
        <v>Under</v>
      </c>
      <c r="CH25">
        <v>0.1</v>
      </c>
      <c r="CI25">
        <v>0.1</v>
      </c>
      <c r="CJ25" s="14">
        <f t="shared" si="47"/>
        <v>2</v>
      </c>
      <c r="CK25" s="14">
        <f t="shared" si="30"/>
        <v>1</v>
      </c>
      <c r="CL25" s="14">
        <f t="shared" si="31"/>
        <v>1</v>
      </c>
      <c r="CM25" s="14">
        <f t="shared" si="32"/>
        <v>1</v>
      </c>
      <c r="CN25" s="14">
        <f t="shared" si="33"/>
        <v>5</v>
      </c>
      <c r="CO25" s="14"/>
      <c r="CP25" s="15">
        <v>1.8865223797064179</v>
      </c>
      <c r="CQ25" s="15">
        <v>2</v>
      </c>
      <c r="CR25" s="15">
        <v>1.74533124654711</v>
      </c>
      <c r="CS25" s="15">
        <v>0.5</v>
      </c>
      <c r="CT25" s="15" t="s">
        <v>141</v>
      </c>
      <c r="CU25" s="15">
        <v>0.5</v>
      </c>
      <c r="CV25" s="15">
        <v>1.5</v>
      </c>
      <c r="CW25" s="16">
        <f t="shared" si="34"/>
        <v>0.5</v>
      </c>
      <c r="CX25" s="14">
        <f t="shared" si="46"/>
        <v>1.5</v>
      </c>
      <c r="CY25" s="16" t="str">
        <f t="shared" si="35"/>
        <v>Over</v>
      </c>
      <c r="CZ25" s="15">
        <v>1.8</v>
      </c>
      <c r="DA25" s="15">
        <v>0.7</v>
      </c>
      <c r="DB25" s="16">
        <f t="shared" si="36"/>
        <v>3</v>
      </c>
      <c r="DC25" s="16">
        <f t="shared" si="37"/>
        <v>3</v>
      </c>
      <c r="DD25" s="16">
        <f t="shared" si="38"/>
        <v>1</v>
      </c>
      <c r="DE25" s="16">
        <f t="shared" si="39"/>
        <v>1</v>
      </c>
      <c r="DF25" s="16">
        <f t="shared" si="40"/>
        <v>8</v>
      </c>
      <c r="DG25" s="14"/>
    </row>
    <row r="26" spans="1:111" x14ac:dyDescent="0.3">
      <c r="A26" t="s">
        <v>167</v>
      </c>
      <c r="B26" t="s">
        <v>38</v>
      </c>
      <c r="C26" t="s">
        <v>161</v>
      </c>
      <c r="D26" s="15">
        <v>0.19954971111672759</v>
      </c>
      <c r="E26" s="15">
        <v>0.36614173228346403</v>
      </c>
      <c r="F26" s="15">
        <v>5.2132367999999998E-2</v>
      </c>
      <c r="G26" s="15">
        <v>0.5</v>
      </c>
      <c r="H26" s="15">
        <v>0.5</v>
      </c>
      <c r="I26" s="15">
        <v>0.5</v>
      </c>
      <c r="J26" s="15" t="s">
        <v>141</v>
      </c>
      <c r="K26" s="16">
        <f t="shared" si="0"/>
        <v>0.5</v>
      </c>
      <c r="L26" s="14">
        <f t="shared" si="41"/>
        <v>-0.44786763200000002</v>
      </c>
      <c r="M26" s="16" t="str">
        <f t="shared" si="1"/>
        <v>Under</v>
      </c>
      <c r="N26" s="15">
        <v>0.4</v>
      </c>
      <c r="O26" s="15">
        <v>0.4</v>
      </c>
      <c r="P26" s="16">
        <f t="shared" si="2"/>
        <v>3</v>
      </c>
      <c r="Q26" s="16">
        <f t="shared" si="3"/>
        <v>4</v>
      </c>
      <c r="R26" s="16">
        <f t="shared" si="4"/>
        <v>1</v>
      </c>
      <c r="S26" s="16">
        <f t="shared" si="5"/>
        <v>1</v>
      </c>
      <c r="T26" s="16">
        <f t="shared" si="6"/>
        <v>9</v>
      </c>
      <c r="U26" s="14"/>
      <c r="V26">
        <v>0.58730424622930211</v>
      </c>
      <c r="W26">
        <v>1</v>
      </c>
      <c r="X26">
        <v>7.9229740000000008E-6</v>
      </c>
      <c r="Y26">
        <v>0.5</v>
      </c>
      <c r="Z26" t="s">
        <v>141</v>
      </c>
      <c r="AA26" t="s">
        <v>141</v>
      </c>
      <c r="AB26">
        <v>0</v>
      </c>
      <c r="AC26" s="14">
        <f t="shared" si="7"/>
        <v>0.5</v>
      </c>
      <c r="AD26" s="16">
        <f t="shared" si="42"/>
        <v>0.5</v>
      </c>
      <c r="AE26" s="14" t="str">
        <f t="shared" si="8"/>
        <v>Over</v>
      </c>
      <c r="AF26">
        <v>0.5</v>
      </c>
      <c r="AG26">
        <v>0.5</v>
      </c>
      <c r="AH26" s="14">
        <f t="shared" si="9"/>
        <v>2</v>
      </c>
      <c r="AI26" s="14">
        <f t="shared" si="10"/>
        <v>3</v>
      </c>
      <c r="AJ26" s="14">
        <f t="shared" si="11"/>
        <v>0</v>
      </c>
      <c r="AK26" s="14">
        <f t="shared" si="12"/>
        <v>0</v>
      </c>
      <c r="AL26" s="14">
        <f t="shared" si="13"/>
        <v>5</v>
      </c>
      <c r="AM26" s="14"/>
      <c r="AN26">
        <v>2.3073147906918331E-2</v>
      </c>
      <c r="AO26">
        <v>0.11930801986638399</v>
      </c>
      <c r="AP26">
        <v>-2.4067649552449298E-5</v>
      </c>
      <c r="AQ26" t="s">
        <v>141</v>
      </c>
      <c r="AR26">
        <v>0.5</v>
      </c>
      <c r="AS26" t="s">
        <v>141</v>
      </c>
      <c r="AT26" t="s">
        <v>141</v>
      </c>
      <c r="AU26" s="14">
        <f t="shared" si="14"/>
        <v>0.5</v>
      </c>
      <c r="AV26" s="14">
        <f t="shared" si="43"/>
        <v>-0.50002406764955243</v>
      </c>
      <c r="AW26" s="14" t="str">
        <f t="shared" si="15"/>
        <v>Under</v>
      </c>
      <c r="AX26">
        <v>0</v>
      </c>
      <c r="AY26">
        <v>0</v>
      </c>
      <c r="AZ26" s="14">
        <f t="shared" si="16"/>
        <v>3</v>
      </c>
      <c r="BA26" s="14">
        <f t="shared" si="17"/>
        <v>1</v>
      </c>
      <c r="BB26" s="14">
        <f t="shared" si="18"/>
        <v>0</v>
      </c>
      <c r="BC26" s="14">
        <f t="shared" si="19"/>
        <v>0</v>
      </c>
      <c r="BD26" s="14">
        <f t="shared" si="20"/>
        <v>4</v>
      </c>
      <c r="BE26" s="14"/>
      <c r="BF26">
        <v>0.31419666049160039</v>
      </c>
      <c r="BG26">
        <v>1.0139999232168699</v>
      </c>
      <c r="BH26">
        <v>-6.1919666999999998E-2</v>
      </c>
      <c r="BI26" t="s">
        <v>141</v>
      </c>
      <c r="BJ26">
        <v>0.5</v>
      </c>
      <c r="BK26" t="s">
        <v>141</v>
      </c>
      <c r="BL26" t="s">
        <v>141</v>
      </c>
      <c r="BM26" s="14">
        <f t="shared" si="21"/>
        <v>0.5</v>
      </c>
      <c r="BN26" s="14">
        <f t="shared" si="44"/>
        <v>-0.56191966699999996</v>
      </c>
      <c r="BO26" s="14" t="str">
        <f t="shared" si="22"/>
        <v>Under</v>
      </c>
      <c r="BP26">
        <v>0.2</v>
      </c>
      <c r="BQ26">
        <v>0.2</v>
      </c>
      <c r="BR26" s="14">
        <f t="shared" si="23"/>
        <v>2</v>
      </c>
      <c r="BS26" s="14">
        <f t="shared" si="24"/>
        <v>1</v>
      </c>
      <c r="BT26" s="14">
        <f t="shared" si="25"/>
        <v>1</v>
      </c>
      <c r="BU26" s="14">
        <f t="shared" si="26"/>
        <v>1</v>
      </c>
      <c r="BV26" s="14">
        <f t="shared" si="27"/>
        <v>5</v>
      </c>
      <c r="BW26" s="14"/>
      <c r="BX26">
        <v>0.15252432652736311</v>
      </c>
      <c r="BY26">
        <v>0.79899581589958102</v>
      </c>
      <c r="BZ26">
        <v>-3.1388237999999999E-2</v>
      </c>
      <c r="CA26" t="s">
        <v>141</v>
      </c>
      <c r="CB26">
        <v>0.5</v>
      </c>
      <c r="CC26" t="s">
        <v>141</v>
      </c>
      <c r="CD26" t="s">
        <v>141</v>
      </c>
      <c r="CE26" s="14">
        <f t="shared" si="28"/>
        <v>0.5</v>
      </c>
      <c r="CF26" s="14">
        <f t="shared" si="45"/>
        <v>-0.53138823800000001</v>
      </c>
      <c r="CG26" s="14" t="str">
        <f t="shared" si="29"/>
        <v>Under</v>
      </c>
      <c r="CH26">
        <v>0</v>
      </c>
      <c r="CI26">
        <v>0</v>
      </c>
      <c r="CJ26" s="14">
        <f t="shared" si="47"/>
        <v>2</v>
      </c>
      <c r="CK26" s="14">
        <f t="shared" si="30"/>
        <v>1</v>
      </c>
      <c r="CL26" s="14">
        <f t="shared" si="31"/>
        <v>1</v>
      </c>
      <c r="CM26" s="14">
        <f t="shared" si="32"/>
        <v>1</v>
      </c>
      <c r="CN26" s="14">
        <f t="shared" si="33"/>
        <v>5</v>
      </c>
      <c r="CO26" s="14"/>
      <c r="CP26">
        <v>0.7706849301989297</v>
      </c>
      <c r="CQ26">
        <v>1.2</v>
      </c>
      <c r="CR26">
        <v>1.3620934E-5</v>
      </c>
      <c r="CS26">
        <v>1.5</v>
      </c>
      <c r="CT26" t="s">
        <v>141</v>
      </c>
      <c r="CU26">
        <v>1.5</v>
      </c>
      <c r="CV26" t="s">
        <v>141</v>
      </c>
      <c r="CW26" s="14">
        <f t="shared" si="34"/>
        <v>1.5</v>
      </c>
      <c r="CX26" s="14">
        <f t="shared" si="46"/>
        <v>-1.499986379066</v>
      </c>
      <c r="CY26" s="14" t="str">
        <f t="shared" si="35"/>
        <v>Under</v>
      </c>
      <c r="CZ26">
        <v>0.6</v>
      </c>
      <c r="DA26">
        <v>0.1</v>
      </c>
      <c r="DB26" s="14">
        <f t="shared" si="36"/>
        <v>3</v>
      </c>
      <c r="DC26" s="14">
        <f t="shared" si="37"/>
        <v>3</v>
      </c>
      <c r="DD26" s="14">
        <f t="shared" si="38"/>
        <v>1</v>
      </c>
      <c r="DE26" s="14">
        <f t="shared" si="39"/>
        <v>1</v>
      </c>
      <c r="DF26" s="14">
        <f t="shared" si="40"/>
        <v>8</v>
      </c>
      <c r="DG26" s="14"/>
    </row>
    <row r="27" spans="1:111" x14ac:dyDescent="0.3">
      <c r="A27" t="s">
        <v>168</v>
      </c>
      <c r="B27" t="s">
        <v>38</v>
      </c>
      <c r="C27" t="s">
        <v>161</v>
      </c>
      <c r="D27">
        <v>0.49379146154662151</v>
      </c>
      <c r="E27">
        <v>0.65305211683047504</v>
      </c>
      <c r="F27">
        <v>0.27137396999030899</v>
      </c>
      <c r="G27">
        <v>0.5</v>
      </c>
      <c r="H27">
        <v>0.5</v>
      </c>
      <c r="I27">
        <v>0.5</v>
      </c>
      <c r="J27">
        <v>0.5</v>
      </c>
      <c r="K27" s="14">
        <f t="shared" si="0"/>
        <v>0.5</v>
      </c>
      <c r="L27" s="14">
        <f t="shared" si="41"/>
        <v>-0.22862603000969101</v>
      </c>
      <c r="M27" s="14" t="str">
        <f t="shared" si="1"/>
        <v>Under</v>
      </c>
      <c r="N27">
        <v>0.6</v>
      </c>
      <c r="O27">
        <v>0.5</v>
      </c>
      <c r="P27" s="14">
        <f t="shared" si="2"/>
        <v>2</v>
      </c>
      <c r="Q27" s="14">
        <f t="shared" si="3"/>
        <v>3</v>
      </c>
      <c r="R27" s="14">
        <f t="shared" si="4"/>
        <v>0</v>
      </c>
      <c r="S27" s="14">
        <f t="shared" si="5"/>
        <v>1</v>
      </c>
      <c r="T27" s="14">
        <f t="shared" si="6"/>
        <v>6</v>
      </c>
      <c r="U27" s="14"/>
      <c r="V27" s="15">
        <v>1.0635679373800471</v>
      </c>
      <c r="W27" s="15">
        <v>1.1903978915809299</v>
      </c>
      <c r="X27" s="15">
        <v>0.99996795192668897</v>
      </c>
      <c r="Y27" s="15">
        <v>0.5</v>
      </c>
      <c r="Z27" s="15" t="s">
        <v>141</v>
      </c>
      <c r="AA27" s="15" t="s">
        <v>141</v>
      </c>
      <c r="AB27" s="15">
        <v>0.3</v>
      </c>
      <c r="AC27" s="16">
        <f t="shared" si="7"/>
        <v>0.5</v>
      </c>
      <c r="AD27" s="16">
        <f t="shared" si="42"/>
        <v>0.7</v>
      </c>
      <c r="AE27" s="16" t="str">
        <f t="shared" si="8"/>
        <v>Over</v>
      </c>
      <c r="AF27" s="15">
        <v>1.2</v>
      </c>
      <c r="AG27" s="15">
        <v>0.8</v>
      </c>
      <c r="AH27" s="16">
        <f t="shared" si="9"/>
        <v>3</v>
      </c>
      <c r="AI27" s="16">
        <f t="shared" si="10"/>
        <v>4</v>
      </c>
      <c r="AJ27" s="16">
        <f t="shared" si="11"/>
        <v>1</v>
      </c>
      <c r="AK27" s="16">
        <f t="shared" si="12"/>
        <v>1</v>
      </c>
      <c r="AL27" s="16">
        <f t="shared" si="13"/>
        <v>9</v>
      </c>
      <c r="AM27" s="14"/>
      <c r="AN27">
        <v>8.5719866816739848E-2</v>
      </c>
      <c r="AO27">
        <v>0.28929499002362502</v>
      </c>
      <c r="AP27">
        <v>-7.9474795950039702E-5</v>
      </c>
      <c r="AQ27" t="s">
        <v>141</v>
      </c>
      <c r="AR27">
        <v>0.5</v>
      </c>
      <c r="AS27" t="s">
        <v>141</v>
      </c>
      <c r="AT27" t="s">
        <v>141</v>
      </c>
      <c r="AU27" s="14">
        <f t="shared" si="14"/>
        <v>0.5</v>
      </c>
      <c r="AV27" s="14">
        <f t="shared" si="43"/>
        <v>-0.50007947479595005</v>
      </c>
      <c r="AW27" s="14" t="str">
        <f t="shared" si="15"/>
        <v>Under</v>
      </c>
      <c r="AX27">
        <v>0.2</v>
      </c>
      <c r="AY27">
        <v>0.2</v>
      </c>
      <c r="AZ27" s="14">
        <f t="shared" si="16"/>
        <v>3</v>
      </c>
      <c r="BA27" s="14">
        <f t="shared" si="17"/>
        <v>1</v>
      </c>
      <c r="BB27" s="14">
        <f t="shared" si="18"/>
        <v>0</v>
      </c>
      <c r="BC27" s="14">
        <f t="shared" si="19"/>
        <v>0</v>
      </c>
      <c r="BD27" s="14">
        <f t="shared" si="20"/>
        <v>4</v>
      </c>
      <c r="BE27" s="14"/>
      <c r="BF27">
        <v>0.47610458661817551</v>
      </c>
      <c r="BG27">
        <v>0.862083873757025</v>
      </c>
      <c r="BH27">
        <v>0.21130922912170999</v>
      </c>
      <c r="BI27" t="s">
        <v>141</v>
      </c>
      <c r="BJ27">
        <v>0.5</v>
      </c>
      <c r="BK27" t="s">
        <v>141</v>
      </c>
      <c r="BL27" t="s">
        <v>141</v>
      </c>
      <c r="BM27" s="14">
        <f t="shared" si="21"/>
        <v>0.5</v>
      </c>
      <c r="BN27" s="14">
        <f t="shared" si="44"/>
        <v>0.362083873757025</v>
      </c>
      <c r="BO27" s="14" t="str">
        <f t="shared" si="22"/>
        <v>Over</v>
      </c>
      <c r="BP27">
        <v>0.7</v>
      </c>
      <c r="BQ27">
        <v>0.5</v>
      </c>
      <c r="BR27" s="14">
        <f t="shared" si="23"/>
        <v>1</v>
      </c>
      <c r="BS27" s="14">
        <f t="shared" si="24"/>
        <v>4</v>
      </c>
      <c r="BT27" s="14">
        <f t="shared" si="25"/>
        <v>1</v>
      </c>
      <c r="BU27" s="14">
        <f t="shared" si="26"/>
        <v>0</v>
      </c>
      <c r="BV27" s="14">
        <f t="shared" si="27"/>
        <v>6</v>
      </c>
      <c r="BW27" s="14"/>
      <c r="BX27">
        <v>0.17878282044328589</v>
      </c>
      <c r="BY27">
        <v>0.79899581589958102</v>
      </c>
      <c r="BZ27">
        <v>-4.5045726000000001E-2</v>
      </c>
      <c r="CA27" t="s">
        <v>141</v>
      </c>
      <c r="CB27">
        <v>0.5</v>
      </c>
      <c r="CC27" t="s">
        <v>141</v>
      </c>
      <c r="CD27" t="s">
        <v>141</v>
      </c>
      <c r="CE27" s="14">
        <f t="shared" si="28"/>
        <v>0.5</v>
      </c>
      <c r="CF27" s="14">
        <f t="shared" si="45"/>
        <v>-0.54504572600000001</v>
      </c>
      <c r="CG27" s="14" t="str">
        <f t="shared" si="29"/>
        <v>Under</v>
      </c>
      <c r="CH27">
        <v>0.1</v>
      </c>
      <c r="CI27">
        <v>0.1</v>
      </c>
      <c r="CJ27" s="14">
        <f t="shared" si="47"/>
        <v>2</v>
      </c>
      <c r="CK27" s="14">
        <f t="shared" si="30"/>
        <v>1</v>
      </c>
      <c r="CL27" s="14">
        <f t="shared" si="31"/>
        <v>1</v>
      </c>
      <c r="CM27" s="14">
        <f t="shared" si="32"/>
        <v>1</v>
      </c>
      <c r="CN27" s="14">
        <f t="shared" si="33"/>
        <v>5</v>
      </c>
      <c r="CO27" s="14"/>
      <c r="CP27">
        <v>1.9599675852003731</v>
      </c>
      <c r="CQ27">
        <v>2.00493443204474</v>
      </c>
      <c r="CR27">
        <v>1.83156173344235</v>
      </c>
      <c r="CS27">
        <v>1.5</v>
      </c>
      <c r="CT27" t="s">
        <v>141</v>
      </c>
      <c r="CU27">
        <v>1.5</v>
      </c>
      <c r="CV27">
        <v>1.5</v>
      </c>
      <c r="CW27" s="14">
        <f t="shared" si="34"/>
        <v>1.5</v>
      </c>
      <c r="CX27" s="14">
        <f t="shared" si="46"/>
        <v>0.50493443204473998</v>
      </c>
      <c r="CY27" s="14" t="str">
        <f t="shared" si="35"/>
        <v>Over</v>
      </c>
      <c r="CZ27">
        <v>2</v>
      </c>
      <c r="DA27">
        <v>0.5</v>
      </c>
      <c r="DB27" s="14">
        <f t="shared" si="36"/>
        <v>3</v>
      </c>
      <c r="DC27" s="14">
        <f t="shared" si="37"/>
        <v>2</v>
      </c>
      <c r="DD27" s="14">
        <f t="shared" si="38"/>
        <v>1</v>
      </c>
      <c r="DE27" s="14">
        <f t="shared" si="39"/>
        <v>0</v>
      </c>
      <c r="DF27" s="14">
        <f t="shared" si="40"/>
        <v>6</v>
      </c>
      <c r="DG27" s="14"/>
    </row>
    <row r="28" spans="1:111" x14ac:dyDescent="0.3">
      <c r="A28" t="s">
        <v>169</v>
      </c>
      <c r="B28" t="s">
        <v>38</v>
      </c>
      <c r="C28" t="s">
        <v>161</v>
      </c>
      <c r="D28">
        <v>0.65669899955637157</v>
      </c>
      <c r="E28">
        <v>0.85936489999999999</v>
      </c>
      <c r="F28">
        <v>0.320667563522467</v>
      </c>
      <c r="G28">
        <v>0.5</v>
      </c>
      <c r="H28">
        <v>0.5</v>
      </c>
      <c r="I28">
        <v>0.5</v>
      </c>
      <c r="J28">
        <v>0.5</v>
      </c>
      <c r="K28" s="14">
        <f t="shared" si="0"/>
        <v>0.5</v>
      </c>
      <c r="L28" s="14">
        <f t="shared" si="41"/>
        <v>0.35936489999999999</v>
      </c>
      <c r="M28" s="14" t="str">
        <f t="shared" si="1"/>
        <v>Over</v>
      </c>
      <c r="N28">
        <v>0.7</v>
      </c>
      <c r="O28">
        <v>0.3</v>
      </c>
      <c r="P28" s="14">
        <f t="shared" si="2"/>
        <v>2</v>
      </c>
      <c r="Q28" s="14">
        <f t="shared" si="3"/>
        <v>4</v>
      </c>
      <c r="R28" s="14">
        <f t="shared" si="4"/>
        <v>1</v>
      </c>
      <c r="S28" s="14">
        <f t="shared" si="5"/>
        <v>0</v>
      </c>
      <c r="T28" s="14">
        <f t="shared" si="6"/>
        <v>7</v>
      </c>
      <c r="U28" s="14"/>
      <c r="V28" s="15">
        <v>1.085661473873555</v>
      </c>
      <c r="W28" s="15">
        <v>1.2489418933338501</v>
      </c>
      <c r="X28" s="15">
        <v>1</v>
      </c>
      <c r="Y28" s="15">
        <v>0.5</v>
      </c>
      <c r="Z28" s="15" t="s">
        <v>141</v>
      </c>
      <c r="AA28" s="15" t="s">
        <v>141</v>
      </c>
      <c r="AB28" s="15">
        <v>0.5</v>
      </c>
      <c r="AC28" s="16">
        <f t="shared" si="7"/>
        <v>0.5</v>
      </c>
      <c r="AD28" s="16">
        <f t="shared" si="42"/>
        <v>0.8</v>
      </c>
      <c r="AE28" s="16" t="str">
        <f t="shared" si="8"/>
        <v>Over</v>
      </c>
      <c r="AF28" s="15">
        <v>1.3</v>
      </c>
      <c r="AG28" s="15">
        <v>0.7</v>
      </c>
      <c r="AH28" s="16">
        <f t="shared" si="9"/>
        <v>3</v>
      </c>
      <c r="AI28" s="16">
        <f t="shared" si="10"/>
        <v>5</v>
      </c>
      <c r="AJ28" s="16">
        <f t="shared" si="11"/>
        <v>1</v>
      </c>
      <c r="AK28" s="16">
        <f t="shared" si="12"/>
        <v>1</v>
      </c>
      <c r="AL28" s="16">
        <f t="shared" si="13"/>
        <v>10</v>
      </c>
      <c r="AM28" s="14"/>
      <c r="AN28">
        <v>0.2069577818310204</v>
      </c>
      <c r="AO28">
        <v>0.489673550966022</v>
      </c>
      <c r="AP28">
        <v>-2.4215993821527599E-3</v>
      </c>
      <c r="AQ28" t="s">
        <v>141</v>
      </c>
      <c r="AR28">
        <v>0.5</v>
      </c>
      <c r="AS28" t="s">
        <v>141</v>
      </c>
      <c r="AT28" t="s">
        <v>141</v>
      </c>
      <c r="AU28" s="14">
        <f t="shared" si="14"/>
        <v>0.5</v>
      </c>
      <c r="AV28" s="14">
        <f t="shared" si="43"/>
        <v>-0.50242159938215281</v>
      </c>
      <c r="AW28" s="14" t="str">
        <f t="shared" si="15"/>
        <v>Under</v>
      </c>
      <c r="AX28">
        <v>0.4</v>
      </c>
      <c r="AY28">
        <v>0.2</v>
      </c>
      <c r="AZ28" s="14">
        <f t="shared" si="16"/>
        <v>3</v>
      </c>
      <c r="BA28" s="14">
        <f t="shared" si="17"/>
        <v>1</v>
      </c>
      <c r="BB28" s="14">
        <f t="shared" si="18"/>
        <v>0</v>
      </c>
      <c r="BC28" s="14">
        <f t="shared" si="19"/>
        <v>0</v>
      </c>
      <c r="BD28" s="14">
        <f t="shared" si="20"/>
        <v>4</v>
      </c>
      <c r="BE28" s="14"/>
      <c r="BF28">
        <v>0.53984156651216919</v>
      </c>
      <c r="BG28">
        <v>0.862083873757025</v>
      </c>
      <c r="BH28">
        <v>0.15115143</v>
      </c>
      <c r="BI28" t="s">
        <v>141</v>
      </c>
      <c r="BJ28">
        <v>0.5</v>
      </c>
      <c r="BK28" t="s">
        <v>141</v>
      </c>
      <c r="BL28" t="s">
        <v>141</v>
      </c>
      <c r="BM28" s="14">
        <f t="shared" si="21"/>
        <v>0.5</v>
      </c>
      <c r="BN28" s="14">
        <f t="shared" si="44"/>
        <v>0.5</v>
      </c>
      <c r="BO28" s="14" t="str">
        <f t="shared" si="22"/>
        <v>Over</v>
      </c>
      <c r="BP28">
        <v>1</v>
      </c>
      <c r="BQ28">
        <v>0.3</v>
      </c>
      <c r="BR28" s="14">
        <f t="shared" si="23"/>
        <v>2</v>
      </c>
      <c r="BS28" s="14">
        <f t="shared" si="24"/>
        <v>4</v>
      </c>
      <c r="BT28" s="14">
        <f t="shared" si="25"/>
        <v>1</v>
      </c>
      <c r="BU28" s="14">
        <f t="shared" si="26"/>
        <v>0</v>
      </c>
      <c r="BV28" s="14">
        <f t="shared" si="27"/>
        <v>7</v>
      </c>
      <c r="BW28" s="14"/>
      <c r="BX28">
        <v>0.18687341691147319</v>
      </c>
      <c r="BY28">
        <v>0.83010903974674599</v>
      </c>
      <c r="BZ28">
        <v>-5.0667692E-2</v>
      </c>
      <c r="CA28" t="s">
        <v>141</v>
      </c>
      <c r="CB28">
        <v>0.5</v>
      </c>
      <c r="CC28" t="s">
        <v>141</v>
      </c>
      <c r="CD28" t="s">
        <v>141</v>
      </c>
      <c r="CE28" s="14">
        <f t="shared" si="28"/>
        <v>0.5</v>
      </c>
      <c r="CF28" s="14">
        <f t="shared" si="45"/>
        <v>-0.55066769199999999</v>
      </c>
      <c r="CG28" s="14" t="str">
        <f t="shared" si="29"/>
        <v>Under</v>
      </c>
      <c r="CH28">
        <v>0</v>
      </c>
      <c r="CI28">
        <v>0</v>
      </c>
      <c r="CJ28" s="14">
        <f t="shared" si="47"/>
        <v>2</v>
      </c>
      <c r="CK28" s="14">
        <f t="shared" si="30"/>
        <v>1</v>
      </c>
      <c r="CL28" s="14">
        <f t="shared" si="31"/>
        <v>1</v>
      </c>
      <c r="CM28" s="14">
        <f t="shared" si="32"/>
        <v>1</v>
      </c>
      <c r="CN28" s="14">
        <f t="shared" si="33"/>
        <v>5</v>
      </c>
      <c r="CO28" s="14"/>
      <c r="CP28" s="15">
        <v>2.8182240522391</v>
      </c>
      <c r="CQ28" s="15">
        <v>2.9938471</v>
      </c>
      <c r="CR28" s="15">
        <v>2.5918108094797798</v>
      </c>
      <c r="CS28" s="15">
        <v>1.5</v>
      </c>
      <c r="CT28" s="15" t="s">
        <v>141</v>
      </c>
      <c r="CU28" s="15">
        <v>1.5</v>
      </c>
      <c r="CV28" s="15">
        <v>1.5</v>
      </c>
      <c r="CW28" s="16">
        <f t="shared" si="34"/>
        <v>1.5</v>
      </c>
      <c r="CX28" s="14">
        <f t="shared" si="46"/>
        <v>1.4938471</v>
      </c>
      <c r="CY28" s="16" t="str">
        <f t="shared" si="35"/>
        <v>Over</v>
      </c>
      <c r="CZ28" s="15">
        <v>2.8</v>
      </c>
      <c r="DA28" s="15">
        <v>0.6</v>
      </c>
      <c r="DB28" s="16">
        <f t="shared" si="36"/>
        <v>3</v>
      </c>
      <c r="DC28" s="16">
        <f t="shared" si="37"/>
        <v>3</v>
      </c>
      <c r="DD28" s="16">
        <f t="shared" si="38"/>
        <v>1</v>
      </c>
      <c r="DE28" s="16">
        <f t="shared" si="39"/>
        <v>1</v>
      </c>
      <c r="DF28" s="16">
        <f t="shared" si="40"/>
        <v>8</v>
      </c>
      <c r="DG28" s="14"/>
    </row>
    <row r="29" spans="1:111" x14ac:dyDescent="0.3">
      <c r="A29" t="s">
        <v>170</v>
      </c>
      <c r="B29" t="s">
        <v>48</v>
      </c>
      <c r="C29" t="s">
        <v>171</v>
      </c>
      <c r="D29" s="15">
        <v>0.26300954262656479</v>
      </c>
      <c r="E29" s="15">
        <v>0.41985223257308002</v>
      </c>
      <c r="F29" s="15">
        <v>4.6354629350052502E-2</v>
      </c>
      <c r="G29" s="15">
        <v>0.5</v>
      </c>
      <c r="H29" s="15" t="s">
        <v>141</v>
      </c>
      <c r="I29" s="15">
        <v>0.5</v>
      </c>
      <c r="J29" s="15" t="s">
        <v>141</v>
      </c>
      <c r="K29" s="16">
        <f t="shared" si="0"/>
        <v>0.5</v>
      </c>
      <c r="L29" s="14">
        <f t="shared" si="41"/>
        <v>-0.45364537064994748</v>
      </c>
      <c r="M29" s="16" t="str">
        <f t="shared" si="1"/>
        <v>Under</v>
      </c>
      <c r="N29" s="15">
        <v>0.5</v>
      </c>
      <c r="O29" s="15">
        <v>0.3</v>
      </c>
      <c r="P29" s="16">
        <f t="shared" si="2"/>
        <v>3</v>
      </c>
      <c r="Q29" s="16">
        <f t="shared" si="3"/>
        <v>4</v>
      </c>
      <c r="R29" s="16">
        <f t="shared" si="4"/>
        <v>1</v>
      </c>
      <c r="S29" s="16">
        <f t="shared" si="5"/>
        <v>1</v>
      </c>
      <c r="T29" s="16">
        <f t="shared" si="6"/>
        <v>9</v>
      </c>
      <c r="U29" s="14"/>
      <c r="V29">
        <v>0.86389811627352364</v>
      </c>
      <c r="W29">
        <v>1.0001835685012801</v>
      </c>
      <c r="X29">
        <v>0.61965873375805802</v>
      </c>
      <c r="Y29">
        <v>0.5</v>
      </c>
      <c r="Z29">
        <v>-210</v>
      </c>
      <c r="AA29">
        <v>280</v>
      </c>
      <c r="AB29">
        <v>0.2</v>
      </c>
      <c r="AC29" s="14">
        <f t="shared" si="7"/>
        <v>0.5</v>
      </c>
      <c r="AD29" s="16">
        <f t="shared" si="42"/>
        <v>0.5001835685012801</v>
      </c>
      <c r="AE29" s="14" t="str">
        <f t="shared" si="8"/>
        <v>Over</v>
      </c>
      <c r="AF29">
        <v>0.7</v>
      </c>
      <c r="AG29">
        <v>0.5</v>
      </c>
      <c r="AH29" s="14">
        <f t="shared" si="9"/>
        <v>3</v>
      </c>
      <c r="AI29" s="14">
        <f t="shared" si="10"/>
        <v>4</v>
      </c>
      <c r="AJ29" s="14">
        <f t="shared" si="11"/>
        <v>1</v>
      </c>
      <c r="AK29" s="14">
        <f t="shared" si="12"/>
        <v>0</v>
      </c>
      <c r="AL29" s="14">
        <f t="shared" si="13"/>
        <v>8</v>
      </c>
      <c r="AM29" s="14"/>
      <c r="AN29">
        <v>6.1099536540434901E-2</v>
      </c>
      <c r="AO29">
        <v>0.164411982463537</v>
      </c>
      <c r="AP29">
        <v>-2.4067649552449298E-5</v>
      </c>
      <c r="AQ29" t="s">
        <v>141</v>
      </c>
      <c r="AR29">
        <v>0.5</v>
      </c>
      <c r="AS29">
        <v>560</v>
      </c>
      <c r="AT29" t="s">
        <v>141</v>
      </c>
      <c r="AU29" s="14">
        <f t="shared" si="14"/>
        <v>0.5</v>
      </c>
      <c r="AV29" s="14">
        <f t="shared" si="43"/>
        <v>-0.50002406764955243</v>
      </c>
      <c r="AW29" s="14" t="str">
        <f t="shared" si="15"/>
        <v>Under</v>
      </c>
      <c r="AX29">
        <v>0.2</v>
      </c>
      <c r="AY29">
        <v>0.1</v>
      </c>
      <c r="AZ29" s="14">
        <f t="shared" si="16"/>
        <v>3</v>
      </c>
      <c r="BA29" s="14">
        <f t="shared" si="17"/>
        <v>1</v>
      </c>
      <c r="BB29" s="14">
        <f t="shared" si="18"/>
        <v>0</v>
      </c>
      <c r="BC29" s="14">
        <f t="shared" si="19"/>
        <v>0</v>
      </c>
      <c r="BD29" s="14">
        <f t="shared" si="20"/>
        <v>4</v>
      </c>
      <c r="BE29" s="14"/>
      <c r="BF29">
        <v>0.43095518564229002</v>
      </c>
      <c r="BG29">
        <v>0.862083873757025</v>
      </c>
      <c r="BH29">
        <v>0.26</v>
      </c>
      <c r="BI29" t="s">
        <v>141</v>
      </c>
      <c r="BJ29">
        <v>0.5</v>
      </c>
      <c r="BK29">
        <v>160</v>
      </c>
      <c r="BL29" t="s">
        <v>141</v>
      </c>
      <c r="BM29" s="14">
        <f t="shared" si="21"/>
        <v>0.5</v>
      </c>
      <c r="BN29" s="14">
        <f t="shared" si="44"/>
        <v>0.362083873757025</v>
      </c>
      <c r="BO29" s="14" t="str">
        <f t="shared" si="22"/>
        <v>Over</v>
      </c>
      <c r="BP29">
        <v>0.5</v>
      </c>
      <c r="BQ29">
        <v>0.1</v>
      </c>
      <c r="BR29" s="14">
        <f t="shared" si="23"/>
        <v>1</v>
      </c>
      <c r="BS29" s="14">
        <f t="shared" si="24"/>
        <v>4</v>
      </c>
      <c r="BT29" s="14">
        <f t="shared" si="25"/>
        <v>0</v>
      </c>
      <c r="BU29" s="14">
        <f t="shared" si="26"/>
        <v>0</v>
      </c>
      <c r="BV29" s="14">
        <f t="shared" si="27"/>
        <v>5</v>
      </c>
      <c r="BW29" s="14"/>
      <c r="BX29">
        <v>0.19113963476108239</v>
      </c>
      <c r="BY29">
        <v>0.83010903974674599</v>
      </c>
      <c r="BZ29">
        <v>0.04</v>
      </c>
      <c r="CA29" t="s">
        <v>141</v>
      </c>
      <c r="CB29">
        <v>0.5</v>
      </c>
      <c r="CC29">
        <v>280</v>
      </c>
      <c r="CD29" t="s">
        <v>141</v>
      </c>
      <c r="CE29" s="14">
        <f t="shared" si="28"/>
        <v>0.5</v>
      </c>
      <c r="CF29" s="14">
        <f t="shared" si="45"/>
        <v>-0.46</v>
      </c>
      <c r="CG29" s="14" t="str">
        <f t="shared" si="29"/>
        <v>Under</v>
      </c>
      <c r="CH29">
        <v>0.2</v>
      </c>
      <c r="CI29">
        <v>0.2</v>
      </c>
      <c r="CJ29" s="14">
        <f t="shared" si="47"/>
        <v>2</v>
      </c>
      <c r="CK29" s="14">
        <f t="shared" si="30"/>
        <v>1</v>
      </c>
      <c r="CL29" s="14">
        <f t="shared" si="31"/>
        <v>1</v>
      </c>
      <c r="CM29" s="14">
        <f t="shared" si="32"/>
        <v>1</v>
      </c>
      <c r="CN29" s="14">
        <f t="shared" si="33"/>
        <v>5</v>
      </c>
      <c r="CO29" s="14"/>
      <c r="CP29">
        <v>1.540016074077162</v>
      </c>
      <c r="CQ29">
        <v>2</v>
      </c>
      <c r="CR29">
        <v>1.1049751842441899</v>
      </c>
      <c r="CS29">
        <v>1.5</v>
      </c>
      <c r="CT29" t="s">
        <v>141</v>
      </c>
      <c r="CU29">
        <v>1.5</v>
      </c>
      <c r="CV29" t="s">
        <v>141</v>
      </c>
      <c r="CW29" s="14">
        <f t="shared" si="34"/>
        <v>1.5</v>
      </c>
      <c r="CX29" s="14">
        <f t="shared" si="46"/>
        <v>0.5</v>
      </c>
      <c r="CY29" s="14" t="str">
        <f t="shared" si="35"/>
        <v>Over</v>
      </c>
      <c r="CZ29">
        <v>1.4</v>
      </c>
      <c r="DA29">
        <v>0.2</v>
      </c>
      <c r="DB29" s="14">
        <f t="shared" si="36"/>
        <v>2</v>
      </c>
      <c r="DC29" s="14">
        <f t="shared" si="37"/>
        <v>1</v>
      </c>
      <c r="DD29" s="14">
        <f t="shared" si="38"/>
        <v>0</v>
      </c>
      <c r="DE29" s="14">
        <f t="shared" si="39"/>
        <v>0</v>
      </c>
      <c r="DF29" s="14">
        <f t="shared" si="40"/>
        <v>3</v>
      </c>
      <c r="DG29" s="14"/>
    </row>
    <row r="30" spans="1:111" x14ac:dyDescent="0.3">
      <c r="A30" t="s">
        <v>172</v>
      </c>
      <c r="B30" t="s">
        <v>48</v>
      </c>
      <c r="C30" t="s">
        <v>171</v>
      </c>
      <c r="D30">
        <v>0.36705128567438111</v>
      </c>
      <c r="E30">
        <v>0.62891698735568902</v>
      </c>
      <c r="F30">
        <v>0.24023190199156699</v>
      </c>
      <c r="G30">
        <v>0.5</v>
      </c>
      <c r="H30" t="s">
        <v>141</v>
      </c>
      <c r="I30">
        <v>0.5</v>
      </c>
      <c r="J30">
        <v>0.5</v>
      </c>
      <c r="K30" s="14">
        <f t="shared" si="0"/>
        <v>0.5</v>
      </c>
      <c r="L30" s="14">
        <f t="shared" si="41"/>
        <v>-0.25976809800843303</v>
      </c>
      <c r="M30" s="14" t="str">
        <f t="shared" si="1"/>
        <v>Under</v>
      </c>
      <c r="N30">
        <v>0.4</v>
      </c>
      <c r="O30">
        <v>0.4</v>
      </c>
      <c r="P30" s="14">
        <f t="shared" si="2"/>
        <v>2</v>
      </c>
      <c r="Q30" s="14">
        <f t="shared" si="3"/>
        <v>4</v>
      </c>
      <c r="R30" s="14">
        <f t="shared" si="4"/>
        <v>1</v>
      </c>
      <c r="S30" s="14">
        <f t="shared" si="5"/>
        <v>1</v>
      </c>
      <c r="T30" s="14">
        <f t="shared" si="6"/>
        <v>8</v>
      </c>
      <c r="U30" s="14"/>
      <c r="V30" s="15">
        <v>0.95601168838945982</v>
      </c>
      <c r="W30" s="15">
        <v>1.00009928278742</v>
      </c>
      <c r="X30" s="15">
        <v>0.88120102200271999</v>
      </c>
      <c r="Y30" s="15">
        <v>0.5</v>
      </c>
      <c r="Z30" s="15">
        <v>-220</v>
      </c>
      <c r="AA30" s="15">
        <v>270</v>
      </c>
      <c r="AB30" s="15">
        <v>0.1</v>
      </c>
      <c r="AC30" s="16">
        <f t="shared" si="7"/>
        <v>0.5</v>
      </c>
      <c r="AD30" s="16">
        <f t="shared" si="42"/>
        <v>0.50009928278742</v>
      </c>
      <c r="AE30" s="16" t="str">
        <f t="shared" si="8"/>
        <v>Over</v>
      </c>
      <c r="AF30" s="15">
        <v>0.9</v>
      </c>
      <c r="AG30" s="15">
        <v>0.7</v>
      </c>
      <c r="AH30" s="16">
        <f t="shared" si="9"/>
        <v>3</v>
      </c>
      <c r="AI30" s="16">
        <f t="shared" si="10"/>
        <v>4</v>
      </c>
      <c r="AJ30" s="16">
        <f t="shared" si="11"/>
        <v>1</v>
      </c>
      <c r="AK30" s="16">
        <f t="shared" si="12"/>
        <v>1</v>
      </c>
      <c r="AL30" s="16">
        <f t="shared" si="13"/>
        <v>9</v>
      </c>
      <c r="AM30" s="14"/>
      <c r="AN30">
        <v>-3.6805998595606602E-3</v>
      </c>
      <c r="AO30">
        <v>1.35951661631419E-2</v>
      </c>
      <c r="AP30">
        <v>-1.5596092406141999E-2</v>
      </c>
      <c r="AQ30" t="s">
        <v>141</v>
      </c>
      <c r="AR30">
        <v>0.5</v>
      </c>
      <c r="AS30">
        <v>800</v>
      </c>
      <c r="AT30" t="s">
        <v>141</v>
      </c>
      <c r="AU30" s="14">
        <f t="shared" si="14"/>
        <v>0.5</v>
      </c>
      <c r="AV30" s="14">
        <f t="shared" si="43"/>
        <v>-0.51559609240614201</v>
      </c>
      <c r="AW30" s="14" t="str">
        <f t="shared" si="15"/>
        <v>Under</v>
      </c>
      <c r="AX30">
        <v>0</v>
      </c>
      <c r="AY30">
        <v>0</v>
      </c>
      <c r="AZ30" s="14">
        <f t="shared" si="16"/>
        <v>3</v>
      </c>
      <c r="BA30" s="14">
        <f t="shared" si="17"/>
        <v>1</v>
      </c>
      <c r="BB30" s="14">
        <f t="shared" si="18"/>
        <v>0</v>
      </c>
      <c r="BC30" s="14">
        <f t="shared" si="19"/>
        <v>0</v>
      </c>
      <c r="BD30" s="14">
        <f t="shared" si="20"/>
        <v>4</v>
      </c>
      <c r="BE30" s="14"/>
      <c r="BF30">
        <v>0.312939104249018</v>
      </c>
      <c r="BG30">
        <v>0.862083873757025</v>
      </c>
      <c r="BH30">
        <v>0.14280926999999999</v>
      </c>
      <c r="BI30" t="s">
        <v>141</v>
      </c>
      <c r="BJ30">
        <v>0.5</v>
      </c>
      <c r="BK30">
        <v>175</v>
      </c>
      <c r="BL30" t="s">
        <v>141</v>
      </c>
      <c r="BM30" s="14">
        <f t="shared" si="21"/>
        <v>0.5</v>
      </c>
      <c r="BN30" s="14">
        <f t="shared" si="44"/>
        <v>-0.4</v>
      </c>
      <c r="BO30" s="14" t="str">
        <f t="shared" si="22"/>
        <v>Under</v>
      </c>
      <c r="BP30">
        <v>0.1</v>
      </c>
      <c r="BQ30">
        <v>0.1</v>
      </c>
      <c r="BR30" s="14">
        <f t="shared" si="23"/>
        <v>2</v>
      </c>
      <c r="BS30" s="14">
        <f t="shared" si="24"/>
        <v>1</v>
      </c>
      <c r="BT30" s="14">
        <f t="shared" si="25"/>
        <v>1</v>
      </c>
      <c r="BU30" s="14">
        <f t="shared" si="26"/>
        <v>1</v>
      </c>
      <c r="BV30" s="14">
        <f t="shared" si="27"/>
        <v>5</v>
      </c>
      <c r="BW30" s="14"/>
      <c r="BX30">
        <v>0.25680528065747671</v>
      </c>
      <c r="BY30">
        <v>0.85759860788863096</v>
      </c>
      <c r="BZ30">
        <v>8.4857901329443097E-2</v>
      </c>
      <c r="CA30" t="s">
        <v>141</v>
      </c>
      <c r="CB30">
        <v>0.5</v>
      </c>
      <c r="CC30">
        <v>182</v>
      </c>
      <c r="CD30" t="s">
        <v>141</v>
      </c>
      <c r="CE30" s="14">
        <f t="shared" si="28"/>
        <v>0.5</v>
      </c>
      <c r="CF30" s="14">
        <f t="shared" si="45"/>
        <v>-0.4151420986705569</v>
      </c>
      <c r="CG30" s="14" t="str">
        <f t="shared" si="29"/>
        <v>Under</v>
      </c>
      <c r="CH30">
        <v>0.4</v>
      </c>
      <c r="CI30">
        <v>0.3</v>
      </c>
      <c r="CJ30" s="14"/>
      <c r="CK30" s="14">
        <f t="shared" si="30"/>
        <v>1</v>
      </c>
      <c r="CL30" s="14">
        <f t="shared" si="31"/>
        <v>1</v>
      </c>
      <c r="CM30" s="14">
        <f t="shared" si="32"/>
        <v>1</v>
      </c>
      <c r="CN30" s="14">
        <f t="shared" si="33"/>
        <v>3</v>
      </c>
      <c r="CO30" s="14"/>
      <c r="CP30">
        <v>1.288985956830268</v>
      </c>
      <c r="CQ30">
        <v>1.85521385369721</v>
      </c>
      <c r="CR30">
        <v>0.86467034925695696</v>
      </c>
      <c r="CS30">
        <v>0.5</v>
      </c>
      <c r="CT30" t="s">
        <v>141</v>
      </c>
      <c r="CU30">
        <v>0.5</v>
      </c>
      <c r="CV30">
        <v>1.5</v>
      </c>
      <c r="CW30" s="14">
        <f t="shared" si="34"/>
        <v>0.5</v>
      </c>
      <c r="CX30" s="14">
        <f t="shared" si="46"/>
        <v>1.35521385369721</v>
      </c>
      <c r="CY30" s="14" t="str">
        <f t="shared" si="35"/>
        <v>Over</v>
      </c>
      <c r="CZ30">
        <v>1</v>
      </c>
      <c r="DA30">
        <v>0.7</v>
      </c>
      <c r="DB30" s="14">
        <f t="shared" si="36"/>
        <v>3</v>
      </c>
      <c r="DC30" s="14">
        <f t="shared" si="37"/>
        <v>3</v>
      </c>
      <c r="DD30" s="14">
        <f t="shared" si="38"/>
        <v>1</v>
      </c>
      <c r="DE30" s="14">
        <f t="shared" si="39"/>
        <v>1</v>
      </c>
      <c r="DF30" s="14">
        <f t="shared" si="40"/>
        <v>8</v>
      </c>
      <c r="DG30" s="14"/>
    </row>
    <row r="31" spans="1:111" x14ac:dyDescent="0.3">
      <c r="A31" t="s">
        <v>173</v>
      </c>
      <c r="B31" t="s">
        <v>48</v>
      </c>
      <c r="C31" t="s">
        <v>171</v>
      </c>
      <c r="D31" s="15">
        <v>0.34340609371549591</v>
      </c>
      <c r="E31" s="15">
        <v>0.48</v>
      </c>
      <c r="F31" s="15">
        <v>8.8765709999999998E-2</v>
      </c>
      <c r="G31" s="15">
        <v>0.5</v>
      </c>
      <c r="H31" s="15" t="s">
        <v>141</v>
      </c>
      <c r="I31" s="15">
        <v>0.5</v>
      </c>
      <c r="J31" s="15">
        <v>0.5</v>
      </c>
      <c r="K31" s="16">
        <f t="shared" si="0"/>
        <v>0.5</v>
      </c>
      <c r="L31" s="14">
        <f t="shared" si="41"/>
        <v>-0.41123429</v>
      </c>
      <c r="M31" s="16" t="str">
        <f t="shared" si="1"/>
        <v>Under</v>
      </c>
      <c r="N31" s="15">
        <v>0.5</v>
      </c>
      <c r="O31" s="15">
        <v>0.5</v>
      </c>
      <c r="P31" s="16">
        <f t="shared" si="2"/>
        <v>3</v>
      </c>
      <c r="Q31" s="16">
        <f t="shared" si="3"/>
        <v>4</v>
      </c>
      <c r="R31" s="16">
        <f t="shared" si="4"/>
        <v>1</v>
      </c>
      <c r="S31" s="16">
        <f t="shared" si="5"/>
        <v>1</v>
      </c>
      <c r="T31" s="16">
        <f t="shared" si="6"/>
        <v>9</v>
      </c>
      <c r="U31" s="14"/>
      <c r="V31">
        <v>0.88110324986713251</v>
      </c>
      <c r="W31">
        <v>1.00018458197635</v>
      </c>
      <c r="X31">
        <v>0.68220468300741</v>
      </c>
      <c r="Y31">
        <v>0.5</v>
      </c>
      <c r="Z31">
        <v>-210</v>
      </c>
      <c r="AA31">
        <v>270</v>
      </c>
      <c r="AB31">
        <v>0.2</v>
      </c>
      <c r="AC31" s="14">
        <f t="shared" si="7"/>
        <v>0.5</v>
      </c>
      <c r="AD31" s="16">
        <f t="shared" si="42"/>
        <v>0.50018458197634996</v>
      </c>
      <c r="AE31" s="14" t="str">
        <f t="shared" si="8"/>
        <v>Over</v>
      </c>
      <c r="AF31">
        <v>0.7</v>
      </c>
      <c r="AG31">
        <v>0.5</v>
      </c>
      <c r="AH31" s="14">
        <f t="shared" si="9"/>
        <v>3</v>
      </c>
      <c r="AI31" s="14">
        <f t="shared" si="10"/>
        <v>4</v>
      </c>
      <c r="AJ31" s="14">
        <f t="shared" si="11"/>
        <v>1</v>
      </c>
      <c r="AK31" s="14">
        <f t="shared" si="12"/>
        <v>0</v>
      </c>
      <c r="AL31" s="14">
        <f t="shared" si="13"/>
        <v>8</v>
      </c>
      <c r="AM31" s="14"/>
      <c r="AN31">
        <v>3.500880765054995E-2</v>
      </c>
      <c r="AO31">
        <v>9.2079385331695005E-2</v>
      </c>
      <c r="AP31">
        <v>-5.9404940511221301E-5</v>
      </c>
      <c r="AQ31" t="s">
        <v>141</v>
      </c>
      <c r="AR31">
        <v>0.5</v>
      </c>
      <c r="AS31">
        <v>520</v>
      </c>
      <c r="AT31" t="s">
        <v>141</v>
      </c>
      <c r="AU31" s="14">
        <f t="shared" si="14"/>
        <v>0.5</v>
      </c>
      <c r="AV31" s="14">
        <f t="shared" si="43"/>
        <v>-0.50005940494051127</v>
      </c>
      <c r="AW31" s="14" t="str">
        <f t="shared" si="15"/>
        <v>Under</v>
      </c>
      <c r="AX31">
        <v>0.1</v>
      </c>
      <c r="AY31">
        <v>0.1</v>
      </c>
      <c r="AZ31" s="14">
        <f t="shared" si="16"/>
        <v>3</v>
      </c>
      <c r="BA31" s="14">
        <f t="shared" si="17"/>
        <v>1</v>
      </c>
      <c r="BB31" s="14">
        <f t="shared" si="18"/>
        <v>0</v>
      </c>
      <c r="BC31" s="14">
        <f t="shared" si="19"/>
        <v>0</v>
      </c>
      <c r="BD31" s="14">
        <f t="shared" si="20"/>
        <v>4</v>
      </c>
      <c r="BE31" s="14"/>
      <c r="BF31">
        <v>0.36332442915848151</v>
      </c>
      <c r="BG31">
        <v>0.65933044017358899</v>
      </c>
      <c r="BH31">
        <v>0.12</v>
      </c>
      <c r="BI31" t="s">
        <v>141</v>
      </c>
      <c r="BJ31">
        <v>0.5</v>
      </c>
      <c r="BK31">
        <v>155</v>
      </c>
      <c r="BL31" t="s">
        <v>141</v>
      </c>
      <c r="BM31" s="14">
        <f t="shared" si="21"/>
        <v>0.5</v>
      </c>
      <c r="BN31" s="14">
        <f t="shared" si="44"/>
        <v>-0.38</v>
      </c>
      <c r="BO31" s="14" t="str">
        <f t="shared" si="22"/>
        <v>Under</v>
      </c>
      <c r="BP31">
        <v>0.5</v>
      </c>
      <c r="BQ31">
        <v>0.5</v>
      </c>
      <c r="BR31" s="14">
        <f t="shared" si="23"/>
        <v>2</v>
      </c>
      <c r="BS31" s="14">
        <f t="shared" si="24"/>
        <v>1</v>
      </c>
      <c r="BT31" s="14">
        <f t="shared" si="25"/>
        <v>1</v>
      </c>
      <c r="BU31" s="14">
        <f t="shared" si="26"/>
        <v>1</v>
      </c>
      <c r="BV31" s="14">
        <f t="shared" si="27"/>
        <v>5</v>
      </c>
      <c r="BW31" s="14"/>
      <c r="BX31">
        <v>0.17352151343297059</v>
      </c>
      <c r="BY31">
        <v>0.79899581589958102</v>
      </c>
      <c r="BZ31">
        <v>2.16450321021813E-2</v>
      </c>
      <c r="CA31" t="s">
        <v>141</v>
      </c>
      <c r="CB31">
        <v>0.5</v>
      </c>
      <c r="CC31" t="s">
        <v>141</v>
      </c>
      <c r="CD31" t="s">
        <v>141</v>
      </c>
      <c r="CE31" s="14">
        <f t="shared" si="28"/>
        <v>0.5</v>
      </c>
      <c r="CF31" s="14">
        <f t="shared" si="45"/>
        <v>-0.5</v>
      </c>
      <c r="CG31" s="14" t="str">
        <f t="shared" si="29"/>
        <v>Under</v>
      </c>
      <c r="CH31">
        <v>0</v>
      </c>
      <c r="CI31">
        <v>0</v>
      </c>
      <c r="CJ31" s="14"/>
      <c r="CK31" s="14">
        <f t="shared" si="30"/>
        <v>1</v>
      </c>
      <c r="CL31" s="14">
        <f t="shared" si="31"/>
        <v>1</v>
      </c>
      <c r="CM31" s="14">
        <f t="shared" si="32"/>
        <v>1</v>
      </c>
      <c r="CN31" s="14">
        <f t="shared" si="33"/>
        <v>3</v>
      </c>
      <c r="CO31" s="14"/>
      <c r="CP31">
        <v>1.125217900057659</v>
      </c>
      <c r="CQ31">
        <v>1.2337372</v>
      </c>
      <c r="CR31">
        <v>0.99070484498325695</v>
      </c>
      <c r="CS31">
        <v>1.5</v>
      </c>
      <c r="CT31" t="s">
        <v>141</v>
      </c>
      <c r="CU31">
        <v>1.5</v>
      </c>
      <c r="CV31">
        <v>1.5</v>
      </c>
      <c r="CW31" s="14">
        <f t="shared" si="34"/>
        <v>1.5</v>
      </c>
      <c r="CX31" s="14">
        <f t="shared" si="46"/>
        <v>-0.50929515501674305</v>
      </c>
      <c r="CY31" s="14" t="str">
        <f t="shared" si="35"/>
        <v>Under</v>
      </c>
      <c r="CZ31">
        <v>1.2</v>
      </c>
      <c r="DA31">
        <v>0.3</v>
      </c>
      <c r="DB31" s="14">
        <f t="shared" si="36"/>
        <v>3</v>
      </c>
      <c r="DC31" s="14">
        <f t="shared" si="37"/>
        <v>1</v>
      </c>
      <c r="DD31" s="14">
        <f t="shared" si="38"/>
        <v>1</v>
      </c>
      <c r="DE31" s="14">
        <f t="shared" si="39"/>
        <v>1</v>
      </c>
      <c r="DF31" s="14">
        <f t="shared" si="40"/>
        <v>6</v>
      </c>
      <c r="DG31" s="14"/>
    </row>
    <row r="32" spans="1:111" x14ac:dyDescent="0.3">
      <c r="A32" t="s">
        <v>174</v>
      </c>
      <c r="B32" t="s">
        <v>48</v>
      </c>
      <c r="C32" t="s">
        <v>171</v>
      </c>
      <c r="D32">
        <v>0.35255158890214428</v>
      </c>
      <c r="E32">
        <v>0.44828545676513298</v>
      </c>
      <c r="F32">
        <v>0.11940499</v>
      </c>
      <c r="G32">
        <v>0.5</v>
      </c>
      <c r="H32" t="s">
        <v>141</v>
      </c>
      <c r="I32">
        <v>0.5</v>
      </c>
      <c r="J32">
        <v>0.5</v>
      </c>
      <c r="K32" s="14">
        <f t="shared" si="0"/>
        <v>0.5</v>
      </c>
      <c r="L32" s="14">
        <f t="shared" si="41"/>
        <v>-0.38059501000000001</v>
      </c>
      <c r="M32" s="14" t="str">
        <f t="shared" si="1"/>
        <v>Under</v>
      </c>
      <c r="N32">
        <v>0.625</v>
      </c>
      <c r="O32">
        <v>0.375</v>
      </c>
      <c r="P32" s="14">
        <f t="shared" si="2"/>
        <v>3</v>
      </c>
      <c r="Q32" s="14">
        <f t="shared" si="3"/>
        <v>4</v>
      </c>
      <c r="R32" s="14">
        <f t="shared" si="4"/>
        <v>0</v>
      </c>
      <c r="S32" s="14">
        <f t="shared" si="5"/>
        <v>1</v>
      </c>
      <c r="T32" s="14">
        <f t="shared" si="6"/>
        <v>8</v>
      </c>
      <c r="U32" s="14"/>
      <c r="V32" s="15">
        <v>0.96792590242728682</v>
      </c>
      <c r="W32" s="15">
        <v>1.00000711147865</v>
      </c>
      <c r="X32" s="15">
        <v>0.91202741062463999</v>
      </c>
      <c r="Y32" s="15">
        <v>0.5</v>
      </c>
      <c r="Z32" s="15">
        <v>-390</v>
      </c>
      <c r="AA32" s="15">
        <v>135</v>
      </c>
      <c r="AB32" s="15">
        <v>0.125</v>
      </c>
      <c r="AC32" s="16">
        <f t="shared" si="7"/>
        <v>0.5</v>
      </c>
      <c r="AD32" s="16">
        <f t="shared" si="42"/>
        <v>0.50000711147864996</v>
      </c>
      <c r="AE32" s="16" t="str">
        <f t="shared" si="8"/>
        <v>Over</v>
      </c>
      <c r="AF32" s="15">
        <v>1</v>
      </c>
      <c r="AG32" s="15">
        <v>0.75</v>
      </c>
      <c r="AH32" s="16">
        <f t="shared" si="9"/>
        <v>3</v>
      </c>
      <c r="AI32" s="16">
        <f t="shared" si="10"/>
        <v>4</v>
      </c>
      <c r="AJ32" s="16">
        <f t="shared" si="11"/>
        <v>1</v>
      </c>
      <c r="AK32" s="16">
        <f t="shared" si="12"/>
        <v>1</v>
      </c>
      <c r="AL32" s="16">
        <f t="shared" si="13"/>
        <v>9</v>
      </c>
      <c r="AM32" s="14"/>
      <c r="AN32">
        <v>6.8882234080024862E-2</v>
      </c>
      <c r="AO32">
        <v>0.19246914129576101</v>
      </c>
      <c r="AP32">
        <v>-7.7810936E-4</v>
      </c>
      <c r="AQ32" t="s">
        <v>141</v>
      </c>
      <c r="AR32">
        <v>0.5</v>
      </c>
      <c r="AS32" t="s">
        <v>141</v>
      </c>
      <c r="AT32" t="s">
        <v>141</v>
      </c>
      <c r="AU32" s="14">
        <f t="shared" si="14"/>
        <v>0.5</v>
      </c>
      <c r="AV32" s="14">
        <f t="shared" si="43"/>
        <v>-0.50077810936</v>
      </c>
      <c r="AW32" s="14" t="str">
        <f t="shared" si="15"/>
        <v>Under</v>
      </c>
      <c r="AX32">
        <v>0.25</v>
      </c>
      <c r="AY32">
        <v>0.125</v>
      </c>
      <c r="AZ32" s="14">
        <f t="shared" si="16"/>
        <v>3</v>
      </c>
      <c r="BA32" s="14">
        <f t="shared" si="17"/>
        <v>1</v>
      </c>
      <c r="BB32" s="14">
        <f t="shared" si="18"/>
        <v>0</v>
      </c>
      <c r="BC32" s="14">
        <f t="shared" si="19"/>
        <v>0</v>
      </c>
      <c r="BD32" s="14">
        <f t="shared" si="20"/>
        <v>4</v>
      </c>
      <c r="BE32" s="14"/>
      <c r="BF32">
        <v>0.48232799389354958</v>
      </c>
      <c r="BG32">
        <v>0.862083873757025</v>
      </c>
      <c r="BH32">
        <v>0.34281096802419597</v>
      </c>
      <c r="BI32" t="s">
        <v>141</v>
      </c>
      <c r="BJ32">
        <v>0.5</v>
      </c>
      <c r="BK32">
        <v>100</v>
      </c>
      <c r="BL32" t="s">
        <v>141</v>
      </c>
      <c r="BM32" s="14">
        <f t="shared" si="21"/>
        <v>0.5</v>
      </c>
      <c r="BN32" s="14">
        <f t="shared" si="44"/>
        <v>0.362083873757025</v>
      </c>
      <c r="BO32" s="14" t="str">
        <f t="shared" si="22"/>
        <v>Over</v>
      </c>
      <c r="BP32">
        <v>0.75</v>
      </c>
      <c r="BQ32">
        <v>0.5</v>
      </c>
      <c r="BR32" s="14">
        <f t="shared" si="23"/>
        <v>1</v>
      </c>
      <c r="BS32" s="14">
        <f t="shared" si="24"/>
        <v>4</v>
      </c>
      <c r="BT32" s="14">
        <f t="shared" si="25"/>
        <v>1</v>
      </c>
      <c r="BU32" s="14">
        <f t="shared" si="26"/>
        <v>0</v>
      </c>
      <c r="BV32" s="14">
        <f t="shared" si="27"/>
        <v>6</v>
      </c>
      <c r="BW32" s="14"/>
      <c r="BX32">
        <v>0.14229376433631361</v>
      </c>
      <c r="BY32">
        <v>0.78252032520325199</v>
      </c>
      <c r="BZ32">
        <v>-3.8661182439685002E-4</v>
      </c>
      <c r="CA32" t="s">
        <v>141</v>
      </c>
      <c r="CB32">
        <v>0.5</v>
      </c>
      <c r="CC32">
        <v>390</v>
      </c>
      <c r="CD32" t="s">
        <v>141</v>
      </c>
      <c r="CE32" s="14">
        <f t="shared" si="28"/>
        <v>0.5</v>
      </c>
      <c r="CF32" s="14">
        <f t="shared" si="45"/>
        <v>-0.50038661182439681</v>
      </c>
      <c r="CG32" s="14" t="str">
        <f t="shared" si="29"/>
        <v>Under</v>
      </c>
      <c r="CH32">
        <v>0</v>
      </c>
      <c r="CI32">
        <v>0</v>
      </c>
      <c r="CJ32" s="14"/>
      <c r="CK32" s="14">
        <f t="shared" si="30"/>
        <v>1</v>
      </c>
      <c r="CL32" s="14">
        <f t="shared" si="31"/>
        <v>1</v>
      </c>
      <c r="CM32" s="14">
        <f t="shared" si="32"/>
        <v>1</v>
      </c>
      <c r="CN32" s="14">
        <f t="shared" si="33"/>
        <v>3</v>
      </c>
      <c r="CO32" s="14"/>
      <c r="CP32">
        <v>1.9354007645043201</v>
      </c>
      <c r="CQ32">
        <v>2.0704375667022399</v>
      </c>
      <c r="CR32">
        <v>1.7222165579306401</v>
      </c>
      <c r="CS32">
        <v>1.5</v>
      </c>
      <c r="CT32" t="s">
        <v>141</v>
      </c>
      <c r="CU32">
        <v>1.5</v>
      </c>
      <c r="CV32">
        <v>1.5</v>
      </c>
      <c r="CW32" s="14">
        <f t="shared" si="34"/>
        <v>1.5</v>
      </c>
      <c r="CX32" s="14">
        <f t="shared" si="46"/>
        <v>0.625</v>
      </c>
      <c r="CY32" s="14" t="str">
        <f t="shared" si="35"/>
        <v>Over</v>
      </c>
      <c r="CZ32">
        <v>2.125</v>
      </c>
      <c r="DA32">
        <v>0.375</v>
      </c>
      <c r="DB32" s="14">
        <f t="shared" si="36"/>
        <v>3</v>
      </c>
      <c r="DC32" s="14">
        <f t="shared" si="37"/>
        <v>2</v>
      </c>
      <c r="DD32" s="14">
        <f t="shared" si="38"/>
        <v>1</v>
      </c>
      <c r="DE32" s="14">
        <f t="shared" si="39"/>
        <v>0</v>
      </c>
      <c r="DF32" s="14">
        <f t="shared" si="40"/>
        <v>6</v>
      </c>
      <c r="DG32" s="14"/>
    </row>
    <row r="33" spans="1:111" x14ac:dyDescent="0.3">
      <c r="A33" t="s">
        <v>175</v>
      </c>
      <c r="B33" t="s">
        <v>48</v>
      </c>
      <c r="C33" t="s">
        <v>171</v>
      </c>
      <c r="D33">
        <v>0.40932001395621892</v>
      </c>
      <c r="E33">
        <v>0.71</v>
      </c>
      <c r="F33">
        <v>0.183924362997722</v>
      </c>
      <c r="G33">
        <v>0.5</v>
      </c>
      <c r="H33" t="s">
        <v>141</v>
      </c>
      <c r="I33">
        <v>0.5</v>
      </c>
      <c r="J33">
        <v>0.5</v>
      </c>
      <c r="K33" s="14">
        <f t="shared" si="0"/>
        <v>0.5</v>
      </c>
      <c r="L33" s="14">
        <f t="shared" si="41"/>
        <v>-0.31607563700227803</v>
      </c>
      <c r="M33" s="14" t="str">
        <f t="shared" si="1"/>
        <v>Under</v>
      </c>
      <c r="N33">
        <v>0.5</v>
      </c>
      <c r="O33">
        <v>0.3</v>
      </c>
      <c r="P33" s="14">
        <f t="shared" si="2"/>
        <v>2</v>
      </c>
      <c r="Q33" s="14">
        <f t="shared" si="3"/>
        <v>4</v>
      </c>
      <c r="R33" s="14">
        <f t="shared" si="4"/>
        <v>1</v>
      </c>
      <c r="S33" s="14">
        <f t="shared" si="5"/>
        <v>1</v>
      </c>
      <c r="T33" s="14">
        <f t="shared" si="6"/>
        <v>8</v>
      </c>
      <c r="U33" s="14"/>
      <c r="V33">
        <v>0.91798420730701535</v>
      </c>
      <c r="W33">
        <v>1</v>
      </c>
      <c r="X33">
        <v>0.77760149731814798</v>
      </c>
      <c r="Y33">
        <v>0.5</v>
      </c>
      <c r="Z33">
        <v>-330</v>
      </c>
      <c r="AA33">
        <v>160</v>
      </c>
      <c r="AB33">
        <v>0.3</v>
      </c>
      <c r="AC33" s="14">
        <f t="shared" si="7"/>
        <v>0.5</v>
      </c>
      <c r="AD33" s="16">
        <f t="shared" si="42"/>
        <v>0.5</v>
      </c>
      <c r="AE33" s="14" t="str">
        <f t="shared" si="8"/>
        <v>Over</v>
      </c>
      <c r="AF33">
        <v>0.8</v>
      </c>
      <c r="AG33">
        <v>0.5</v>
      </c>
      <c r="AH33" s="14">
        <f t="shared" si="9"/>
        <v>3</v>
      </c>
      <c r="AI33" s="14">
        <f t="shared" si="10"/>
        <v>3</v>
      </c>
      <c r="AJ33" s="14">
        <f t="shared" si="11"/>
        <v>1</v>
      </c>
      <c r="AK33" s="14">
        <f t="shared" si="12"/>
        <v>0</v>
      </c>
      <c r="AL33" s="14">
        <f t="shared" si="13"/>
        <v>7</v>
      </c>
      <c r="AM33" s="14"/>
      <c r="AN33">
        <v>2.9008439385661881E-2</v>
      </c>
      <c r="AO33">
        <v>7.7790575864359904E-2</v>
      </c>
      <c r="AP33">
        <v>-8.1114492467110003E-3</v>
      </c>
      <c r="AQ33" t="s">
        <v>141</v>
      </c>
      <c r="AR33">
        <v>0.5</v>
      </c>
      <c r="AS33">
        <v>500</v>
      </c>
      <c r="AT33" t="s">
        <v>141</v>
      </c>
      <c r="AU33" s="14">
        <f t="shared" si="14"/>
        <v>0.5</v>
      </c>
      <c r="AV33" s="14">
        <f t="shared" si="43"/>
        <v>-0.50811144924671103</v>
      </c>
      <c r="AW33" s="14" t="str">
        <f t="shared" si="15"/>
        <v>Under</v>
      </c>
      <c r="AX33">
        <v>0.1</v>
      </c>
      <c r="AY33">
        <v>0.1</v>
      </c>
      <c r="AZ33" s="14">
        <f t="shared" si="16"/>
        <v>3</v>
      </c>
      <c r="BA33" s="14">
        <f t="shared" si="17"/>
        <v>1</v>
      </c>
      <c r="BB33" s="14">
        <f t="shared" si="18"/>
        <v>0</v>
      </c>
      <c r="BC33" s="14">
        <f t="shared" si="19"/>
        <v>0</v>
      </c>
      <c r="BD33" s="14">
        <f t="shared" si="20"/>
        <v>4</v>
      </c>
      <c r="BE33" s="14"/>
      <c r="BF33">
        <v>0.22929221091178081</v>
      </c>
      <c r="BG33">
        <v>0.65933044017358899</v>
      </c>
      <c r="BH33">
        <v>-0.28088956236409701</v>
      </c>
      <c r="BI33" t="s">
        <v>141</v>
      </c>
      <c r="BJ33">
        <v>0.5</v>
      </c>
      <c r="BK33">
        <v>135</v>
      </c>
      <c r="BL33" t="s">
        <v>141</v>
      </c>
      <c r="BM33" s="14">
        <f t="shared" si="21"/>
        <v>0.5</v>
      </c>
      <c r="BN33" s="14">
        <f t="shared" si="44"/>
        <v>-0.78088956236409701</v>
      </c>
      <c r="BO33" s="14" t="str">
        <f t="shared" si="22"/>
        <v>Under</v>
      </c>
      <c r="BP33">
        <v>0.4</v>
      </c>
      <c r="BQ33">
        <v>0.4</v>
      </c>
      <c r="BR33" s="14">
        <f t="shared" si="23"/>
        <v>2</v>
      </c>
      <c r="BS33" s="14">
        <f t="shared" si="24"/>
        <v>1</v>
      </c>
      <c r="BT33" s="14">
        <f t="shared" si="25"/>
        <v>1</v>
      </c>
      <c r="BU33" s="14">
        <f t="shared" si="26"/>
        <v>1</v>
      </c>
      <c r="BV33" s="14">
        <f t="shared" si="27"/>
        <v>5</v>
      </c>
      <c r="BW33" s="14"/>
      <c r="BX33">
        <v>0.1616836640687899</v>
      </c>
      <c r="BY33">
        <v>0.78252032520325199</v>
      </c>
      <c r="BZ33">
        <v>0</v>
      </c>
      <c r="CA33" t="s">
        <v>141</v>
      </c>
      <c r="CB33">
        <v>0.5</v>
      </c>
      <c r="CC33">
        <v>265</v>
      </c>
      <c r="CD33" t="s">
        <v>141</v>
      </c>
      <c r="CE33" s="14">
        <f t="shared" si="28"/>
        <v>0.5</v>
      </c>
      <c r="CF33" s="14">
        <f t="shared" si="45"/>
        <v>-0.5</v>
      </c>
      <c r="CG33" s="14" t="str">
        <f t="shared" si="29"/>
        <v>Under</v>
      </c>
      <c r="CH33">
        <v>0</v>
      </c>
      <c r="CI33">
        <v>0</v>
      </c>
      <c r="CJ33" s="14"/>
      <c r="CK33" s="14">
        <f t="shared" si="30"/>
        <v>1</v>
      </c>
      <c r="CL33" s="14">
        <f t="shared" si="31"/>
        <v>1</v>
      </c>
      <c r="CM33" s="14">
        <f t="shared" si="32"/>
        <v>1</v>
      </c>
      <c r="CN33" s="14">
        <f t="shared" si="33"/>
        <v>3</v>
      </c>
      <c r="CO33" s="14"/>
      <c r="CP33">
        <v>1.216495399041188</v>
      </c>
      <c r="CQ33">
        <v>1.4233667469886599</v>
      </c>
      <c r="CR33">
        <v>1.00736502633006</v>
      </c>
      <c r="CS33">
        <v>1.5</v>
      </c>
      <c r="CT33" t="s">
        <v>141</v>
      </c>
      <c r="CU33">
        <v>1.5</v>
      </c>
      <c r="CV33">
        <v>1.5</v>
      </c>
      <c r="CW33" s="14">
        <f t="shared" si="34"/>
        <v>1.5</v>
      </c>
      <c r="CX33" s="14">
        <f t="shared" si="46"/>
        <v>-0.49263497366994002</v>
      </c>
      <c r="CY33" s="14" t="str">
        <f t="shared" si="35"/>
        <v>Under</v>
      </c>
      <c r="CZ33">
        <v>1.5</v>
      </c>
      <c r="DA33">
        <v>0.4</v>
      </c>
      <c r="DB33" s="14">
        <f t="shared" si="36"/>
        <v>3</v>
      </c>
      <c r="DC33" s="14">
        <f t="shared" si="37"/>
        <v>1</v>
      </c>
      <c r="DD33" s="14">
        <f t="shared" si="38"/>
        <v>1</v>
      </c>
      <c r="DE33" s="14">
        <f t="shared" si="39"/>
        <v>1</v>
      </c>
      <c r="DF33" s="14">
        <f t="shared" si="40"/>
        <v>6</v>
      </c>
      <c r="DG33" s="14"/>
    </row>
    <row r="34" spans="1:111" x14ac:dyDescent="0.3">
      <c r="A34" t="s">
        <v>176</v>
      </c>
      <c r="B34" t="s">
        <v>48</v>
      </c>
      <c r="C34" t="s">
        <v>171</v>
      </c>
      <c r="D34">
        <v>0.61593477235972216</v>
      </c>
      <c r="E34">
        <v>0.79713201180936299</v>
      </c>
      <c r="F34">
        <v>0.36</v>
      </c>
      <c r="G34">
        <v>0.5</v>
      </c>
      <c r="H34" t="s">
        <v>141</v>
      </c>
      <c r="I34">
        <v>0.5</v>
      </c>
      <c r="J34">
        <v>0.5</v>
      </c>
      <c r="K34" s="14">
        <f t="shared" si="0"/>
        <v>0.5</v>
      </c>
      <c r="L34" s="14">
        <f t="shared" si="41"/>
        <v>0.29713201180936299</v>
      </c>
      <c r="M34" s="14" t="str">
        <f t="shared" si="1"/>
        <v>Over</v>
      </c>
      <c r="N34">
        <v>0.7</v>
      </c>
      <c r="O34">
        <v>0.5</v>
      </c>
      <c r="P34" s="14">
        <f t="shared" si="2"/>
        <v>2</v>
      </c>
      <c r="Q34" s="14">
        <f t="shared" si="3"/>
        <v>4</v>
      </c>
      <c r="R34" s="14">
        <f t="shared" si="4"/>
        <v>1</v>
      </c>
      <c r="S34" s="14">
        <f t="shared" si="5"/>
        <v>0</v>
      </c>
      <c r="T34" s="14">
        <f t="shared" si="6"/>
        <v>7</v>
      </c>
      <c r="U34" s="14"/>
      <c r="V34" s="15">
        <v>1.05971474276254</v>
      </c>
      <c r="W34" s="15">
        <v>1.1555251428058799</v>
      </c>
      <c r="X34" s="15">
        <v>1</v>
      </c>
      <c r="Y34" s="15">
        <v>0.5</v>
      </c>
      <c r="Z34" s="15">
        <v>-310</v>
      </c>
      <c r="AA34" s="15">
        <v>175</v>
      </c>
      <c r="AB34" s="15">
        <v>0.3</v>
      </c>
      <c r="AC34" s="16">
        <f t="shared" si="7"/>
        <v>0.5</v>
      </c>
      <c r="AD34" s="16">
        <f t="shared" si="42"/>
        <v>0.7</v>
      </c>
      <c r="AE34" s="16" t="str">
        <f t="shared" si="8"/>
        <v>Over</v>
      </c>
      <c r="AF34" s="15">
        <v>1.2</v>
      </c>
      <c r="AG34" s="15">
        <v>0.7</v>
      </c>
      <c r="AH34" s="16">
        <f t="shared" si="9"/>
        <v>3</v>
      </c>
      <c r="AI34" s="16">
        <f t="shared" si="10"/>
        <v>4</v>
      </c>
      <c r="AJ34" s="16">
        <f t="shared" si="11"/>
        <v>1</v>
      </c>
      <c r="AK34" s="16">
        <f t="shared" si="12"/>
        <v>1</v>
      </c>
      <c r="AL34" s="16">
        <f t="shared" si="13"/>
        <v>9</v>
      </c>
      <c r="AM34" s="14"/>
      <c r="AN34">
        <v>0.1568943603962468</v>
      </c>
      <c r="AO34">
        <v>0.48631797713889802</v>
      </c>
      <c r="AP34">
        <v>-3.3571192433046502E-4</v>
      </c>
      <c r="AQ34" t="s">
        <v>141</v>
      </c>
      <c r="AR34">
        <v>0.5</v>
      </c>
      <c r="AS34">
        <v>240</v>
      </c>
      <c r="AT34" t="s">
        <v>141</v>
      </c>
      <c r="AU34" s="14">
        <f t="shared" si="14"/>
        <v>0.5</v>
      </c>
      <c r="AV34" s="14">
        <f t="shared" si="43"/>
        <v>-0.50033571192433046</v>
      </c>
      <c r="AW34" s="14" t="str">
        <f t="shared" si="15"/>
        <v>Under</v>
      </c>
      <c r="AX34">
        <v>0.3</v>
      </c>
      <c r="AY34">
        <v>0.2</v>
      </c>
      <c r="AZ34" s="14">
        <f t="shared" si="16"/>
        <v>3</v>
      </c>
      <c r="BA34" s="14">
        <f t="shared" si="17"/>
        <v>1</v>
      </c>
      <c r="BB34" s="14">
        <f t="shared" si="18"/>
        <v>0</v>
      </c>
      <c r="BC34" s="14">
        <f t="shared" si="19"/>
        <v>0</v>
      </c>
      <c r="BD34" s="14">
        <f t="shared" si="20"/>
        <v>4</v>
      </c>
      <c r="BE34" s="14"/>
      <c r="BF34">
        <v>0.71883282964964379</v>
      </c>
      <c r="BG34">
        <v>1.0138088250100099</v>
      </c>
      <c r="BH34">
        <v>0.32</v>
      </c>
      <c r="BI34" t="s">
        <v>141</v>
      </c>
      <c r="BJ34">
        <v>0.5</v>
      </c>
      <c r="BK34">
        <v>-125</v>
      </c>
      <c r="BL34" t="s">
        <v>141</v>
      </c>
      <c r="BM34" s="14">
        <f t="shared" si="21"/>
        <v>0.5</v>
      </c>
      <c r="BN34" s="14">
        <f t="shared" si="44"/>
        <v>0.51380882501000991</v>
      </c>
      <c r="BO34" s="14" t="str">
        <f t="shared" si="22"/>
        <v>Over</v>
      </c>
      <c r="BP34">
        <v>0.9</v>
      </c>
      <c r="BQ34">
        <v>0.5</v>
      </c>
      <c r="BR34" s="14">
        <f t="shared" si="23"/>
        <v>2</v>
      </c>
      <c r="BS34" s="14">
        <f t="shared" si="24"/>
        <v>5</v>
      </c>
      <c r="BT34" s="14">
        <f t="shared" si="25"/>
        <v>1</v>
      </c>
      <c r="BU34" s="14">
        <f t="shared" si="26"/>
        <v>0</v>
      </c>
      <c r="BV34" s="14">
        <f t="shared" si="27"/>
        <v>8</v>
      </c>
      <c r="BW34" s="14"/>
      <c r="BX34">
        <v>0.19080513389550541</v>
      </c>
      <c r="BY34">
        <v>0.83069568084404799</v>
      </c>
      <c r="BZ34">
        <v>1.0989367E-2</v>
      </c>
      <c r="CA34" t="s">
        <v>141</v>
      </c>
      <c r="CB34">
        <v>0.5</v>
      </c>
      <c r="CC34" t="s">
        <v>141</v>
      </c>
      <c r="CD34" t="s">
        <v>141</v>
      </c>
      <c r="CE34" s="14">
        <f t="shared" si="28"/>
        <v>0.5</v>
      </c>
      <c r="CF34" s="14">
        <f t="shared" si="45"/>
        <v>-0.5</v>
      </c>
      <c r="CG34" s="14" t="str">
        <f t="shared" si="29"/>
        <v>Under</v>
      </c>
      <c r="CH34">
        <v>0</v>
      </c>
      <c r="CI34">
        <v>0</v>
      </c>
      <c r="CJ34" s="14"/>
      <c r="CK34" s="14">
        <f t="shared" si="30"/>
        <v>1</v>
      </c>
      <c r="CL34" s="14">
        <f t="shared" si="31"/>
        <v>1</v>
      </c>
      <c r="CM34" s="14">
        <f t="shared" si="32"/>
        <v>1</v>
      </c>
      <c r="CN34" s="14">
        <f t="shared" si="33"/>
        <v>3</v>
      </c>
      <c r="CO34" s="14"/>
      <c r="CP34">
        <v>2.1285617978761722</v>
      </c>
      <c r="CQ34">
        <v>2.4212145086994199</v>
      </c>
      <c r="CR34">
        <v>2</v>
      </c>
      <c r="CS34">
        <v>1.5</v>
      </c>
      <c r="CT34" t="s">
        <v>141</v>
      </c>
      <c r="CU34">
        <v>1.5</v>
      </c>
      <c r="CV34">
        <v>1.5</v>
      </c>
      <c r="CW34" s="14">
        <f t="shared" si="34"/>
        <v>1.5</v>
      </c>
      <c r="CX34" s="14">
        <f t="shared" si="46"/>
        <v>1.1000000000000001</v>
      </c>
      <c r="CY34" s="14" t="str">
        <f t="shared" si="35"/>
        <v>Over</v>
      </c>
      <c r="CZ34">
        <v>2.6</v>
      </c>
      <c r="DA34">
        <v>0.4</v>
      </c>
      <c r="DB34" s="14">
        <f t="shared" si="36"/>
        <v>3</v>
      </c>
      <c r="DC34" s="14">
        <f t="shared" si="37"/>
        <v>3</v>
      </c>
      <c r="DD34" s="14">
        <f t="shared" si="38"/>
        <v>1</v>
      </c>
      <c r="DE34" s="14">
        <f t="shared" si="39"/>
        <v>0</v>
      </c>
      <c r="DF34" s="14">
        <f t="shared" si="40"/>
        <v>7</v>
      </c>
      <c r="DG34" s="14"/>
    </row>
    <row r="35" spans="1:111" x14ac:dyDescent="0.3">
      <c r="A35" t="s">
        <v>177</v>
      </c>
      <c r="B35" t="s">
        <v>48</v>
      </c>
      <c r="C35" t="s">
        <v>171</v>
      </c>
      <c r="D35" s="15">
        <v>0.29113541336048959</v>
      </c>
      <c r="E35" s="15">
        <v>0.443520782396088</v>
      </c>
      <c r="F35" s="15">
        <v>0.20568924999999999</v>
      </c>
      <c r="G35" s="15">
        <v>0.5</v>
      </c>
      <c r="H35" s="15" t="s">
        <v>141</v>
      </c>
      <c r="I35" s="15">
        <v>0.5</v>
      </c>
      <c r="J35" s="15" t="s">
        <v>141</v>
      </c>
      <c r="K35" s="16">
        <f t="shared" si="0"/>
        <v>0.5</v>
      </c>
      <c r="L35" s="14">
        <f t="shared" si="41"/>
        <v>-0.4</v>
      </c>
      <c r="M35" s="16" t="str">
        <f t="shared" si="1"/>
        <v>Under</v>
      </c>
      <c r="N35" s="15">
        <v>0.1</v>
      </c>
      <c r="O35" s="15">
        <v>0.1</v>
      </c>
      <c r="P35" s="16">
        <f t="shared" si="2"/>
        <v>3</v>
      </c>
      <c r="Q35" s="16">
        <f t="shared" si="3"/>
        <v>4</v>
      </c>
      <c r="R35" s="16">
        <f t="shared" si="4"/>
        <v>1</v>
      </c>
      <c r="S35" s="16">
        <f t="shared" si="5"/>
        <v>1</v>
      </c>
      <c r="T35" s="16">
        <f t="shared" si="6"/>
        <v>9</v>
      </c>
      <c r="U35" s="14"/>
      <c r="V35">
        <v>0.54903892016958511</v>
      </c>
      <c r="W35">
        <v>1</v>
      </c>
      <c r="X35">
        <v>7.9229740000000008E-6</v>
      </c>
      <c r="Y35">
        <v>0.5</v>
      </c>
      <c r="Z35">
        <v>-300</v>
      </c>
      <c r="AA35">
        <v>175</v>
      </c>
      <c r="AB35">
        <v>0.1</v>
      </c>
      <c r="AC35" s="14">
        <f t="shared" si="7"/>
        <v>0.5</v>
      </c>
      <c r="AD35" s="16">
        <f t="shared" si="42"/>
        <v>0.5</v>
      </c>
      <c r="AE35" s="14" t="str">
        <f t="shared" si="8"/>
        <v>Over</v>
      </c>
      <c r="AF35">
        <v>0.4</v>
      </c>
      <c r="AG35">
        <v>0.3</v>
      </c>
      <c r="AH35" s="14">
        <f t="shared" si="9"/>
        <v>2</v>
      </c>
      <c r="AI35" s="14">
        <f t="shared" si="10"/>
        <v>3</v>
      </c>
      <c r="AJ35" s="14">
        <f t="shared" si="11"/>
        <v>0</v>
      </c>
      <c r="AK35" s="14">
        <f t="shared" si="12"/>
        <v>0</v>
      </c>
      <c r="AL35" s="14">
        <f t="shared" si="13"/>
        <v>5</v>
      </c>
      <c r="AM35" s="14"/>
      <c r="AN35">
        <v>4.4323188011232299E-2</v>
      </c>
      <c r="AO35">
        <v>0.111067006703084</v>
      </c>
      <c r="AP35">
        <v>-2.4067649552449298E-5</v>
      </c>
      <c r="AQ35" t="s">
        <v>141</v>
      </c>
      <c r="AR35">
        <v>0.5</v>
      </c>
      <c r="AS35">
        <v>800</v>
      </c>
      <c r="AT35" t="s">
        <v>141</v>
      </c>
      <c r="AU35" s="14">
        <f t="shared" si="14"/>
        <v>0.5</v>
      </c>
      <c r="AV35" s="14">
        <f t="shared" si="43"/>
        <v>-0.50002406764955243</v>
      </c>
      <c r="AW35" s="14" t="str">
        <f t="shared" si="15"/>
        <v>Under</v>
      </c>
      <c r="AX35">
        <v>0.1</v>
      </c>
      <c r="AY35">
        <v>0.1</v>
      </c>
      <c r="AZ35" s="14">
        <f t="shared" si="16"/>
        <v>3</v>
      </c>
      <c r="BA35" s="14">
        <f t="shared" si="17"/>
        <v>1</v>
      </c>
      <c r="BB35" s="14">
        <f t="shared" si="18"/>
        <v>0</v>
      </c>
      <c r="BC35" s="14">
        <f t="shared" si="19"/>
        <v>0</v>
      </c>
      <c r="BD35" s="14">
        <f t="shared" si="20"/>
        <v>4</v>
      </c>
      <c r="BE35" s="14"/>
      <c r="BF35">
        <v>0.42134007122976808</v>
      </c>
      <c r="BG35">
        <v>1.08092286335209</v>
      </c>
      <c r="BH35">
        <v>-5.9535492000000002E-2</v>
      </c>
      <c r="BI35" t="s">
        <v>141</v>
      </c>
      <c r="BJ35">
        <v>0.5</v>
      </c>
      <c r="BK35">
        <v>165</v>
      </c>
      <c r="BL35" t="s">
        <v>141</v>
      </c>
      <c r="BM35" s="14">
        <f t="shared" si="21"/>
        <v>0.5</v>
      </c>
      <c r="BN35" s="14">
        <f t="shared" si="44"/>
        <v>0.58092286335208998</v>
      </c>
      <c r="BO35" s="14" t="str">
        <f t="shared" si="22"/>
        <v>Over</v>
      </c>
      <c r="BP35">
        <v>0.3</v>
      </c>
      <c r="BQ35">
        <v>0.3</v>
      </c>
      <c r="BR35" s="14">
        <f t="shared" si="23"/>
        <v>1</v>
      </c>
      <c r="BS35" s="14">
        <f t="shared" si="24"/>
        <v>5</v>
      </c>
      <c r="BT35" s="14">
        <f t="shared" si="25"/>
        <v>0</v>
      </c>
      <c r="BU35" s="14">
        <f t="shared" si="26"/>
        <v>0</v>
      </c>
      <c r="BV35" s="14">
        <f t="shared" si="27"/>
        <v>6</v>
      </c>
      <c r="BW35" s="14"/>
      <c r="BX35">
        <v>0.17284815461930539</v>
      </c>
      <c r="BY35">
        <v>0.83010903974674599</v>
      </c>
      <c r="BZ35">
        <v>0.01</v>
      </c>
      <c r="CA35" t="s">
        <v>141</v>
      </c>
      <c r="CB35">
        <v>0.5</v>
      </c>
      <c r="CC35">
        <v>750</v>
      </c>
      <c r="CD35" t="s">
        <v>141</v>
      </c>
      <c r="CE35" s="14">
        <f t="shared" si="28"/>
        <v>0.5</v>
      </c>
      <c r="CF35" s="14">
        <f t="shared" si="45"/>
        <v>-0.5</v>
      </c>
      <c r="CG35" s="14" t="str">
        <f t="shared" si="29"/>
        <v>Under</v>
      </c>
      <c r="CH35">
        <v>0</v>
      </c>
      <c r="CI35">
        <v>0</v>
      </c>
      <c r="CJ35" s="14"/>
      <c r="CK35" s="14">
        <f t="shared" si="30"/>
        <v>1</v>
      </c>
      <c r="CL35" s="14">
        <f t="shared" si="31"/>
        <v>1</v>
      </c>
      <c r="CM35" s="14">
        <f t="shared" si="32"/>
        <v>1</v>
      </c>
      <c r="CN35" s="14">
        <f t="shared" si="33"/>
        <v>3</v>
      </c>
      <c r="CO35" s="14"/>
      <c r="CP35">
        <v>0.79600848514626266</v>
      </c>
      <c r="CQ35">
        <v>1.2</v>
      </c>
      <c r="CR35">
        <v>3.6435620000000002E-2</v>
      </c>
      <c r="CS35">
        <v>0.5</v>
      </c>
      <c r="CT35" t="s">
        <v>141</v>
      </c>
      <c r="CU35">
        <v>0.5</v>
      </c>
      <c r="CV35" t="s">
        <v>141</v>
      </c>
      <c r="CW35" s="14">
        <f t="shared" si="34"/>
        <v>0.5</v>
      </c>
      <c r="CX35" s="14">
        <f t="shared" si="46"/>
        <v>0.7</v>
      </c>
      <c r="CY35" s="14" t="str">
        <f t="shared" si="35"/>
        <v>Over</v>
      </c>
      <c r="CZ35">
        <v>0.7</v>
      </c>
      <c r="DA35">
        <v>0.3</v>
      </c>
      <c r="DB35" s="14">
        <f t="shared" si="36"/>
        <v>2</v>
      </c>
      <c r="DC35" s="14">
        <f t="shared" si="37"/>
        <v>2</v>
      </c>
      <c r="DD35" s="14">
        <f t="shared" si="38"/>
        <v>1</v>
      </c>
      <c r="DE35" s="14">
        <f t="shared" si="39"/>
        <v>0</v>
      </c>
      <c r="DF35" s="14">
        <f t="shared" si="40"/>
        <v>5</v>
      </c>
      <c r="DG35" s="14"/>
    </row>
    <row r="36" spans="1:111" x14ac:dyDescent="0.3">
      <c r="A36" t="s">
        <v>178</v>
      </c>
      <c r="B36" t="s">
        <v>48</v>
      </c>
      <c r="C36" t="s">
        <v>171</v>
      </c>
      <c r="D36" s="15">
        <v>0.32716975250002372</v>
      </c>
      <c r="E36" s="15">
        <v>0.48045449233374599</v>
      </c>
      <c r="F36" s="15">
        <v>0.13868235000000001</v>
      </c>
      <c r="G36" s="15">
        <v>0.5</v>
      </c>
      <c r="H36" s="15" t="s">
        <v>141</v>
      </c>
      <c r="I36" s="15">
        <v>0.5</v>
      </c>
      <c r="J36" s="15" t="s">
        <v>141</v>
      </c>
      <c r="K36" s="16">
        <f t="shared" si="0"/>
        <v>0.5</v>
      </c>
      <c r="L36" s="14">
        <f t="shared" si="41"/>
        <v>-0.36131764999999999</v>
      </c>
      <c r="M36" s="16" t="str">
        <f t="shared" si="1"/>
        <v>Under</v>
      </c>
      <c r="N36" s="15">
        <v>0.3</v>
      </c>
      <c r="O36" s="15">
        <v>0.2</v>
      </c>
      <c r="P36" s="16">
        <f t="shared" si="2"/>
        <v>3</v>
      </c>
      <c r="Q36" s="16">
        <f t="shared" si="3"/>
        <v>4</v>
      </c>
      <c r="R36" s="16">
        <f t="shared" si="4"/>
        <v>1</v>
      </c>
      <c r="S36" s="16">
        <f t="shared" si="5"/>
        <v>1</v>
      </c>
      <c r="T36" s="16">
        <f t="shared" si="6"/>
        <v>9</v>
      </c>
      <c r="U36" s="14"/>
      <c r="V36" s="15">
        <v>1.031108833478267</v>
      </c>
      <c r="W36" s="15">
        <v>1.08475552280819</v>
      </c>
      <c r="X36" s="15">
        <v>0.99807404320313997</v>
      </c>
      <c r="Y36" s="15">
        <v>0.5</v>
      </c>
      <c r="Z36" s="15">
        <v>-240</v>
      </c>
      <c r="AA36" s="15">
        <v>220</v>
      </c>
      <c r="AB36" s="15">
        <v>0.3</v>
      </c>
      <c r="AC36" s="16">
        <f t="shared" si="7"/>
        <v>0.5</v>
      </c>
      <c r="AD36" s="16">
        <f t="shared" si="42"/>
        <v>0.60000000000000009</v>
      </c>
      <c r="AE36" s="16" t="str">
        <f t="shared" si="8"/>
        <v>Over</v>
      </c>
      <c r="AF36" s="15">
        <v>1.1000000000000001</v>
      </c>
      <c r="AG36" s="15">
        <v>0.8</v>
      </c>
      <c r="AH36" s="16">
        <f t="shared" si="9"/>
        <v>3</v>
      </c>
      <c r="AI36" s="16">
        <f t="shared" si="10"/>
        <v>4</v>
      </c>
      <c r="AJ36" s="16">
        <f t="shared" si="11"/>
        <v>1</v>
      </c>
      <c r="AK36" s="16">
        <f t="shared" si="12"/>
        <v>1</v>
      </c>
      <c r="AL36" s="16">
        <f t="shared" si="13"/>
        <v>9</v>
      </c>
      <c r="AM36" s="14"/>
      <c r="AN36">
        <v>3.2196163493846422E-2</v>
      </c>
      <c r="AO36">
        <v>8.2989544319472197E-2</v>
      </c>
      <c r="AP36">
        <v>-7.9474795950039702E-5</v>
      </c>
      <c r="AQ36" t="s">
        <v>141</v>
      </c>
      <c r="AR36">
        <v>0.5</v>
      </c>
      <c r="AS36">
        <v>750</v>
      </c>
      <c r="AT36" t="s">
        <v>141</v>
      </c>
      <c r="AU36" s="14">
        <f t="shared" si="14"/>
        <v>0.5</v>
      </c>
      <c r="AV36" s="14">
        <f t="shared" si="43"/>
        <v>-0.50007947479595005</v>
      </c>
      <c r="AW36" s="14" t="str">
        <f t="shared" si="15"/>
        <v>Under</v>
      </c>
      <c r="AX36">
        <v>0.1</v>
      </c>
      <c r="AY36">
        <v>0.1</v>
      </c>
      <c r="AZ36" s="14">
        <f t="shared" si="16"/>
        <v>3</v>
      </c>
      <c r="BA36" s="14">
        <f t="shared" si="17"/>
        <v>1</v>
      </c>
      <c r="BB36" s="14">
        <f t="shared" si="18"/>
        <v>0</v>
      </c>
      <c r="BC36" s="14">
        <f t="shared" si="19"/>
        <v>0</v>
      </c>
      <c r="BD36" s="14">
        <f t="shared" si="20"/>
        <v>4</v>
      </c>
      <c r="BE36" s="14"/>
      <c r="BF36">
        <v>0.42357807593677482</v>
      </c>
      <c r="BG36">
        <v>0.80392156862745101</v>
      </c>
      <c r="BH36">
        <v>0.33746338669610998</v>
      </c>
      <c r="BI36" t="s">
        <v>141</v>
      </c>
      <c r="BJ36">
        <v>0.5</v>
      </c>
      <c r="BK36">
        <v>145</v>
      </c>
      <c r="BL36" t="s">
        <v>141</v>
      </c>
      <c r="BM36" s="14">
        <f t="shared" si="21"/>
        <v>0.5</v>
      </c>
      <c r="BN36" s="14">
        <f t="shared" si="44"/>
        <v>0.30392156862745101</v>
      </c>
      <c r="BO36" s="14" t="str">
        <f t="shared" si="22"/>
        <v>Over</v>
      </c>
      <c r="BP36">
        <v>0.3</v>
      </c>
      <c r="BQ36">
        <v>0.2</v>
      </c>
      <c r="BR36" s="14">
        <f t="shared" si="23"/>
        <v>1</v>
      </c>
      <c r="BS36" s="14">
        <f t="shared" si="24"/>
        <v>4</v>
      </c>
      <c r="BT36" s="14">
        <f t="shared" si="25"/>
        <v>0</v>
      </c>
      <c r="BU36" s="14">
        <f t="shared" si="26"/>
        <v>0</v>
      </c>
      <c r="BV36" s="14">
        <f t="shared" si="27"/>
        <v>5</v>
      </c>
      <c r="BW36" s="14"/>
      <c r="BX36">
        <v>0.17401186372224109</v>
      </c>
      <c r="BY36">
        <v>0.83069568084404799</v>
      </c>
      <c r="BZ36">
        <v>-1.1642954E-2</v>
      </c>
      <c r="CA36" t="s">
        <v>141</v>
      </c>
      <c r="CB36">
        <v>0.5</v>
      </c>
      <c r="CC36">
        <v>800</v>
      </c>
      <c r="CD36" t="s">
        <v>141</v>
      </c>
      <c r="CE36" s="14">
        <f t="shared" si="28"/>
        <v>0.5</v>
      </c>
      <c r="CF36" s="14">
        <f t="shared" si="45"/>
        <v>-0.51164295400000004</v>
      </c>
      <c r="CG36" s="14" t="str">
        <f t="shared" si="29"/>
        <v>Under</v>
      </c>
      <c r="CH36">
        <v>0</v>
      </c>
      <c r="CI36">
        <v>0</v>
      </c>
      <c r="CJ36" s="14"/>
      <c r="CK36" s="14">
        <f t="shared" si="30"/>
        <v>1</v>
      </c>
      <c r="CL36" s="14">
        <f t="shared" si="31"/>
        <v>1</v>
      </c>
      <c r="CM36" s="14">
        <f t="shared" si="32"/>
        <v>1</v>
      </c>
      <c r="CN36" s="14">
        <f t="shared" si="33"/>
        <v>3</v>
      </c>
      <c r="CO36" s="14"/>
      <c r="CP36">
        <v>1.820581919793643</v>
      </c>
      <c r="CQ36">
        <v>2</v>
      </c>
      <c r="CR36">
        <v>1.60581431100362</v>
      </c>
      <c r="CS36">
        <v>1.5</v>
      </c>
      <c r="CT36" t="s">
        <v>141</v>
      </c>
      <c r="CU36">
        <v>1.5</v>
      </c>
      <c r="CV36">
        <v>1.5</v>
      </c>
      <c r="CW36" s="14">
        <f t="shared" si="34"/>
        <v>1.5</v>
      </c>
      <c r="CX36" s="14">
        <f t="shared" si="46"/>
        <v>0.5</v>
      </c>
      <c r="CY36" s="14" t="str">
        <f t="shared" si="35"/>
        <v>Over</v>
      </c>
      <c r="CZ36">
        <v>1.7</v>
      </c>
      <c r="DA36">
        <v>0.4</v>
      </c>
      <c r="DB36" s="14">
        <f t="shared" si="36"/>
        <v>3</v>
      </c>
      <c r="DC36" s="14">
        <f t="shared" si="37"/>
        <v>1</v>
      </c>
      <c r="DD36" s="14">
        <f t="shared" si="38"/>
        <v>1</v>
      </c>
      <c r="DE36" s="14">
        <f t="shared" si="39"/>
        <v>0</v>
      </c>
      <c r="DF36" s="14">
        <f t="shared" si="40"/>
        <v>5</v>
      </c>
      <c r="DG36" s="14"/>
    </row>
    <row r="37" spans="1:111" x14ac:dyDescent="0.3">
      <c r="A37" t="s">
        <v>179</v>
      </c>
      <c r="B37" t="s">
        <v>48</v>
      </c>
      <c r="C37" t="s">
        <v>171</v>
      </c>
      <c r="D37">
        <v>0.35203807375173679</v>
      </c>
      <c r="E37">
        <v>0.443520782396088</v>
      </c>
      <c r="F37">
        <v>0.25504467309176698</v>
      </c>
      <c r="G37">
        <v>0.5</v>
      </c>
      <c r="H37" t="s">
        <v>141</v>
      </c>
      <c r="I37">
        <v>0.5</v>
      </c>
      <c r="J37">
        <v>0.5</v>
      </c>
      <c r="K37" s="14">
        <f t="shared" si="0"/>
        <v>0.5</v>
      </c>
      <c r="L37" s="14">
        <f t="shared" si="41"/>
        <v>-0.24495532690823302</v>
      </c>
      <c r="M37" s="14" t="str">
        <f t="shared" si="1"/>
        <v>Under</v>
      </c>
      <c r="N37">
        <v>0.6</v>
      </c>
      <c r="O37">
        <v>0.4</v>
      </c>
      <c r="P37" s="14">
        <f t="shared" si="2"/>
        <v>3</v>
      </c>
      <c r="Q37" s="14">
        <f t="shared" si="3"/>
        <v>3</v>
      </c>
      <c r="R37" s="14">
        <f t="shared" si="4"/>
        <v>0</v>
      </c>
      <c r="S37" s="14">
        <f t="shared" si="5"/>
        <v>1</v>
      </c>
      <c r="T37" s="14">
        <f t="shared" si="6"/>
        <v>7</v>
      </c>
      <c r="U37" s="14"/>
      <c r="V37">
        <v>0.89043644864892346</v>
      </c>
      <c r="W37">
        <v>1</v>
      </c>
      <c r="X37">
        <v>0.67958523282529604</v>
      </c>
      <c r="Y37">
        <v>0.5</v>
      </c>
      <c r="Z37">
        <v>-220</v>
      </c>
      <c r="AA37">
        <v>240</v>
      </c>
      <c r="AB37">
        <v>0.2</v>
      </c>
      <c r="AC37" s="14">
        <f t="shared" si="7"/>
        <v>0.5</v>
      </c>
      <c r="AD37" s="16">
        <f t="shared" si="42"/>
        <v>0.5</v>
      </c>
      <c r="AE37" s="14" t="str">
        <f t="shared" si="8"/>
        <v>Over</v>
      </c>
      <c r="AF37">
        <v>0.7</v>
      </c>
      <c r="AG37">
        <v>0.5</v>
      </c>
      <c r="AH37" s="14">
        <f t="shared" si="9"/>
        <v>3</v>
      </c>
      <c r="AI37" s="14">
        <f t="shared" si="10"/>
        <v>3</v>
      </c>
      <c r="AJ37" s="14">
        <f t="shared" si="11"/>
        <v>1</v>
      </c>
      <c r="AK37" s="14">
        <f t="shared" si="12"/>
        <v>0</v>
      </c>
      <c r="AL37" s="14">
        <f t="shared" si="13"/>
        <v>7</v>
      </c>
      <c r="AM37" s="14"/>
      <c r="AN37">
        <v>4.9067014560005492E-2</v>
      </c>
      <c r="AO37">
        <v>0.122744278749953</v>
      </c>
      <c r="AP37">
        <v>-2.1479646002178798E-5</v>
      </c>
      <c r="AQ37" t="s">
        <v>141</v>
      </c>
      <c r="AR37">
        <v>0.5</v>
      </c>
      <c r="AS37">
        <v>290</v>
      </c>
      <c r="AT37" t="s">
        <v>141</v>
      </c>
      <c r="AU37" s="14">
        <f t="shared" si="14"/>
        <v>0.5</v>
      </c>
      <c r="AV37" s="14">
        <f t="shared" si="43"/>
        <v>-0.50002147964600219</v>
      </c>
      <c r="AW37" s="14" t="str">
        <f t="shared" si="15"/>
        <v>Under</v>
      </c>
      <c r="AX37">
        <v>0.1</v>
      </c>
      <c r="AY37">
        <v>0.1</v>
      </c>
      <c r="AZ37" s="14">
        <f t="shared" si="16"/>
        <v>3</v>
      </c>
      <c r="BA37" s="14">
        <f t="shared" si="17"/>
        <v>1</v>
      </c>
      <c r="BB37" s="14">
        <f t="shared" si="18"/>
        <v>0</v>
      </c>
      <c r="BC37" s="14">
        <f t="shared" si="19"/>
        <v>0</v>
      </c>
      <c r="BD37" s="14">
        <f t="shared" si="20"/>
        <v>4</v>
      </c>
      <c r="BE37" s="14"/>
      <c r="BF37">
        <v>0.28583841451799191</v>
      </c>
      <c r="BG37">
        <v>0.64861683343142995</v>
      </c>
      <c r="BH37">
        <v>0.1</v>
      </c>
      <c r="BI37" t="s">
        <v>141</v>
      </c>
      <c r="BJ37">
        <v>0.5</v>
      </c>
      <c r="BK37">
        <v>110</v>
      </c>
      <c r="BL37" t="s">
        <v>141</v>
      </c>
      <c r="BM37" s="14">
        <f t="shared" si="21"/>
        <v>0.5</v>
      </c>
      <c r="BN37" s="14">
        <f t="shared" si="44"/>
        <v>-0.4</v>
      </c>
      <c r="BO37" s="14" t="str">
        <f t="shared" si="22"/>
        <v>Under</v>
      </c>
      <c r="BP37">
        <v>0.2</v>
      </c>
      <c r="BQ37">
        <v>0.2</v>
      </c>
      <c r="BR37" s="14">
        <f t="shared" si="23"/>
        <v>2</v>
      </c>
      <c r="BS37" s="14">
        <f t="shared" si="24"/>
        <v>1</v>
      </c>
      <c r="BT37" s="14">
        <f t="shared" si="25"/>
        <v>1</v>
      </c>
      <c r="BU37" s="14">
        <f t="shared" si="26"/>
        <v>1</v>
      </c>
      <c r="BV37" s="14">
        <f t="shared" si="27"/>
        <v>5</v>
      </c>
      <c r="BW37" s="14"/>
      <c r="BX37">
        <v>0.1931132859500706</v>
      </c>
      <c r="BY37">
        <v>0.79899581589958102</v>
      </c>
      <c r="BZ37">
        <v>4.687765E-2</v>
      </c>
      <c r="CA37" t="s">
        <v>141</v>
      </c>
      <c r="CB37">
        <v>0.5</v>
      </c>
      <c r="CC37">
        <v>880</v>
      </c>
      <c r="CD37" t="s">
        <v>141</v>
      </c>
      <c r="CE37" s="14">
        <f t="shared" si="28"/>
        <v>0.5</v>
      </c>
      <c r="CF37" s="14">
        <f t="shared" si="45"/>
        <v>-0.5</v>
      </c>
      <c r="CG37" s="14" t="str">
        <f t="shared" si="29"/>
        <v>Under</v>
      </c>
      <c r="CH37">
        <v>0</v>
      </c>
      <c r="CI37">
        <v>0</v>
      </c>
      <c r="CJ37" s="14"/>
      <c r="CK37" s="14">
        <f t="shared" si="30"/>
        <v>1</v>
      </c>
      <c r="CL37" s="14">
        <f t="shared" si="31"/>
        <v>1</v>
      </c>
      <c r="CM37" s="14">
        <f t="shared" si="32"/>
        <v>1</v>
      </c>
      <c r="CN37" s="14">
        <f t="shared" si="33"/>
        <v>3</v>
      </c>
      <c r="CO37" s="14"/>
      <c r="CP37">
        <v>1.071230178956732</v>
      </c>
      <c r="CQ37">
        <v>1.2352304000000001</v>
      </c>
      <c r="CR37">
        <v>0.99202691088558104</v>
      </c>
      <c r="CS37">
        <v>1.5</v>
      </c>
      <c r="CT37" t="s">
        <v>141</v>
      </c>
      <c r="CU37">
        <v>1.5</v>
      </c>
      <c r="CV37">
        <v>1.5</v>
      </c>
      <c r="CW37" s="14">
        <f t="shared" si="34"/>
        <v>1.5</v>
      </c>
      <c r="CX37" s="14">
        <f t="shared" si="46"/>
        <v>-0.50797308911441896</v>
      </c>
      <c r="CY37" s="14" t="str">
        <f t="shared" si="35"/>
        <v>Under</v>
      </c>
      <c r="CZ37">
        <v>1</v>
      </c>
      <c r="DA37">
        <v>0.2</v>
      </c>
      <c r="DB37" s="14">
        <f t="shared" si="36"/>
        <v>3</v>
      </c>
      <c r="DC37" s="14">
        <f t="shared" si="37"/>
        <v>1</v>
      </c>
      <c r="DD37" s="14">
        <f t="shared" si="38"/>
        <v>1</v>
      </c>
      <c r="DE37" s="14">
        <f t="shared" si="39"/>
        <v>1</v>
      </c>
      <c r="DF37" s="14">
        <f t="shared" si="40"/>
        <v>6</v>
      </c>
      <c r="DG37" s="14"/>
    </row>
    <row r="38" spans="1:111" x14ac:dyDescent="0.3">
      <c r="A38" t="s">
        <v>180</v>
      </c>
      <c r="B38" t="s">
        <v>49</v>
      </c>
      <c r="C38" t="s">
        <v>181</v>
      </c>
      <c r="D38">
        <v>0.51334032228195303</v>
      </c>
      <c r="E38">
        <v>0.72132657761400198</v>
      </c>
      <c r="F38">
        <v>0.32823160000000001</v>
      </c>
      <c r="G38">
        <v>0.5</v>
      </c>
      <c r="H38" t="s">
        <v>141</v>
      </c>
      <c r="I38">
        <v>0.5</v>
      </c>
      <c r="J38">
        <v>0.5</v>
      </c>
      <c r="K38" s="14">
        <f t="shared" si="0"/>
        <v>0.5</v>
      </c>
      <c r="L38" s="14">
        <f t="shared" si="41"/>
        <v>0.22132657761400198</v>
      </c>
      <c r="M38" s="14" t="str">
        <f t="shared" si="1"/>
        <v>Over</v>
      </c>
      <c r="N38">
        <v>0.6</v>
      </c>
      <c r="O38">
        <v>0.5</v>
      </c>
      <c r="P38" s="14">
        <f t="shared" si="2"/>
        <v>2</v>
      </c>
      <c r="Q38" s="14">
        <f t="shared" si="3"/>
        <v>3</v>
      </c>
      <c r="R38" s="14">
        <f t="shared" si="4"/>
        <v>1</v>
      </c>
      <c r="S38" s="14">
        <f t="shared" si="5"/>
        <v>0</v>
      </c>
      <c r="T38" s="14">
        <f t="shared" si="6"/>
        <v>6</v>
      </c>
      <c r="U38" s="14"/>
      <c r="V38">
        <v>0.60709548188004125</v>
      </c>
      <c r="W38">
        <v>1</v>
      </c>
      <c r="X38">
        <v>7.9229740000000008E-6</v>
      </c>
      <c r="Y38">
        <v>0.5</v>
      </c>
      <c r="Z38">
        <v>-200</v>
      </c>
      <c r="AA38">
        <v>280</v>
      </c>
      <c r="AB38">
        <v>0.2</v>
      </c>
      <c r="AC38" s="14">
        <f t="shared" si="7"/>
        <v>0.5</v>
      </c>
      <c r="AD38" s="16">
        <f t="shared" si="42"/>
        <v>0.5</v>
      </c>
      <c r="AE38" s="14" t="str">
        <f t="shared" si="8"/>
        <v>Over</v>
      </c>
      <c r="AF38">
        <v>0.6</v>
      </c>
      <c r="AG38">
        <v>0.4</v>
      </c>
      <c r="AH38" s="14">
        <f t="shared" si="9"/>
        <v>2</v>
      </c>
      <c r="AI38" s="14">
        <f t="shared" si="10"/>
        <v>3</v>
      </c>
      <c r="AJ38" s="14">
        <f t="shared" si="11"/>
        <v>1</v>
      </c>
      <c r="AK38" s="14">
        <f t="shared" si="12"/>
        <v>0</v>
      </c>
      <c r="AL38" s="14">
        <f t="shared" si="13"/>
        <v>6</v>
      </c>
      <c r="AM38" s="14"/>
      <c r="AN38">
        <v>5.8275918531097023E-2</v>
      </c>
      <c r="AO38">
        <v>0.15977314714492699</v>
      </c>
      <c r="AP38">
        <v>-4.6725508541538203E-5</v>
      </c>
      <c r="AQ38" t="s">
        <v>141</v>
      </c>
      <c r="AR38">
        <v>0.5</v>
      </c>
      <c r="AS38">
        <v>285</v>
      </c>
      <c r="AT38" t="s">
        <v>141</v>
      </c>
      <c r="AU38" s="14">
        <f t="shared" si="14"/>
        <v>0.5</v>
      </c>
      <c r="AV38" s="14">
        <f t="shared" si="43"/>
        <v>-0.50004672550854157</v>
      </c>
      <c r="AW38" s="14" t="str">
        <f t="shared" si="15"/>
        <v>Under</v>
      </c>
      <c r="AX38">
        <v>0.2</v>
      </c>
      <c r="AY38">
        <v>0.2</v>
      </c>
      <c r="AZ38" s="14">
        <f t="shared" si="16"/>
        <v>3</v>
      </c>
      <c r="BA38" s="14">
        <f t="shared" si="17"/>
        <v>1</v>
      </c>
      <c r="BB38" s="14">
        <f t="shared" si="18"/>
        <v>0</v>
      </c>
      <c r="BC38" s="14">
        <f t="shared" si="19"/>
        <v>0</v>
      </c>
      <c r="BD38" s="14">
        <f t="shared" si="20"/>
        <v>4</v>
      </c>
      <c r="BE38" s="14"/>
      <c r="BF38">
        <v>0.29835898902614427</v>
      </c>
      <c r="BG38">
        <v>0.65933044017358899</v>
      </c>
      <c r="BH38">
        <v>0.1009727</v>
      </c>
      <c r="BI38" t="s">
        <v>141</v>
      </c>
      <c r="BJ38">
        <v>0.5</v>
      </c>
      <c r="BK38">
        <v>115</v>
      </c>
      <c r="BL38" t="s">
        <v>141</v>
      </c>
      <c r="BM38" s="14">
        <f t="shared" si="21"/>
        <v>0.5</v>
      </c>
      <c r="BN38" s="14">
        <f t="shared" si="44"/>
        <v>-0.39902729999999997</v>
      </c>
      <c r="BO38" s="14" t="str">
        <f t="shared" si="22"/>
        <v>Under</v>
      </c>
      <c r="BP38">
        <v>0.4</v>
      </c>
      <c r="BQ38">
        <v>0.3</v>
      </c>
      <c r="BR38" s="14">
        <f t="shared" si="23"/>
        <v>2</v>
      </c>
      <c r="BS38" s="14">
        <f t="shared" si="24"/>
        <v>1</v>
      </c>
      <c r="BT38" s="14">
        <f t="shared" si="25"/>
        <v>1</v>
      </c>
      <c r="BU38" s="14">
        <f t="shared" si="26"/>
        <v>1</v>
      </c>
      <c r="BV38" s="14">
        <f t="shared" si="27"/>
        <v>5</v>
      </c>
      <c r="BW38" s="14"/>
      <c r="BX38">
        <v>0.22833103062457849</v>
      </c>
      <c r="BY38">
        <v>0.83069568084404799</v>
      </c>
      <c r="BZ38">
        <v>3.4109354000000001E-2</v>
      </c>
      <c r="CA38" t="s">
        <v>141</v>
      </c>
      <c r="CB38">
        <v>0.5</v>
      </c>
      <c r="CC38">
        <v>430</v>
      </c>
      <c r="CD38" t="s">
        <v>141</v>
      </c>
      <c r="CE38" s="14">
        <f t="shared" si="28"/>
        <v>0.5</v>
      </c>
      <c r="CF38" s="14">
        <f t="shared" si="45"/>
        <v>-0.46589064600000002</v>
      </c>
      <c r="CG38" s="14" t="str">
        <f t="shared" si="29"/>
        <v>Under</v>
      </c>
      <c r="CH38">
        <v>0.2</v>
      </c>
      <c r="CI38">
        <v>0.2</v>
      </c>
      <c r="CJ38" s="14"/>
      <c r="CK38" s="14">
        <f t="shared" si="30"/>
        <v>1</v>
      </c>
      <c r="CL38" s="14">
        <f t="shared" si="31"/>
        <v>1</v>
      </c>
      <c r="CM38" s="14">
        <f t="shared" si="32"/>
        <v>1</v>
      </c>
      <c r="CN38" s="14">
        <f t="shared" si="33"/>
        <v>3</v>
      </c>
      <c r="CO38" s="14"/>
      <c r="CP38">
        <v>0.89074605105335491</v>
      </c>
      <c r="CQ38">
        <v>1.2</v>
      </c>
      <c r="CR38">
        <v>3.6495822999999997E-2</v>
      </c>
      <c r="CS38">
        <v>1.5</v>
      </c>
      <c r="CT38" t="s">
        <v>141</v>
      </c>
      <c r="CU38">
        <v>1.5</v>
      </c>
      <c r="CV38">
        <v>1.5</v>
      </c>
      <c r="CW38" s="14">
        <f t="shared" si="34"/>
        <v>1.5</v>
      </c>
      <c r="CX38" s="14">
        <f t="shared" si="46"/>
        <v>-1.4635041769999999</v>
      </c>
      <c r="CY38" s="14" t="str">
        <f t="shared" si="35"/>
        <v>Under</v>
      </c>
      <c r="CZ38">
        <v>1.2</v>
      </c>
      <c r="DA38">
        <v>0.2</v>
      </c>
      <c r="DB38" s="14">
        <f t="shared" si="36"/>
        <v>3</v>
      </c>
      <c r="DC38" s="14">
        <f t="shared" si="37"/>
        <v>3</v>
      </c>
      <c r="DD38" s="14">
        <f t="shared" si="38"/>
        <v>1</v>
      </c>
      <c r="DE38" s="14">
        <f t="shared" si="39"/>
        <v>1</v>
      </c>
      <c r="DF38" s="14">
        <f t="shared" si="40"/>
        <v>8</v>
      </c>
      <c r="DG38" s="14"/>
    </row>
    <row r="39" spans="1:111" x14ac:dyDescent="0.3">
      <c r="A39" t="s">
        <v>182</v>
      </c>
      <c r="B39" t="s">
        <v>49</v>
      </c>
      <c r="C39" t="s">
        <v>181</v>
      </c>
      <c r="D39">
        <v>0.404522470463548</v>
      </c>
      <c r="E39">
        <v>0.54145963602505398</v>
      </c>
      <c r="F39">
        <v>2.1808639312872701E-2</v>
      </c>
      <c r="G39">
        <v>0.5</v>
      </c>
      <c r="H39" t="s">
        <v>141</v>
      </c>
      <c r="I39">
        <v>0.5</v>
      </c>
      <c r="J39">
        <v>0.5</v>
      </c>
      <c r="K39" s="14">
        <f t="shared" si="0"/>
        <v>0.5</v>
      </c>
      <c r="L39" s="14">
        <f t="shared" si="41"/>
        <v>-0.47819136068712731</v>
      </c>
      <c r="M39" s="14" t="str">
        <f t="shared" si="1"/>
        <v>Under</v>
      </c>
      <c r="N39">
        <v>0.6</v>
      </c>
      <c r="O39">
        <v>0.4</v>
      </c>
      <c r="P39" s="14">
        <f t="shared" si="2"/>
        <v>2</v>
      </c>
      <c r="Q39" s="14">
        <f t="shared" si="3"/>
        <v>4</v>
      </c>
      <c r="R39" s="14">
        <f t="shared" si="4"/>
        <v>0</v>
      </c>
      <c r="S39" s="14">
        <f t="shared" si="5"/>
        <v>1</v>
      </c>
      <c r="T39" s="14">
        <f t="shared" si="6"/>
        <v>7</v>
      </c>
      <c r="U39" s="14"/>
      <c r="V39" s="15">
        <v>1.079477762328152</v>
      </c>
      <c r="W39" s="15">
        <v>1.2135730225318799</v>
      </c>
      <c r="X39" s="15">
        <v>0.99996795192668897</v>
      </c>
      <c r="Y39" s="15">
        <v>0.5</v>
      </c>
      <c r="Z39" s="15">
        <v>-260</v>
      </c>
      <c r="AA39" s="15">
        <v>200</v>
      </c>
      <c r="AB39" s="15">
        <v>0.5</v>
      </c>
      <c r="AC39" s="16">
        <f t="shared" si="7"/>
        <v>0.5</v>
      </c>
      <c r="AD39" s="16">
        <f t="shared" si="42"/>
        <v>0.71357302253187993</v>
      </c>
      <c r="AE39" s="16" t="str">
        <f t="shared" si="8"/>
        <v>Over</v>
      </c>
      <c r="AF39" s="15">
        <v>1.2</v>
      </c>
      <c r="AG39" s="15">
        <v>0.6</v>
      </c>
      <c r="AH39" s="16">
        <f t="shared" si="9"/>
        <v>3</v>
      </c>
      <c r="AI39" s="16">
        <f t="shared" si="10"/>
        <v>4</v>
      </c>
      <c r="AJ39" s="16">
        <f t="shared" si="11"/>
        <v>1</v>
      </c>
      <c r="AK39" s="16">
        <f t="shared" si="12"/>
        <v>1</v>
      </c>
      <c r="AL39" s="16">
        <f t="shared" si="13"/>
        <v>9</v>
      </c>
      <c r="AM39" s="14"/>
      <c r="AN39">
        <v>4.2039590705540711E-2</v>
      </c>
      <c r="AO39">
        <v>0.11357302253187899</v>
      </c>
      <c r="AP39">
        <v>-6.9631715187061196E-5</v>
      </c>
      <c r="AQ39" t="s">
        <v>141</v>
      </c>
      <c r="AR39">
        <v>0.5</v>
      </c>
      <c r="AS39">
        <v>320</v>
      </c>
      <c r="AT39" t="s">
        <v>141</v>
      </c>
      <c r="AU39" s="14">
        <f t="shared" si="14"/>
        <v>0.5</v>
      </c>
      <c r="AV39" s="14">
        <f t="shared" si="43"/>
        <v>-0.50006963171518704</v>
      </c>
      <c r="AW39" s="14" t="str">
        <f t="shared" si="15"/>
        <v>Under</v>
      </c>
      <c r="AX39">
        <v>0.1</v>
      </c>
      <c r="AY39">
        <v>0.1</v>
      </c>
      <c r="AZ39" s="14">
        <f t="shared" si="16"/>
        <v>3</v>
      </c>
      <c r="BA39" s="14">
        <f t="shared" si="17"/>
        <v>1</v>
      </c>
      <c r="BB39" s="14">
        <f t="shared" si="18"/>
        <v>0</v>
      </c>
      <c r="BC39" s="14">
        <f t="shared" si="19"/>
        <v>0</v>
      </c>
      <c r="BD39" s="14">
        <f t="shared" si="20"/>
        <v>4</v>
      </c>
      <c r="BE39" s="14"/>
      <c r="BF39">
        <v>0.60132598471642573</v>
      </c>
      <c r="BG39">
        <v>1.15620957499599</v>
      </c>
      <c r="BH39">
        <v>0.27</v>
      </c>
      <c r="BI39" t="s">
        <v>141</v>
      </c>
      <c r="BJ39">
        <v>0.5</v>
      </c>
      <c r="BK39">
        <v>115</v>
      </c>
      <c r="BL39" t="s">
        <v>141</v>
      </c>
      <c r="BM39" s="14">
        <f t="shared" si="21"/>
        <v>0.5</v>
      </c>
      <c r="BN39" s="14">
        <f t="shared" si="44"/>
        <v>0.65620957499598997</v>
      </c>
      <c r="BO39" s="14" t="str">
        <f t="shared" si="22"/>
        <v>Over</v>
      </c>
      <c r="BP39">
        <v>0.6</v>
      </c>
      <c r="BQ39">
        <v>0.5</v>
      </c>
      <c r="BR39" s="14">
        <f t="shared" si="23"/>
        <v>2</v>
      </c>
      <c r="BS39" s="14">
        <f t="shared" si="24"/>
        <v>5</v>
      </c>
      <c r="BT39" s="14">
        <f t="shared" si="25"/>
        <v>1</v>
      </c>
      <c r="BU39" s="14">
        <f t="shared" si="26"/>
        <v>0</v>
      </c>
      <c r="BV39" s="14">
        <f t="shared" si="27"/>
        <v>8</v>
      </c>
      <c r="BW39" s="14"/>
      <c r="BX39">
        <v>0.1839391243991714</v>
      </c>
      <c r="BY39">
        <v>0.78620843561704901</v>
      </c>
      <c r="BZ39">
        <v>-2.0820232999999998E-3</v>
      </c>
      <c r="CA39" t="s">
        <v>141</v>
      </c>
      <c r="CB39">
        <v>0.5</v>
      </c>
      <c r="CC39">
        <v>490</v>
      </c>
      <c r="CD39" t="s">
        <v>141</v>
      </c>
      <c r="CE39" s="14">
        <f t="shared" si="28"/>
        <v>0.5</v>
      </c>
      <c r="CF39" s="14">
        <f t="shared" si="45"/>
        <v>-0.50208202329999996</v>
      </c>
      <c r="CG39" s="14" t="str">
        <f t="shared" si="29"/>
        <v>Under</v>
      </c>
      <c r="CH39">
        <v>0.2</v>
      </c>
      <c r="CI39">
        <v>0.2</v>
      </c>
      <c r="CJ39" s="14"/>
      <c r="CK39" s="14">
        <f t="shared" si="30"/>
        <v>1</v>
      </c>
      <c r="CL39" s="14">
        <f t="shared" si="31"/>
        <v>1</v>
      </c>
      <c r="CM39" s="14">
        <f t="shared" si="32"/>
        <v>1</v>
      </c>
      <c r="CN39" s="14">
        <f t="shared" si="33"/>
        <v>3</v>
      </c>
      <c r="CO39" s="14"/>
      <c r="CP39">
        <v>1.908584009582267</v>
      </c>
      <c r="CQ39">
        <v>2</v>
      </c>
      <c r="CR39">
        <v>1.8048056004991599</v>
      </c>
      <c r="CS39">
        <v>1.5</v>
      </c>
      <c r="CT39" t="s">
        <v>141</v>
      </c>
      <c r="CU39">
        <v>1.5</v>
      </c>
      <c r="CV39">
        <v>1.5</v>
      </c>
      <c r="CW39" s="14">
        <f t="shared" si="34"/>
        <v>1.5</v>
      </c>
      <c r="CX39" s="14">
        <f t="shared" si="46"/>
        <v>0.5</v>
      </c>
      <c r="CY39" s="14" t="str">
        <f t="shared" si="35"/>
        <v>Over</v>
      </c>
      <c r="CZ39">
        <v>1.8</v>
      </c>
      <c r="DA39">
        <v>0.5</v>
      </c>
      <c r="DB39" s="14">
        <f t="shared" si="36"/>
        <v>3</v>
      </c>
      <c r="DC39" s="14">
        <f t="shared" si="37"/>
        <v>1</v>
      </c>
      <c r="DD39" s="14">
        <f t="shared" si="38"/>
        <v>1</v>
      </c>
      <c r="DE39" s="14">
        <f t="shared" si="39"/>
        <v>0</v>
      </c>
      <c r="DF39" s="14">
        <f t="shared" si="40"/>
        <v>5</v>
      </c>
      <c r="DG39" s="14"/>
    </row>
    <row r="40" spans="1:111" x14ac:dyDescent="0.3">
      <c r="A40" t="s">
        <v>183</v>
      </c>
      <c r="B40" t="s">
        <v>49</v>
      </c>
      <c r="C40" t="s">
        <v>181</v>
      </c>
      <c r="D40">
        <v>0.36059331745236611</v>
      </c>
      <c r="E40">
        <v>0.448954020649665</v>
      </c>
      <c r="F40">
        <v>0.25987189630395102</v>
      </c>
      <c r="G40">
        <v>0.5</v>
      </c>
      <c r="H40" t="s">
        <v>141</v>
      </c>
      <c r="I40">
        <v>0.5</v>
      </c>
      <c r="J40">
        <v>0.5</v>
      </c>
      <c r="K40" s="14">
        <f t="shared" si="0"/>
        <v>0.5</v>
      </c>
      <c r="L40" s="14">
        <f t="shared" si="41"/>
        <v>-0.24012810369604898</v>
      </c>
      <c r="M40" s="14" t="str">
        <f t="shared" si="1"/>
        <v>Under</v>
      </c>
      <c r="N40">
        <v>0.4</v>
      </c>
      <c r="O40">
        <v>0.2</v>
      </c>
      <c r="P40" s="14">
        <f t="shared" si="2"/>
        <v>3</v>
      </c>
      <c r="Q40" s="14">
        <f t="shared" si="3"/>
        <v>3</v>
      </c>
      <c r="R40" s="14">
        <f t="shared" si="4"/>
        <v>1</v>
      </c>
      <c r="S40" s="14">
        <f t="shared" si="5"/>
        <v>1</v>
      </c>
      <c r="T40" s="14">
        <f t="shared" si="6"/>
        <v>8</v>
      </c>
      <c r="U40" s="14"/>
      <c r="V40">
        <v>0.75160928634585977</v>
      </c>
      <c r="W40">
        <v>1</v>
      </c>
      <c r="X40">
        <v>0.51132954226577898</v>
      </c>
      <c r="Y40">
        <v>0.5</v>
      </c>
      <c r="Z40">
        <v>-185</v>
      </c>
      <c r="AA40">
        <v>310</v>
      </c>
      <c r="AB40">
        <v>0.1</v>
      </c>
      <c r="AC40" s="14">
        <f t="shared" si="7"/>
        <v>0.5</v>
      </c>
      <c r="AD40" s="16">
        <f t="shared" si="42"/>
        <v>0.5</v>
      </c>
      <c r="AE40" s="14" t="str">
        <f t="shared" si="8"/>
        <v>Over</v>
      </c>
      <c r="AF40">
        <v>0.6</v>
      </c>
      <c r="AG40">
        <v>0.5</v>
      </c>
      <c r="AH40" s="14">
        <f t="shared" si="9"/>
        <v>3</v>
      </c>
      <c r="AI40" s="14">
        <f t="shared" si="10"/>
        <v>3</v>
      </c>
      <c r="AJ40" s="14">
        <f t="shared" si="11"/>
        <v>1</v>
      </c>
      <c r="AK40" s="14">
        <f t="shared" si="12"/>
        <v>0</v>
      </c>
      <c r="AL40" s="14">
        <f t="shared" si="13"/>
        <v>7</v>
      </c>
      <c r="AM40" s="14"/>
      <c r="AN40">
        <v>4.4247362963758197E-2</v>
      </c>
      <c r="AO40">
        <v>0.11321241340304899</v>
      </c>
      <c r="AP40">
        <v>-8.2062799500310195E-5</v>
      </c>
      <c r="AQ40" t="s">
        <v>141</v>
      </c>
      <c r="AR40">
        <v>0.5</v>
      </c>
      <c r="AS40">
        <v>440</v>
      </c>
      <c r="AT40" t="s">
        <v>141</v>
      </c>
      <c r="AU40" s="14">
        <f t="shared" si="14"/>
        <v>0.5</v>
      </c>
      <c r="AV40" s="14">
        <f t="shared" si="43"/>
        <v>-0.50008206279950029</v>
      </c>
      <c r="AW40" s="14" t="str">
        <f t="shared" si="15"/>
        <v>Under</v>
      </c>
      <c r="AX40">
        <v>0.1</v>
      </c>
      <c r="AY40">
        <v>0.1</v>
      </c>
      <c r="AZ40" s="14">
        <f t="shared" si="16"/>
        <v>3</v>
      </c>
      <c r="BA40" s="14">
        <f t="shared" si="17"/>
        <v>1</v>
      </c>
      <c r="BB40" s="14">
        <f t="shared" si="18"/>
        <v>0</v>
      </c>
      <c r="BC40" s="14">
        <f t="shared" si="19"/>
        <v>0</v>
      </c>
      <c r="BD40" s="14">
        <f t="shared" si="20"/>
        <v>4</v>
      </c>
      <c r="BE40" s="14"/>
      <c r="BF40">
        <v>0.31876722741718078</v>
      </c>
      <c r="BG40">
        <v>0.65933044017358899</v>
      </c>
      <c r="BH40">
        <v>0.15437044</v>
      </c>
      <c r="BI40" t="s">
        <v>141</v>
      </c>
      <c r="BJ40">
        <v>0.5</v>
      </c>
      <c r="BK40">
        <v>155</v>
      </c>
      <c r="BL40" t="s">
        <v>141</v>
      </c>
      <c r="BM40" s="14">
        <f t="shared" si="21"/>
        <v>0.5</v>
      </c>
      <c r="BN40" s="14">
        <f t="shared" si="44"/>
        <v>-0.34562956</v>
      </c>
      <c r="BO40" s="14" t="str">
        <f t="shared" si="22"/>
        <v>Under</v>
      </c>
      <c r="BP40">
        <v>0.4</v>
      </c>
      <c r="BQ40">
        <v>0.3</v>
      </c>
      <c r="BR40" s="14">
        <f t="shared" si="23"/>
        <v>2</v>
      </c>
      <c r="BS40" s="14">
        <f t="shared" si="24"/>
        <v>1</v>
      </c>
      <c r="BT40" s="14">
        <f t="shared" si="25"/>
        <v>1</v>
      </c>
      <c r="BU40" s="14">
        <f t="shared" si="26"/>
        <v>1</v>
      </c>
      <c r="BV40" s="14">
        <f t="shared" si="27"/>
        <v>5</v>
      </c>
      <c r="BW40" s="14"/>
      <c r="BX40">
        <v>0.16828764957996131</v>
      </c>
      <c r="BY40">
        <v>0.77874915938130396</v>
      </c>
      <c r="BZ40">
        <v>0.02</v>
      </c>
      <c r="CA40" t="s">
        <v>141</v>
      </c>
      <c r="CB40">
        <v>0.5</v>
      </c>
      <c r="CC40">
        <v>640</v>
      </c>
      <c r="CD40" t="s">
        <v>141</v>
      </c>
      <c r="CE40" s="14">
        <f t="shared" si="28"/>
        <v>0.5</v>
      </c>
      <c r="CF40" s="14">
        <f t="shared" si="45"/>
        <v>-0.5</v>
      </c>
      <c r="CG40" s="14" t="str">
        <f t="shared" si="29"/>
        <v>Under</v>
      </c>
      <c r="CH40">
        <v>0</v>
      </c>
      <c r="CI40">
        <v>0</v>
      </c>
      <c r="CJ40" s="14">
        <f t="shared" ref="CJ40:CJ48" si="48">IF(
    AND(CG40="Over", COUNTIF(BX40:BZ40, "&gt;"&amp;CE40) = 3),
    3,
    IF(
        AND(CG40="Under", COUNTIF(BX40:BZ40, "&lt;"&amp;CE40) = 3),
        3,
        IF(
            AND(CG40="Over", COUNTIF(BX40:BZ40, "&gt;"&amp;CE40) = 2),
            2,
            IF(
                AND(CG40="Under", COUNTIF(BX40:BZ40, "&lt;"&amp;CE40) = 2),
                2,
                IF(
                    AND(CG40="Over", OR(BX40&gt;CE40, BY40&gt;CE40, BZ40&gt;CE40)),
                    1,
                    IF(
                        AND(CG40="Under", OR(BX40&lt;CE40, BY40&lt;CE40, BZ40&lt;CE40)),
                        1,
                        0
                    )
                )
            )
        )
    )
)</f>
        <v>2</v>
      </c>
      <c r="CK40" s="14">
        <f t="shared" si="30"/>
        <v>1</v>
      </c>
      <c r="CL40" s="14">
        <f t="shared" si="31"/>
        <v>1</v>
      </c>
      <c r="CM40" s="14">
        <f t="shared" si="32"/>
        <v>1</v>
      </c>
      <c r="CN40" s="14">
        <f t="shared" si="33"/>
        <v>5</v>
      </c>
      <c r="CO40" s="14"/>
      <c r="CP40">
        <v>1.1219728006930401</v>
      </c>
      <c r="CQ40">
        <v>1.2352304000000001</v>
      </c>
      <c r="CR40">
        <v>1.00736502633006</v>
      </c>
      <c r="CS40">
        <v>0.5</v>
      </c>
      <c r="CT40" t="s">
        <v>141</v>
      </c>
      <c r="CU40">
        <v>0.5</v>
      </c>
      <c r="CV40">
        <v>1.5</v>
      </c>
      <c r="CW40" s="14">
        <f t="shared" si="34"/>
        <v>0.5</v>
      </c>
      <c r="CX40" s="14">
        <f t="shared" si="46"/>
        <v>0.73523040000000006</v>
      </c>
      <c r="CY40" s="14" t="str">
        <f t="shared" si="35"/>
        <v>Over</v>
      </c>
      <c r="CZ40">
        <v>1.1000000000000001</v>
      </c>
      <c r="DA40">
        <v>0.5</v>
      </c>
      <c r="DB40" s="14">
        <f t="shared" si="36"/>
        <v>3</v>
      </c>
      <c r="DC40" s="14">
        <f t="shared" si="37"/>
        <v>2</v>
      </c>
      <c r="DD40" s="14">
        <f t="shared" si="38"/>
        <v>1</v>
      </c>
      <c r="DE40" s="14">
        <f t="shared" si="39"/>
        <v>0</v>
      </c>
      <c r="DF40" s="14">
        <f t="shared" si="40"/>
        <v>6</v>
      </c>
      <c r="DG40" s="14"/>
    </row>
    <row r="41" spans="1:111" x14ac:dyDescent="0.3">
      <c r="A41" t="s">
        <v>184</v>
      </c>
      <c r="B41" t="s">
        <v>49</v>
      </c>
      <c r="C41" t="s">
        <v>181</v>
      </c>
      <c r="D41">
        <v>0.64180366031707425</v>
      </c>
      <c r="E41">
        <v>0.76181701401570101</v>
      </c>
      <c r="F41">
        <v>0.49617216718956397</v>
      </c>
      <c r="G41">
        <v>0.5</v>
      </c>
      <c r="H41" t="s">
        <v>141</v>
      </c>
      <c r="I41">
        <v>0.5</v>
      </c>
      <c r="J41">
        <v>0.5</v>
      </c>
      <c r="K41" s="14">
        <f t="shared" si="0"/>
        <v>0.5</v>
      </c>
      <c r="L41" s="14">
        <f t="shared" si="41"/>
        <v>0.30000000000000004</v>
      </c>
      <c r="M41" s="14" t="str">
        <f t="shared" si="1"/>
        <v>Over</v>
      </c>
      <c r="N41">
        <v>0.8</v>
      </c>
      <c r="O41">
        <v>0.5</v>
      </c>
      <c r="P41" s="14">
        <f t="shared" si="2"/>
        <v>2</v>
      </c>
      <c r="Q41" s="14">
        <f t="shared" si="3"/>
        <v>4</v>
      </c>
      <c r="R41" s="14">
        <f t="shared" si="4"/>
        <v>1</v>
      </c>
      <c r="S41" s="14">
        <f t="shared" si="5"/>
        <v>0</v>
      </c>
      <c r="T41" s="14">
        <f t="shared" si="6"/>
        <v>7</v>
      </c>
      <c r="U41" s="14"/>
      <c r="V41" s="15">
        <v>1.019461334411226</v>
      </c>
      <c r="W41" s="15">
        <v>1.0677922491074801</v>
      </c>
      <c r="X41" s="15">
        <v>0.99804737551165901</v>
      </c>
      <c r="Y41" s="15">
        <v>0.5</v>
      </c>
      <c r="Z41" s="15">
        <v>-170</v>
      </c>
      <c r="AA41" s="15">
        <v>350</v>
      </c>
      <c r="AB41" s="15">
        <v>0.3</v>
      </c>
      <c r="AC41" s="16">
        <f t="shared" si="7"/>
        <v>0.5</v>
      </c>
      <c r="AD41" s="16">
        <f t="shared" si="42"/>
        <v>0.60000000000000009</v>
      </c>
      <c r="AE41" s="16" t="str">
        <f t="shared" si="8"/>
        <v>Over</v>
      </c>
      <c r="AF41" s="15">
        <v>1.1000000000000001</v>
      </c>
      <c r="AG41" s="15">
        <v>0.7</v>
      </c>
      <c r="AH41" s="16">
        <f t="shared" si="9"/>
        <v>3</v>
      </c>
      <c r="AI41" s="16">
        <f t="shared" si="10"/>
        <v>4</v>
      </c>
      <c r="AJ41" s="16">
        <f t="shared" si="11"/>
        <v>1</v>
      </c>
      <c r="AK41" s="16">
        <f t="shared" si="12"/>
        <v>1</v>
      </c>
      <c r="AL41" s="16">
        <f t="shared" si="13"/>
        <v>9</v>
      </c>
      <c r="AM41" s="14"/>
      <c r="AN41">
        <v>0.20061243138038909</v>
      </c>
      <c r="AO41">
        <v>0.489673550966022</v>
      </c>
      <c r="AP41">
        <v>0</v>
      </c>
      <c r="AQ41" t="s">
        <v>141</v>
      </c>
      <c r="AR41">
        <v>0.5</v>
      </c>
      <c r="AS41">
        <v>420</v>
      </c>
      <c r="AT41" t="s">
        <v>141</v>
      </c>
      <c r="AU41" s="14">
        <f t="shared" si="14"/>
        <v>0.5</v>
      </c>
      <c r="AV41" s="14">
        <f t="shared" si="43"/>
        <v>-0.5</v>
      </c>
      <c r="AW41" s="14" t="str">
        <f t="shared" si="15"/>
        <v>Under</v>
      </c>
      <c r="AX41">
        <v>0.4</v>
      </c>
      <c r="AY41">
        <v>0.3</v>
      </c>
      <c r="AZ41" s="14">
        <f t="shared" si="16"/>
        <v>3</v>
      </c>
      <c r="BA41" s="14">
        <f t="shared" si="17"/>
        <v>1</v>
      </c>
      <c r="BB41" s="14">
        <f t="shared" si="18"/>
        <v>0</v>
      </c>
      <c r="BC41" s="14">
        <f t="shared" si="19"/>
        <v>0</v>
      </c>
      <c r="BD41" s="14">
        <f t="shared" si="20"/>
        <v>4</v>
      </c>
      <c r="BE41" s="14"/>
      <c r="BF41" s="15">
        <v>0.82187228477654983</v>
      </c>
      <c r="BG41" s="15">
        <v>1.33780213885656</v>
      </c>
      <c r="BH41" s="15">
        <v>0.23083076</v>
      </c>
      <c r="BI41" s="15" t="s">
        <v>141</v>
      </c>
      <c r="BJ41" s="15">
        <v>0.5</v>
      </c>
      <c r="BK41" s="15">
        <v>160</v>
      </c>
      <c r="BL41" s="15" t="s">
        <v>141</v>
      </c>
      <c r="BM41" s="16">
        <f t="shared" si="21"/>
        <v>0.5</v>
      </c>
      <c r="BN41" s="14">
        <f t="shared" si="44"/>
        <v>0.83780213885655996</v>
      </c>
      <c r="BO41" s="16" t="str">
        <f t="shared" si="22"/>
        <v>Over</v>
      </c>
      <c r="BP41" s="15">
        <v>1.3</v>
      </c>
      <c r="BQ41" s="15">
        <v>0.6</v>
      </c>
      <c r="BR41" s="16">
        <f t="shared" si="23"/>
        <v>2</v>
      </c>
      <c r="BS41" s="16">
        <f t="shared" si="24"/>
        <v>5</v>
      </c>
      <c r="BT41" s="16">
        <f t="shared" si="25"/>
        <v>1</v>
      </c>
      <c r="BU41" s="16">
        <f t="shared" si="26"/>
        <v>1</v>
      </c>
      <c r="BV41" s="16">
        <f t="shared" si="27"/>
        <v>9</v>
      </c>
      <c r="BW41" s="14"/>
      <c r="BX41">
        <v>0.16804802329009311</v>
      </c>
      <c r="BY41">
        <v>0.76686283386147502</v>
      </c>
      <c r="BZ41">
        <v>2.0298528344298201E-2</v>
      </c>
      <c r="CA41" t="s">
        <v>141</v>
      </c>
      <c r="CB41">
        <v>0.5</v>
      </c>
      <c r="CC41">
        <v>680</v>
      </c>
      <c r="CD41" t="s">
        <v>141</v>
      </c>
      <c r="CE41" s="14">
        <f t="shared" si="28"/>
        <v>0.5</v>
      </c>
      <c r="CF41" s="14">
        <f t="shared" si="45"/>
        <v>-0.47970147165570182</v>
      </c>
      <c r="CG41" s="14" t="str">
        <f t="shared" si="29"/>
        <v>Under</v>
      </c>
      <c r="CH41">
        <v>0.1</v>
      </c>
      <c r="CI41">
        <v>0.1</v>
      </c>
      <c r="CJ41" s="14">
        <f t="shared" si="48"/>
        <v>2</v>
      </c>
      <c r="CK41" s="14">
        <f t="shared" si="30"/>
        <v>1</v>
      </c>
      <c r="CL41" s="14">
        <f t="shared" si="31"/>
        <v>1</v>
      </c>
      <c r="CM41" s="14">
        <f t="shared" si="32"/>
        <v>1</v>
      </c>
      <c r="CN41" s="14">
        <f t="shared" si="33"/>
        <v>5</v>
      </c>
      <c r="CO41" s="14"/>
      <c r="CP41" s="15">
        <v>2.754601839722691</v>
      </c>
      <c r="CQ41" s="15">
        <v>3.66566866267465</v>
      </c>
      <c r="CR41" s="15">
        <v>2.0001707</v>
      </c>
      <c r="CS41" s="15">
        <v>0.5</v>
      </c>
      <c r="CT41" s="15" t="s">
        <v>141</v>
      </c>
      <c r="CU41" s="15">
        <v>0.5</v>
      </c>
      <c r="CV41" s="15">
        <v>1.5</v>
      </c>
      <c r="CW41" s="16">
        <f t="shared" si="34"/>
        <v>0.5</v>
      </c>
      <c r="CX41" s="14">
        <f t="shared" si="46"/>
        <v>3.16566866267465</v>
      </c>
      <c r="CY41" s="16" t="str">
        <f t="shared" si="35"/>
        <v>Over</v>
      </c>
      <c r="CZ41" s="15">
        <v>2.6</v>
      </c>
      <c r="DA41" s="15">
        <v>0.7</v>
      </c>
      <c r="DB41" s="16">
        <f t="shared" si="36"/>
        <v>3</v>
      </c>
      <c r="DC41" s="16">
        <f t="shared" si="37"/>
        <v>5</v>
      </c>
      <c r="DD41" s="16">
        <f t="shared" si="38"/>
        <v>1</v>
      </c>
      <c r="DE41" s="16">
        <f t="shared" si="39"/>
        <v>1</v>
      </c>
      <c r="DF41" s="16">
        <f t="shared" si="40"/>
        <v>10</v>
      </c>
      <c r="DG41" s="14"/>
    </row>
    <row r="42" spans="1:111" x14ac:dyDescent="0.3">
      <c r="A42" t="s">
        <v>185</v>
      </c>
      <c r="B42" t="s">
        <v>49</v>
      </c>
      <c r="C42" t="s">
        <v>181</v>
      </c>
      <c r="D42">
        <v>0.40654895280491932</v>
      </c>
      <c r="E42">
        <v>0.87783396000000002</v>
      </c>
      <c r="F42">
        <v>0.25337887141711801</v>
      </c>
      <c r="G42">
        <v>0.5</v>
      </c>
      <c r="H42" t="s">
        <v>141</v>
      </c>
      <c r="I42">
        <v>0.5</v>
      </c>
      <c r="J42" t="s">
        <v>141</v>
      </c>
      <c r="K42" s="14">
        <f t="shared" si="0"/>
        <v>0.5</v>
      </c>
      <c r="L42" s="14">
        <f t="shared" si="41"/>
        <v>0.37783396000000002</v>
      </c>
      <c r="M42" s="14" t="str">
        <f t="shared" si="1"/>
        <v>Over</v>
      </c>
      <c r="N42">
        <v>0.2</v>
      </c>
      <c r="O42">
        <v>0.2</v>
      </c>
      <c r="P42" s="14">
        <f t="shared" si="2"/>
        <v>1</v>
      </c>
      <c r="Q42" s="14">
        <f t="shared" si="3"/>
        <v>4</v>
      </c>
      <c r="R42" s="14">
        <f t="shared" si="4"/>
        <v>0</v>
      </c>
      <c r="S42" s="14">
        <f t="shared" si="5"/>
        <v>0</v>
      </c>
      <c r="T42" s="14">
        <f t="shared" si="6"/>
        <v>5</v>
      </c>
      <c r="U42" s="14"/>
      <c r="V42">
        <v>0.77952119130232567</v>
      </c>
      <c r="W42">
        <v>1</v>
      </c>
      <c r="X42">
        <v>0.42722139771392098</v>
      </c>
      <c r="Y42">
        <v>0.5</v>
      </c>
      <c r="Z42">
        <v>-145</v>
      </c>
      <c r="AA42">
        <v>430</v>
      </c>
      <c r="AB42">
        <v>0.1</v>
      </c>
      <c r="AC42" s="14">
        <f t="shared" si="7"/>
        <v>0.5</v>
      </c>
      <c r="AD42" s="16">
        <f t="shared" si="42"/>
        <v>0.5</v>
      </c>
      <c r="AE42" s="14" t="str">
        <f t="shared" si="8"/>
        <v>Over</v>
      </c>
      <c r="AF42">
        <v>0.5</v>
      </c>
      <c r="AG42">
        <v>0.4</v>
      </c>
      <c r="AH42" s="14">
        <f t="shared" si="9"/>
        <v>2</v>
      </c>
      <c r="AI42" s="14">
        <f t="shared" si="10"/>
        <v>3</v>
      </c>
      <c r="AJ42" s="14">
        <f t="shared" si="11"/>
        <v>0</v>
      </c>
      <c r="AK42" s="14">
        <f t="shared" si="12"/>
        <v>0</v>
      </c>
      <c r="AL42" s="14">
        <f t="shared" si="13"/>
        <v>5</v>
      </c>
      <c r="AM42" s="14"/>
      <c r="AN42">
        <v>2.3311102791726521E-2</v>
      </c>
      <c r="AO42">
        <v>6.0453932048850897E-2</v>
      </c>
      <c r="AP42">
        <v>-2.4067649552449298E-5</v>
      </c>
      <c r="AQ42" t="s">
        <v>141</v>
      </c>
      <c r="AR42">
        <v>0.5</v>
      </c>
      <c r="AS42">
        <v>470</v>
      </c>
      <c r="AT42" t="s">
        <v>141</v>
      </c>
      <c r="AU42" s="14">
        <f t="shared" si="14"/>
        <v>0.5</v>
      </c>
      <c r="AV42" s="14">
        <f t="shared" si="43"/>
        <v>-0.50002406764955243</v>
      </c>
      <c r="AW42" s="14" t="str">
        <f t="shared" si="15"/>
        <v>Under</v>
      </c>
      <c r="AX42">
        <v>0.1</v>
      </c>
      <c r="AY42">
        <v>0.1</v>
      </c>
      <c r="AZ42" s="14">
        <f t="shared" si="16"/>
        <v>3</v>
      </c>
      <c r="BA42" s="14">
        <f t="shared" si="17"/>
        <v>1</v>
      </c>
      <c r="BB42" s="14">
        <f t="shared" si="18"/>
        <v>0</v>
      </c>
      <c r="BC42" s="14">
        <f t="shared" si="19"/>
        <v>0</v>
      </c>
      <c r="BD42" s="14">
        <f t="shared" si="20"/>
        <v>4</v>
      </c>
      <c r="BE42" s="14"/>
      <c r="BF42">
        <v>0.22282683384791599</v>
      </c>
      <c r="BG42">
        <v>0.65933044017358899</v>
      </c>
      <c r="BH42">
        <v>0.1</v>
      </c>
      <c r="BI42" t="s">
        <v>141</v>
      </c>
      <c r="BJ42">
        <v>0.5</v>
      </c>
      <c r="BK42">
        <v>180</v>
      </c>
      <c r="BL42" t="s">
        <v>141</v>
      </c>
      <c r="BM42" s="14">
        <f t="shared" si="21"/>
        <v>0.5</v>
      </c>
      <c r="BN42" s="14">
        <f t="shared" si="44"/>
        <v>-0.4</v>
      </c>
      <c r="BO42" s="14" t="str">
        <f t="shared" si="22"/>
        <v>Under</v>
      </c>
      <c r="BP42">
        <v>0.3</v>
      </c>
      <c r="BQ42">
        <v>0.2</v>
      </c>
      <c r="BR42" s="14">
        <f t="shared" si="23"/>
        <v>2</v>
      </c>
      <c r="BS42" s="14">
        <f t="shared" si="24"/>
        <v>1</v>
      </c>
      <c r="BT42" s="14">
        <f t="shared" si="25"/>
        <v>1</v>
      </c>
      <c r="BU42" s="14">
        <f t="shared" si="26"/>
        <v>1</v>
      </c>
      <c r="BV42" s="14">
        <f t="shared" si="27"/>
        <v>5</v>
      </c>
      <c r="BW42" s="14"/>
      <c r="BX42">
        <v>0.17712369863985489</v>
      </c>
      <c r="BY42">
        <v>0.83069568084404799</v>
      </c>
      <c r="BZ42">
        <v>-1.1198445E-2</v>
      </c>
      <c r="CA42" t="s">
        <v>141</v>
      </c>
      <c r="CB42">
        <v>0.5</v>
      </c>
      <c r="CC42" t="s">
        <v>141</v>
      </c>
      <c r="CD42" t="s">
        <v>141</v>
      </c>
      <c r="CE42" s="14">
        <f t="shared" si="28"/>
        <v>0.5</v>
      </c>
      <c r="CF42" s="14">
        <f t="shared" si="45"/>
        <v>-0.511198445</v>
      </c>
      <c r="CG42" s="14" t="str">
        <f t="shared" si="29"/>
        <v>Under</v>
      </c>
      <c r="CH42">
        <v>0</v>
      </c>
      <c r="CI42">
        <v>0</v>
      </c>
      <c r="CJ42" s="14">
        <f t="shared" si="48"/>
        <v>2</v>
      </c>
      <c r="CK42" s="14">
        <f t="shared" si="30"/>
        <v>1</v>
      </c>
      <c r="CL42" s="14">
        <f t="shared" si="31"/>
        <v>1</v>
      </c>
      <c r="CM42" s="14">
        <f t="shared" si="32"/>
        <v>1</v>
      </c>
      <c r="CN42" s="14">
        <f t="shared" si="33"/>
        <v>5</v>
      </c>
      <c r="CO42" s="14"/>
      <c r="CP42">
        <v>0.9031473508751392</v>
      </c>
      <c r="CQ42">
        <v>1.2332810000000001</v>
      </c>
      <c r="CR42">
        <v>0.50806907006350999</v>
      </c>
      <c r="CS42">
        <v>0.5</v>
      </c>
      <c r="CT42" t="s">
        <v>141</v>
      </c>
      <c r="CU42">
        <v>0.5</v>
      </c>
      <c r="CV42" t="s">
        <v>141</v>
      </c>
      <c r="CW42" s="14">
        <f t="shared" si="34"/>
        <v>0.5</v>
      </c>
      <c r="CX42" s="14">
        <f t="shared" si="46"/>
        <v>0.73328100000000007</v>
      </c>
      <c r="CY42" s="14" t="str">
        <f t="shared" si="35"/>
        <v>Over</v>
      </c>
      <c r="CZ42">
        <v>0.8</v>
      </c>
      <c r="DA42">
        <v>0.4</v>
      </c>
      <c r="DB42" s="14">
        <f t="shared" si="36"/>
        <v>3</v>
      </c>
      <c r="DC42" s="14">
        <f t="shared" si="37"/>
        <v>2</v>
      </c>
      <c r="DD42" s="14">
        <f t="shared" si="38"/>
        <v>1</v>
      </c>
      <c r="DE42" s="14">
        <f t="shared" si="39"/>
        <v>0</v>
      </c>
      <c r="DF42" s="14">
        <f t="shared" si="40"/>
        <v>6</v>
      </c>
      <c r="DG42" s="14"/>
    </row>
    <row r="43" spans="1:111" x14ac:dyDescent="0.3">
      <c r="A43" t="s">
        <v>186</v>
      </c>
      <c r="B43" t="s">
        <v>49</v>
      </c>
      <c r="C43" t="s">
        <v>181</v>
      </c>
      <c r="D43" s="15">
        <v>0.2315520493965095</v>
      </c>
      <c r="E43" s="15">
        <v>0.36614173228346403</v>
      </c>
      <c r="F43" s="15">
        <v>0.17</v>
      </c>
      <c r="G43" s="15">
        <v>0.5</v>
      </c>
      <c r="H43" s="15" t="s">
        <v>141</v>
      </c>
      <c r="I43" s="15">
        <v>0.5</v>
      </c>
      <c r="J43" s="15" t="s">
        <v>141</v>
      </c>
      <c r="K43" s="16">
        <f t="shared" si="0"/>
        <v>0.5</v>
      </c>
      <c r="L43" s="14">
        <f t="shared" si="41"/>
        <v>-0.4</v>
      </c>
      <c r="M43" s="16" t="str">
        <f t="shared" si="1"/>
        <v>Under</v>
      </c>
      <c r="N43" s="15">
        <v>0.1</v>
      </c>
      <c r="O43" s="15">
        <v>0.1</v>
      </c>
      <c r="P43" s="16">
        <f t="shared" si="2"/>
        <v>3</v>
      </c>
      <c r="Q43" s="16">
        <f t="shared" si="3"/>
        <v>4</v>
      </c>
      <c r="R43" s="16">
        <f t="shared" si="4"/>
        <v>1</v>
      </c>
      <c r="S43" s="16">
        <f t="shared" si="5"/>
        <v>1</v>
      </c>
      <c r="T43" s="16">
        <f t="shared" si="6"/>
        <v>9</v>
      </c>
      <c r="U43" s="14"/>
      <c r="V43">
        <v>0.84417660760926005</v>
      </c>
      <c r="W43">
        <v>1</v>
      </c>
      <c r="X43">
        <v>0.56670942090853704</v>
      </c>
      <c r="Y43">
        <v>0.5</v>
      </c>
      <c r="Z43">
        <v>-130</v>
      </c>
      <c r="AA43">
        <v>480</v>
      </c>
      <c r="AB43">
        <v>0.1</v>
      </c>
      <c r="AC43" s="14">
        <f t="shared" si="7"/>
        <v>0.5</v>
      </c>
      <c r="AD43" s="16">
        <f t="shared" si="42"/>
        <v>0.5</v>
      </c>
      <c r="AE43" s="14" t="str">
        <f t="shared" si="8"/>
        <v>Over</v>
      </c>
      <c r="AF43">
        <v>0.6</v>
      </c>
      <c r="AG43">
        <v>0.5</v>
      </c>
      <c r="AH43" s="14">
        <f t="shared" si="9"/>
        <v>3</v>
      </c>
      <c r="AI43" s="14">
        <f t="shared" si="10"/>
        <v>3</v>
      </c>
      <c r="AJ43" s="14">
        <f t="shared" si="11"/>
        <v>1</v>
      </c>
      <c r="AK43" s="14">
        <f t="shared" si="12"/>
        <v>0</v>
      </c>
      <c r="AL43" s="14">
        <f t="shared" si="13"/>
        <v>7</v>
      </c>
      <c r="AM43" s="14"/>
      <c r="AN43">
        <v>2.278484883069119E-3</v>
      </c>
      <c r="AO43">
        <v>1.50462962962962E-2</v>
      </c>
      <c r="AP43">
        <v>-1.36925218571108E-3</v>
      </c>
      <c r="AQ43" t="s">
        <v>141</v>
      </c>
      <c r="AR43">
        <v>0.5</v>
      </c>
      <c r="AS43">
        <v>680</v>
      </c>
      <c r="AT43" t="s">
        <v>141</v>
      </c>
      <c r="AU43" s="14">
        <f t="shared" si="14"/>
        <v>0.5</v>
      </c>
      <c r="AV43" s="14">
        <f t="shared" si="43"/>
        <v>-0.50136925218571105</v>
      </c>
      <c r="AW43" s="14" t="str">
        <f t="shared" si="15"/>
        <v>Under</v>
      </c>
      <c r="AX43">
        <v>0</v>
      </c>
      <c r="AY43">
        <v>0</v>
      </c>
      <c r="AZ43" s="14">
        <f t="shared" si="16"/>
        <v>3</v>
      </c>
      <c r="BA43" s="14">
        <f t="shared" si="17"/>
        <v>1</v>
      </c>
      <c r="BB43" s="14">
        <f t="shared" si="18"/>
        <v>0</v>
      </c>
      <c r="BC43" s="14">
        <f t="shared" si="19"/>
        <v>0</v>
      </c>
      <c r="BD43" s="14">
        <f t="shared" si="20"/>
        <v>4</v>
      </c>
      <c r="BE43" s="14"/>
      <c r="BF43">
        <v>0.2196169270044625</v>
      </c>
      <c r="BG43">
        <v>0.65244279529993798</v>
      </c>
      <c r="BH43">
        <v>0.11168688</v>
      </c>
      <c r="BI43" t="s">
        <v>141</v>
      </c>
      <c r="BJ43">
        <v>0.5</v>
      </c>
      <c r="BK43">
        <v>220</v>
      </c>
      <c r="BL43" t="s">
        <v>141</v>
      </c>
      <c r="BM43" s="14">
        <f t="shared" si="21"/>
        <v>0.5</v>
      </c>
      <c r="BN43" s="14">
        <f t="shared" si="44"/>
        <v>-0.4</v>
      </c>
      <c r="BO43" s="14" t="str">
        <f t="shared" si="22"/>
        <v>Under</v>
      </c>
      <c r="BP43">
        <v>0.1</v>
      </c>
      <c r="BQ43">
        <v>0.1</v>
      </c>
      <c r="BR43" s="14">
        <f t="shared" si="23"/>
        <v>2</v>
      </c>
      <c r="BS43" s="14">
        <f t="shared" si="24"/>
        <v>1</v>
      </c>
      <c r="BT43" s="14">
        <f t="shared" si="25"/>
        <v>1</v>
      </c>
      <c r="BU43" s="14">
        <f t="shared" si="26"/>
        <v>1</v>
      </c>
      <c r="BV43" s="14">
        <f t="shared" si="27"/>
        <v>5</v>
      </c>
      <c r="BW43" s="14"/>
      <c r="BX43">
        <v>0.20112214496454461</v>
      </c>
      <c r="BY43">
        <v>0.83010903974674599</v>
      </c>
      <c r="BZ43">
        <v>5.2343328000000001E-2</v>
      </c>
      <c r="CA43" t="s">
        <v>141</v>
      </c>
      <c r="CB43">
        <v>0.5</v>
      </c>
      <c r="CC43" t="s">
        <v>141</v>
      </c>
      <c r="CD43" t="s">
        <v>141</v>
      </c>
      <c r="CE43" s="14">
        <f t="shared" si="28"/>
        <v>0.5</v>
      </c>
      <c r="CF43" s="14">
        <f t="shared" si="45"/>
        <v>-0.5</v>
      </c>
      <c r="CG43" s="14" t="str">
        <f t="shared" si="29"/>
        <v>Under</v>
      </c>
      <c r="CH43">
        <v>0</v>
      </c>
      <c r="CI43">
        <v>0</v>
      </c>
      <c r="CJ43" s="14">
        <f t="shared" si="48"/>
        <v>2</v>
      </c>
      <c r="CK43" s="14">
        <f t="shared" si="30"/>
        <v>1</v>
      </c>
      <c r="CL43" s="14">
        <f t="shared" si="31"/>
        <v>1</v>
      </c>
      <c r="CM43" s="14">
        <f t="shared" si="32"/>
        <v>1</v>
      </c>
      <c r="CN43" s="14">
        <f t="shared" si="33"/>
        <v>5</v>
      </c>
      <c r="CO43" s="14"/>
      <c r="CP43">
        <v>0.89449710769697244</v>
      </c>
      <c r="CQ43">
        <v>1.1987482</v>
      </c>
      <c r="CR43">
        <v>0.57064165817979895</v>
      </c>
      <c r="CS43">
        <v>0.5</v>
      </c>
      <c r="CT43" t="s">
        <v>141</v>
      </c>
      <c r="CU43">
        <v>0.5</v>
      </c>
      <c r="CV43" t="s">
        <v>141</v>
      </c>
      <c r="CW43" s="14">
        <f t="shared" si="34"/>
        <v>0.5</v>
      </c>
      <c r="CX43" s="14">
        <f t="shared" si="46"/>
        <v>0.69874820000000004</v>
      </c>
      <c r="CY43" s="14" t="str">
        <f t="shared" si="35"/>
        <v>Over</v>
      </c>
      <c r="CZ43">
        <v>0.6</v>
      </c>
      <c r="DA43">
        <v>0.5</v>
      </c>
      <c r="DB43" s="14">
        <f t="shared" si="36"/>
        <v>3</v>
      </c>
      <c r="DC43" s="14">
        <f t="shared" si="37"/>
        <v>2</v>
      </c>
      <c r="DD43" s="14">
        <f t="shared" si="38"/>
        <v>1</v>
      </c>
      <c r="DE43" s="14">
        <f t="shared" si="39"/>
        <v>0</v>
      </c>
      <c r="DF43" s="14">
        <f t="shared" si="40"/>
        <v>6</v>
      </c>
      <c r="DG43" s="14"/>
    </row>
    <row r="44" spans="1:111" x14ac:dyDescent="0.3">
      <c r="A44" t="s">
        <v>187</v>
      </c>
      <c r="B44" t="s">
        <v>49</v>
      </c>
      <c r="C44" t="s">
        <v>181</v>
      </c>
      <c r="D44">
        <v>0.42250474469737381</v>
      </c>
      <c r="E44">
        <v>0.55683922791612295</v>
      </c>
      <c r="F44">
        <v>0.26785685158037498</v>
      </c>
      <c r="G44">
        <v>0.5</v>
      </c>
      <c r="H44" t="s">
        <v>141</v>
      </c>
      <c r="I44">
        <v>0.5</v>
      </c>
      <c r="J44">
        <v>0.5</v>
      </c>
      <c r="K44" s="14">
        <f t="shared" si="0"/>
        <v>0.5</v>
      </c>
      <c r="L44" s="14">
        <f t="shared" si="41"/>
        <v>-0.23214314841962502</v>
      </c>
      <c r="M44" s="14" t="str">
        <f t="shared" si="1"/>
        <v>Under</v>
      </c>
      <c r="N44">
        <v>0.7</v>
      </c>
      <c r="O44">
        <v>0.4</v>
      </c>
      <c r="P44" s="14">
        <f t="shared" si="2"/>
        <v>2</v>
      </c>
      <c r="Q44" s="14">
        <f t="shared" si="3"/>
        <v>3</v>
      </c>
      <c r="R44" s="14">
        <f t="shared" si="4"/>
        <v>0</v>
      </c>
      <c r="S44" s="14">
        <f t="shared" si="5"/>
        <v>1</v>
      </c>
      <c r="T44" s="14">
        <f t="shared" si="6"/>
        <v>6</v>
      </c>
      <c r="U44" s="14"/>
      <c r="V44" s="15">
        <v>1.039061505564663</v>
      </c>
      <c r="W44" s="15">
        <v>1.1102653731085299</v>
      </c>
      <c r="X44" s="15">
        <v>0.994618268214714</v>
      </c>
      <c r="Y44" s="15">
        <v>0.5</v>
      </c>
      <c r="Z44" s="15">
        <v>-200</v>
      </c>
      <c r="AA44" s="15">
        <v>280</v>
      </c>
      <c r="AB44" s="15">
        <v>0.4</v>
      </c>
      <c r="AC44" s="16">
        <f t="shared" si="7"/>
        <v>0.5</v>
      </c>
      <c r="AD44" s="16">
        <f t="shared" si="42"/>
        <v>0.61026537310852991</v>
      </c>
      <c r="AE44" s="16" t="str">
        <f t="shared" si="8"/>
        <v>Over</v>
      </c>
      <c r="AF44" s="15">
        <v>1.1000000000000001</v>
      </c>
      <c r="AG44" s="15">
        <v>0.7</v>
      </c>
      <c r="AH44" s="16">
        <f t="shared" si="9"/>
        <v>3</v>
      </c>
      <c r="AI44" s="16">
        <f t="shared" si="10"/>
        <v>4</v>
      </c>
      <c r="AJ44" s="16">
        <f t="shared" si="11"/>
        <v>1</v>
      </c>
      <c r="AK44" s="16">
        <f t="shared" si="12"/>
        <v>1</v>
      </c>
      <c r="AL44" s="16">
        <f t="shared" si="13"/>
        <v>9</v>
      </c>
      <c r="AM44" s="14"/>
      <c r="AN44">
        <v>4.0996115265517899E-2</v>
      </c>
      <c r="AO44">
        <v>0.110265373108531</v>
      </c>
      <c r="AP44">
        <v>-2.1479646002178798E-5</v>
      </c>
      <c r="AQ44" t="s">
        <v>141</v>
      </c>
      <c r="AR44">
        <v>0.5</v>
      </c>
      <c r="AS44">
        <v>560</v>
      </c>
      <c r="AT44" t="s">
        <v>141</v>
      </c>
      <c r="AU44" s="14">
        <f t="shared" si="14"/>
        <v>0.5</v>
      </c>
      <c r="AV44" s="14">
        <f t="shared" si="43"/>
        <v>-0.50002147964600219</v>
      </c>
      <c r="AW44" s="14" t="str">
        <f t="shared" si="15"/>
        <v>Under</v>
      </c>
      <c r="AX44">
        <v>0.1</v>
      </c>
      <c r="AY44">
        <v>0.1</v>
      </c>
      <c r="AZ44" s="14">
        <f t="shared" si="16"/>
        <v>3</v>
      </c>
      <c r="BA44" s="14">
        <f t="shared" si="17"/>
        <v>1</v>
      </c>
      <c r="BB44" s="14">
        <f t="shared" si="18"/>
        <v>0</v>
      </c>
      <c r="BC44" s="14">
        <f t="shared" si="19"/>
        <v>0</v>
      </c>
      <c r="BD44" s="14">
        <f t="shared" si="20"/>
        <v>4</v>
      </c>
      <c r="BE44" s="14"/>
      <c r="BF44">
        <v>0.38254957859151778</v>
      </c>
      <c r="BG44">
        <v>0.862083873757025</v>
      </c>
      <c r="BH44">
        <v>0.18</v>
      </c>
      <c r="BI44" t="s">
        <v>141</v>
      </c>
      <c r="BJ44">
        <v>0.5</v>
      </c>
      <c r="BK44">
        <v>200</v>
      </c>
      <c r="BL44" t="s">
        <v>141</v>
      </c>
      <c r="BM44" s="14">
        <f t="shared" si="21"/>
        <v>0.5</v>
      </c>
      <c r="BN44" s="14">
        <f t="shared" si="44"/>
        <v>0.362083873757025</v>
      </c>
      <c r="BO44" s="14" t="str">
        <f t="shared" si="22"/>
        <v>Over</v>
      </c>
      <c r="BP44">
        <v>0.3</v>
      </c>
      <c r="BQ44">
        <v>0.3</v>
      </c>
      <c r="BR44" s="14">
        <f t="shared" si="23"/>
        <v>1</v>
      </c>
      <c r="BS44" s="14">
        <f t="shared" si="24"/>
        <v>4</v>
      </c>
      <c r="BT44" s="14">
        <f t="shared" si="25"/>
        <v>0</v>
      </c>
      <c r="BU44" s="14">
        <f t="shared" si="26"/>
        <v>0</v>
      </c>
      <c r="BV44" s="14">
        <f t="shared" si="27"/>
        <v>5</v>
      </c>
      <c r="BW44" s="14"/>
      <c r="BX44">
        <v>0.19294990372917331</v>
      </c>
      <c r="BY44">
        <v>0.78620843561704901</v>
      </c>
      <c r="BZ44">
        <v>3.7187310000000001E-2</v>
      </c>
      <c r="CA44" t="s">
        <v>141</v>
      </c>
      <c r="CB44">
        <v>0.5</v>
      </c>
      <c r="CC44">
        <v>550</v>
      </c>
      <c r="CD44" t="s">
        <v>141</v>
      </c>
      <c r="CE44" s="14">
        <f t="shared" si="28"/>
        <v>0.5</v>
      </c>
      <c r="CF44" s="14">
        <f t="shared" si="45"/>
        <v>-0.46281269000000003</v>
      </c>
      <c r="CG44" s="14" t="str">
        <f t="shared" si="29"/>
        <v>Under</v>
      </c>
      <c r="CH44">
        <v>0.1</v>
      </c>
      <c r="CI44">
        <v>0.1</v>
      </c>
      <c r="CJ44" s="14">
        <f t="shared" si="48"/>
        <v>2</v>
      </c>
      <c r="CK44" s="14">
        <f t="shared" si="30"/>
        <v>1</v>
      </c>
      <c r="CL44" s="14">
        <f t="shared" si="31"/>
        <v>1</v>
      </c>
      <c r="CM44" s="14">
        <f t="shared" si="32"/>
        <v>1</v>
      </c>
      <c r="CN44" s="14">
        <f t="shared" si="33"/>
        <v>5</v>
      </c>
      <c r="CO44" s="14"/>
      <c r="CP44">
        <v>1.6893668567007949</v>
      </c>
      <c r="CQ44">
        <v>2</v>
      </c>
      <c r="CR44">
        <v>1.2337372</v>
      </c>
      <c r="CS44">
        <v>1.5</v>
      </c>
      <c r="CT44" t="s">
        <v>141</v>
      </c>
      <c r="CU44">
        <v>1.5</v>
      </c>
      <c r="CV44">
        <v>1.5</v>
      </c>
      <c r="CW44" s="14">
        <f t="shared" si="34"/>
        <v>1.5</v>
      </c>
      <c r="CX44" s="14">
        <f t="shared" si="46"/>
        <v>0.5</v>
      </c>
      <c r="CY44" s="14" t="str">
        <f t="shared" si="35"/>
        <v>Over</v>
      </c>
      <c r="CZ44">
        <v>1.5</v>
      </c>
      <c r="DA44">
        <v>0.5</v>
      </c>
      <c r="DB44" s="14">
        <f t="shared" si="36"/>
        <v>2</v>
      </c>
      <c r="DC44" s="14">
        <f t="shared" si="37"/>
        <v>1</v>
      </c>
      <c r="DD44" s="14">
        <f t="shared" si="38"/>
        <v>0</v>
      </c>
      <c r="DE44" s="14">
        <f t="shared" si="39"/>
        <v>0</v>
      </c>
      <c r="DF44" s="14">
        <f t="shared" si="40"/>
        <v>3</v>
      </c>
      <c r="DG44" s="14"/>
    </row>
    <row r="45" spans="1:111" x14ac:dyDescent="0.3">
      <c r="A45" t="s">
        <v>188</v>
      </c>
      <c r="B45" t="s">
        <v>49</v>
      </c>
      <c r="C45" t="s">
        <v>181</v>
      </c>
      <c r="D45">
        <v>0.51611068472754273</v>
      </c>
      <c r="E45">
        <v>0.67579789889326103</v>
      </c>
      <c r="F45">
        <v>0.32173285000000001</v>
      </c>
      <c r="G45">
        <v>0.5</v>
      </c>
      <c r="H45" t="s">
        <v>141</v>
      </c>
      <c r="I45">
        <v>0.5</v>
      </c>
      <c r="J45">
        <v>0.5</v>
      </c>
      <c r="K45" s="14">
        <f t="shared" si="0"/>
        <v>0.5</v>
      </c>
      <c r="L45" s="14">
        <f t="shared" si="41"/>
        <v>-0.17826714999999999</v>
      </c>
      <c r="M45" s="14" t="str">
        <f t="shared" si="1"/>
        <v>Under</v>
      </c>
      <c r="N45">
        <v>0.4</v>
      </c>
      <c r="O45">
        <v>0.4</v>
      </c>
      <c r="P45" s="14">
        <f t="shared" si="2"/>
        <v>1</v>
      </c>
      <c r="Q45" s="14">
        <f t="shared" si="3"/>
        <v>3</v>
      </c>
      <c r="R45" s="14">
        <f t="shared" si="4"/>
        <v>1</v>
      </c>
      <c r="S45" s="14">
        <f t="shared" si="5"/>
        <v>1</v>
      </c>
      <c r="T45" s="14">
        <f t="shared" si="6"/>
        <v>6</v>
      </c>
      <c r="U45" s="14"/>
      <c r="V45" s="15">
        <v>1.0565536044176811</v>
      </c>
      <c r="W45" s="15">
        <v>1.14863776661923</v>
      </c>
      <c r="X45" s="15">
        <v>0.99998849999999995</v>
      </c>
      <c r="Y45" s="15">
        <v>0.5</v>
      </c>
      <c r="Z45" s="15">
        <v>-260</v>
      </c>
      <c r="AA45" s="15">
        <v>200</v>
      </c>
      <c r="AB45" s="15">
        <v>0.2</v>
      </c>
      <c r="AC45" s="16">
        <f t="shared" si="7"/>
        <v>0.5</v>
      </c>
      <c r="AD45" s="16">
        <f t="shared" si="42"/>
        <v>0.64863776661923001</v>
      </c>
      <c r="AE45" s="16" t="str">
        <f t="shared" si="8"/>
        <v>Over</v>
      </c>
      <c r="AF45" s="15">
        <v>1.1000000000000001</v>
      </c>
      <c r="AG45" s="15">
        <v>0.9</v>
      </c>
      <c r="AH45" s="16">
        <f t="shared" si="9"/>
        <v>3</v>
      </c>
      <c r="AI45" s="16">
        <f t="shared" si="10"/>
        <v>4</v>
      </c>
      <c r="AJ45" s="16">
        <f t="shared" si="11"/>
        <v>1</v>
      </c>
      <c r="AK45" s="16">
        <f t="shared" si="12"/>
        <v>1</v>
      </c>
      <c r="AL45" s="16">
        <f t="shared" si="13"/>
        <v>9</v>
      </c>
      <c r="AM45" s="14"/>
      <c r="AN45">
        <v>9.408101330943669E-2</v>
      </c>
      <c r="AO45">
        <v>0.24863776661923201</v>
      </c>
      <c r="AP45">
        <v>-1.97235656221118E-4</v>
      </c>
      <c r="AQ45" t="s">
        <v>141</v>
      </c>
      <c r="AR45">
        <v>0.5</v>
      </c>
      <c r="AS45">
        <v>390</v>
      </c>
      <c r="AT45" t="s">
        <v>141</v>
      </c>
      <c r="AU45" s="14">
        <f t="shared" si="14"/>
        <v>0.5</v>
      </c>
      <c r="AV45" s="14">
        <f t="shared" si="43"/>
        <v>-0.5001972356562211</v>
      </c>
      <c r="AW45" s="14" t="str">
        <f t="shared" si="15"/>
        <v>Under</v>
      </c>
      <c r="AX45">
        <v>0.2</v>
      </c>
      <c r="AY45">
        <v>0.2</v>
      </c>
      <c r="AZ45" s="14">
        <f t="shared" si="16"/>
        <v>3</v>
      </c>
      <c r="BA45" s="14">
        <f t="shared" si="17"/>
        <v>1</v>
      </c>
      <c r="BB45" s="14">
        <f t="shared" si="18"/>
        <v>0</v>
      </c>
      <c r="BC45" s="14">
        <f t="shared" si="19"/>
        <v>0</v>
      </c>
      <c r="BD45" s="14">
        <f t="shared" si="20"/>
        <v>4</v>
      </c>
      <c r="BE45" s="14"/>
      <c r="BF45">
        <v>0.49794531936522041</v>
      </c>
      <c r="BG45">
        <v>0.862083873757025</v>
      </c>
      <c r="BH45">
        <v>0.17</v>
      </c>
      <c r="BI45" t="s">
        <v>141</v>
      </c>
      <c r="BJ45">
        <v>0.5</v>
      </c>
      <c r="BK45">
        <v>145</v>
      </c>
      <c r="BL45" t="s">
        <v>141</v>
      </c>
      <c r="BM45" s="14">
        <f t="shared" si="21"/>
        <v>0.5</v>
      </c>
      <c r="BN45" s="14">
        <f t="shared" si="44"/>
        <v>0.362083873757025</v>
      </c>
      <c r="BO45" s="14" t="str">
        <f t="shared" si="22"/>
        <v>Over</v>
      </c>
      <c r="BP45">
        <v>0.7</v>
      </c>
      <c r="BQ45">
        <v>0.3</v>
      </c>
      <c r="BR45" s="14">
        <f t="shared" si="23"/>
        <v>1</v>
      </c>
      <c r="BS45" s="14">
        <f t="shared" si="24"/>
        <v>4</v>
      </c>
      <c r="BT45" s="14">
        <f t="shared" si="25"/>
        <v>1</v>
      </c>
      <c r="BU45" s="14">
        <f t="shared" si="26"/>
        <v>0</v>
      </c>
      <c r="BV45" s="14">
        <f t="shared" si="27"/>
        <v>6</v>
      </c>
      <c r="BW45" s="14"/>
      <c r="BX45">
        <v>0.18473338002149231</v>
      </c>
      <c r="BY45">
        <v>0.78620843561704901</v>
      </c>
      <c r="BZ45">
        <v>3.7659289999999998E-2</v>
      </c>
      <c r="CA45" t="s">
        <v>141</v>
      </c>
      <c r="CB45">
        <v>0.5</v>
      </c>
      <c r="CC45">
        <v>470</v>
      </c>
      <c r="CD45" t="s">
        <v>141</v>
      </c>
      <c r="CE45" s="14">
        <f t="shared" si="28"/>
        <v>0.5</v>
      </c>
      <c r="CF45" s="14">
        <f t="shared" si="45"/>
        <v>-0.46234070999999999</v>
      </c>
      <c r="CG45" s="14" t="str">
        <f t="shared" si="29"/>
        <v>Under</v>
      </c>
      <c r="CH45">
        <v>0.1</v>
      </c>
      <c r="CI45">
        <v>0.1</v>
      </c>
      <c r="CJ45" s="14">
        <f t="shared" si="48"/>
        <v>2</v>
      </c>
      <c r="CK45" s="14">
        <f t="shared" si="30"/>
        <v>1</v>
      </c>
      <c r="CL45" s="14">
        <f t="shared" si="31"/>
        <v>1</v>
      </c>
      <c r="CM45" s="14">
        <f t="shared" si="32"/>
        <v>1</v>
      </c>
      <c r="CN45" s="14">
        <f t="shared" si="33"/>
        <v>5</v>
      </c>
      <c r="CO45" s="14"/>
      <c r="CP45">
        <v>2.5122945318748702</v>
      </c>
      <c r="CQ45">
        <v>2.99</v>
      </c>
      <c r="CR45">
        <v>1.9998828</v>
      </c>
      <c r="CS45">
        <v>1.5</v>
      </c>
      <c r="CT45" t="s">
        <v>141</v>
      </c>
      <c r="CU45">
        <v>1.5</v>
      </c>
      <c r="CV45">
        <v>1.5</v>
      </c>
      <c r="CW45" s="14">
        <f t="shared" si="34"/>
        <v>1.5</v>
      </c>
      <c r="CX45" s="14">
        <f t="shared" si="46"/>
        <v>1.4900000000000002</v>
      </c>
      <c r="CY45" s="14" t="str">
        <f t="shared" si="35"/>
        <v>Over</v>
      </c>
      <c r="CZ45">
        <v>2</v>
      </c>
      <c r="DA45">
        <v>0.4</v>
      </c>
      <c r="DB45" s="14">
        <f t="shared" si="36"/>
        <v>3</v>
      </c>
      <c r="DC45" s="14">
        <f t="shared" si="37"/>
        <v>3</v>
      </c>
      <c r="DD45" s="14">
        <f t="shared" si="38"/>
        <v>1</v>
      </c>
      <c r="DE45" s="14">
        <f t="shared" si="39"/>
        <v>0</v>
      </c>
      <c r="DF45" s="14">
        <f t="shared" si="40"/>
        <v>7</v>
      </c>
      <c r="DG45" s="14"/>
    </row>
    <row r="46" spans="1:111" x14ac:dyDescent="0.3">
      <c r="A46" t="s">
        <v>189</v>
      </c>
      <c r="B46" t="s">
        <v>39</v>
      </c>
      <c r="C46" t="s">
        <v>49</v>
      </c>
      <c r="D46">
        <v>0.41224030771282871</v>
      </c>
      <c r="E46">
        <v>0.50407530845288695</v>
      </c>
      <c r="F46">
        <v>0.18264715000000001</v>
      </c>
      <c r="G46">
        <v>0.5</v>
      </c>
      <c r="H46" t="s">
        <v>141</v>
      </c>
      <c r="I46">
        <v>0.5</v>
      </c>
      <c r="J46">
        <v>0.5</v>
      </c>
      <c r="K46" s="14">
        <f t="shared" si="0"/>
        <v>0.5</v>
      </c>
      <c r="L46" s="14">
        <f t="shared" si="41"/>
        <v>-0.31735285000000002</v>
      </c>
      <c r="M46" s="14" t="str">
        <f t="shared" si="1"/>
        <v>Under</v>
      </c>
      <c r="N46">
        <v>0.4</v>
      </c>
      <c r="O46">
        <v>0.4</v>
      </c>
      <c r="P46" s="14">
        <f t="shared" si="2"/>
        <v>2</v>
      </c>
      <c r="Q46" s="14">
        <f t="shared" si="3"/>
        <v>4</v>
      </c>
      <c r="R46" s="14">
        <f t="shared" si="4"/>
        <v>1</v>
      </c>
      <c r="S46" s="14">
        <f t="shared" si="5"/>
        <v>1</v>
      </c>
      <c r="T46" s="14">
        <f t="shared" si="6"/>
        <v>8</v>
      </c>
      <c r="U46" s="14"/>
      <c r="V46">
        <v>0.83729761071956477</v>
      </c>
      <c r="W46">
        <v>1</v>
      </c>
      <c r="X46">
        <v>0.51082936673870105</v>
      </c>
      <c r="Y46">
        <v>0.5</v>
      </c>
      <c r="Z46">
        <v>-240</v>
      </c>
      <c r="AA46">
        <v>230</v>
      </c>
      <c r="AB46">
        <v>0.2</v>
      </c>
      <c r="AC46" s="14">
        <f t="shared" si="7"/>
        <v>0.5</v>
      </c>
      <c r="AD46" s="16">
        <f t="shared" si="42"/>
        <v>0.5</v>
      </c>
      <c r="AE46" s="14" t="str">
        <f t="shared" si="8"/>
        <v>Over</v>
      </c>
      <c r="AF46">
        <v>0.8</v>
      </c>
      <c r="AG46">
        <v>0.5</v>
      </c>
      <c r="AH46" s="14">
        <f t="shared" si="9"/>
        <v>3</v>
      </c>
      <c r="AI46" s="14">
        <f t="shared" si="10"/>
        <v>3</v>
      </c>
      <c r="AJ46" s="14">
        <f t="shared" si="11"/>
        <v>1</v>
      </c>
      <c r="AK46" s="14">
        <f t="shared" si="12"/>
        <v>0</v>
      </c>
      <c r="AL46" s="14">
        <f t="shared" si="13"/>
        <v>7</v>
      </c>
      <c r="AM46" s="14"/>
      <c r="AN46">
        <v>4.7038526570728087E-2</v>
      </c>
      <c r="AO46">
        <v>0.12051707636463101</v>
      </c>
      <c r="AP46">
        <v>-4.4137504991267703E-5</v>
      </c>
      <c r="AQ46" t="s">
        <v>141</v>
      </c>
      <c r="AR46">
        <v>0.5</v>
      </c>
      <c r="AS46">
        <v>440</v>
      </c>
      <c r="AT46" t="s">
        <v>141</v>
      </c>
      <c r="AU46" s="14">
        <f t="shared" si="14"/>
        <v>0.5</v>
      </c>
      <c r="AV46" s="14">
        <f t="shared" si="43"/>
        <v>-0.50004413750499122</v>
      </c>
      <c r="AW46" s="14" t="str">
        <f t="shared" si="15"/>
        <v>Under</v>
      </c>
      <c r="AX46">
        <v>0.1</v>
      </c>
      <c r="AY46">
        <v>0.1</v>
      </c>
      <c r="AZ46" s="14">
        <f t="shared" si="16"/>
        <v>3</v>
      </c>
      <c r="BA46" s="14">
        <f t="shared" si="17"/>
        <v>1</v>
      </c>
      <c r="BB46" s="14">
        <f t="shared" si="18"/>
        <v>0</v>
      </c>
      <c r="BC46" s="14">
        <f t="shared" si="19"/>
        <v>0</v>
      </c>
      <c r="BD46" s="14">
        <f t="shared" si="20"/>
        <v>4</v>
      </c>
      <c r="BE46" s="14"/>
      <c r="BF46">
        <v>0.37188620809207501</v>
      </c>
      <c r="BG46">
        <v>0.70624450307827602</v>
      </c>
      <c r="BH46">
        <v>0.21</v>
      </c>
      <c r="BI46" t="s">
        <v>141</v>
      </c>
      <c r="BJ46">
        <v>0.5</v>
      </c>
      <c r="BK46">
        <v>130</v>
      </c>
      <c r="BL46" t="s">
        <v>141</v>
      </c>
      <c r="BM46" s="14">
        <f t="shared" si="21"/>
        <v>0.5</v>
      </c>
      <c r="BN46" s="14">
        <f t="shared" si="44"/>
        <v>-0.3</v>
      </c>
      <c r="BO46" s="14" t="str">
        <f t="shared" si="22"/>
        <v>Under</v>
      </c>
      <c r="BP46">
        <v>0.2</v>
      </c>
      <c r="BQ46">
        <v>0.2</v>
      </c>
      <c r="BR46" s="14">
        <f t="shared" si="23"/>
        <v>2</v>
      </c>
      <c r="BS46" s="14">
        <f t="shared" si="24"/>
        <v>1</v>
      </c>
      <c r="BT46" s="14">
        <f t="shared" si="25"/>
        <v>1</v>
      </c>
      <c r="BU46" s="14">
        <f t="shared" si="26"/>
        <v>1</v>
      </c>
      <c r="BV46" s="14">
        <f t="shared" si="27"/>
        <v>5</v>
      </c>
      <c r="BW46" s="14"/>
      <c r="BX46">
        <v>0.22308497214820591</v>
      </c>
      <c r="BY46">
        <v>0.79899581589958102</v>
      </c>
      <c r="BZ46">
        <v>8.0588559243166893E-2</v>
      </c>
      <c r="CA46" t="s">
        <v>141</v>
      </c>
      <c r="CB46">
        <v>0.5</v>
      </c>
      <c r="CC46">
        <v>110</v>
      </c>
      <c r="CD46" t="s">
        <v>141</v>
      </c>
      <c r="CE46" s="14">
        <f t="shared" si="28"/>
        <v>0.5</v>
      </c>
      <c r="CF46" s="14">
        <f t="shared" si="45"/>
        <v>-0.41941144075683312</v>
      </c>
      <c r="CG46" s="14" t="str">
        <f t="shared" si="29"/>
        <v>Under</v>
      </c>
      <c r="CH46">
        <v>0.1</v>
      </c>
      <c r="CI46">
        <v>0.1</v>
      </c>
      <c r="CJ46" s="14">
        <f t="shared" si="48"/>
        <v>2</v>
      </c>
      <c r="CK46" s="14">
        <f t="shared" si="30"/>
        <v>1</v>
      </c>
      <c r="CL46" s="14">
        <f t="shared" si="31"/>
        <v>1</v>
      </c>
      <c r="CM46" s="14">
        <f t="shared" si="32"/>
        <v>1</v>
      </c>
      <c r="CN46" s="14">
        <f t="shared" si="33"/>
        <v>5</v>
      </c>
      <c r="CO46" s="14"/>
      <c r="CP46">
        <v>1.136210741678787</v>
      </c>
      <c r="CQ46">
        <v>1.2816245684530501</v>
      </c>
      <c r="CR46">
        <v>1</v>
      </c>
      <c r="CS46">
        <v>1.5</v>
      </c>
      <c r="CT46" t="s">
        <v>141</v>
      </c>
      <c r="CU46">
        <v>1.5</v>
      </c>
      <c r="CV46">
        <v>1.5</v>
      </c>
      <c r="CW46" s="14">
        <f t="shared" si="34"/>
        <v>1.5</v>
      </c>
      <c r="CX46" s="14">
        <f t="shared" si="46"/>
        <v>-0.5</v>
      </c>
      <c r="CY46" s="14" t="str">
        <f t="shared" si="35"/>
        <v>Under</v>
      </c>
      <c r="CZ46">
        <v>1.2</v>
      </c>
      <c r="DA46">
        <v>0.4</v>
      </c>
      <c r="DB46" s="14">
        <f t="shared" si="36"/>
        <v>3</v>
      </c>
      <c r="DC46" s="14">
        <f t="shared" si="37"/>
        <v>1</v>
      </c>
      <c r="DD46" s="14">
        <f t="shared" si="38"/>
        <v>1</v>
      </c>
      <c r="DE46" s="14">
        <f t="shared" si="39"/>
        <v>1</v>
      </c>
      <c r="DF46" s="14">
        <f t="shared" si="40"/>
        <v>6</v>
      </c>
      <c r="DG46" s="14"/>
    </row>
    <row r="47" spans="1:111" x14ac:dyDescent="0.3">
      <c r="A47" t="s">
        <v>190</v>
      </c>
      <c r="B47" t="s">
        <v>39</v>
      </c>
      <c r="C47" t="s">
        <v>49</v>
      </c>
      <c r="D47">
        <v>0.59330484456121224</v>
      </c>
      <c r="E47">
        <v>0.738822436321381</v>
      </c>
      <c r="F47">
        <v>0.36296538</v>
      </c>
      <c r="G47">
        <v>0.5</v>
      </c>
      <c r="H47" t="s">
        <v>141</v>
      </c>
      <c r="I47">
        <v>0.5</v>
      </c>
      <c r="J47">
        <v>0.5</v>
      </c>
      <c r="K47" s="14">
        <f t="shared" si="0"/>
        <v>0.5</v>
      </c>
      <c r="L47" s="14">
        <f t="shared" si="41"/>
        <v>0.238822436321381</v>
      </c>
      <c r="M47" s="14" t="str">
        <f t="shared" si="1"/>
        <v>Over</v>
      </c>
      <c r="N47">
        <v>0.6</v>
      </c>
      <c r="O47">
        <v>0.5</v>
      </c>
      <c r="P47" s="14">
        <f t="shared" si="2"/>
        <v>2</v>
      </c>
      <c r="Q47" s="14">
        <f t="shared" si="3"/>
        <v>3</v>
      </c>
      <c r="R47" s="14">
        <f t="shared" si="4"/>
        <v>1</v>
      </c>
      <c r="S47" s="14">
        <f t="shared" si="5"/>
        <v>0</v>
      </c>
      <c r="T47" s="14">
        <f t="shared" si="6"/>
        <v>6</v>
      </c>
      <c r="U47" s="14"/>
      <c r="V47" s="15">
        <v>1.0611818729278499</v>
      </c>
      <c r="W47" s="15">
        <v>1.15781765494795</v>
      </c>
      <c r="X47" s="15">
        <v>0.99998849999999995</v>
      </c>
      <c r="Y47" s="15">
        <v>0.5</v>
      </c>
      <c r="Z47" s="15">
        <v>-220</v>
      </c>
      <c r="AA47" s="15">
        <v>250</v>
      </c>
      <c r="AB47" s="15">
        <v>0.4</v>
      </c>
      <c r="AC47" s="16">
        <f t="shared" si="7"/>
        <v>0.5</v>
      </c>
      <c r="AD47" s="16">
        <f t="shared" si="42"/>
        <v>0.7</v>
      </c>
      <c r="AE47" s="16" t="str">
        <f t="shared" si="8"/>
        <v>Over</v>
      </c>
      <c r="AF47" s="15">
        <v>1.2</v>
      </c>
      <c r="AG47" s="15">
        <v>0.8</v>
      </c>
      <c r="AH47" s="16">
        <f t="shared" si="9"/>
        <v>3</v>
      </c>
      <c r="AI47" s="16">
        <f t="shared" si="10"/>
        <v>4</v>
      </c>
      <c r="AJ47" s="16">
        <f t="shared" si="11"/>
        <v>1</v>
      </c>
      <c r="AK47" s="16">
        <f t="shared" si="12"/>
        <v>1</v>
      </c>
      <c r="AL47" s="16">
        <f t="shared" si="13"/>
        <v>9</v>
      </c>
      <c r="AM47" s="14"/>
      <c r="AN47">
        <v>0.10060235824080931</v>
      </c>
      <c r="AO47">
        <v>0.27366363867410198</v>
      </c>
      <c r="AP47">
        <v>-9.4140452875836499E-5</v>
      </c>
      <c r="AQ47" t="s">
        <v>141</v>
      </c>
      <c r="AR47">
        <v>0.5</v>
      </c>
      <c r="AS47">
        <v>480</v>
      </c>
      <c r="AT47" t="s">
        <v>141</v>
      </c>
      <c r="AU47" s="14">
        <f t="shared" si="14"/>
        <v>0.5</v>
      </c>
      <c r="AV47" s="14">
        <f t="shared" si="43"/>
        <v>-0.50009414045287581</v>
      </c>
      <c r="AW47" s="14" t="str">
        <f t="shared" si="15"/>
        <v>Under</v>
      </c>
      <c r="AX47">
        <v>0.3</v>
      </c>
      <c r="AY47">
        <v>0.3</v>
      </c>
      <c r="AZ47" s="14">
        <f t="shared" si="16"/>
        <v>3</v>
      </c>
      <c r="BA47" s="14">
        <f t="shared" si="17"/>
        <v>1</v>
      </c>
      <c r="BB47" s="14">
        <f t="shared" si="18"/>
        <v>0</v>
      </c>
      <c r="BC47" s="14">
        <f t="shared" si="19"/>
        <v>0</v>
      </c>
      <c r="BD47" s="14">
        <f t="shared" si="20"/>
        <v>4</v>
      </c>
      <c r="BE47" s="14"/>
      <c r="BF47">
        <v>0.69414935464411842</v>
      </c>
      <c r="BG47">
        <v>1.0436137071650999</v>
      </c>
      <c r="BH47">
        <v>0.28687477</v>
      </c>
      <c r="BI47" t="s">
        <v>141</v>
      </c>
      <c r="BJ47">
        <v>0.5</v>
      </c>
      <c r="BK47">
        <v>120</v>
      </c>
      <c r="BL47" t="s">
        <v>141</v>
      </c>
      <c r="BM47" s="14">
        <f t="shared" si="21"/>
        <v>0.5</v>
      </c>
      <c r="BN47" s="14">
        <f t="shared" si="44"/>
        <v>0.54361370716509994</v>
      </c>
      <c r="BO47" s="14" t="str">
        <f t="shared" si="22"/>
        <v>Over</v>
      </c>
      <c r="BP47">
        <v>0.6</v>
      </c>
      <c r="BQ47">
        <v>0.4</v>
      </c>
      <c r="BR47" s="14">
        <f t="shared" si="23"/>
        <v>2</v>
      </c>
      <c r="BS47" s="14">
        <f t="shared" si="24"/>
        <v>5</v>
      </c>
      <c r="BT47" s="14">
        <f t="shared" si="25"/>
        <v>1</v>
      </c>
      <c r="BU47" s="14">
        <f t="shared" si="26"/>
        <v>0</v>
      </c>
      <c r="BV47" s="14">
        <f t="shared" si="27"/>
        <v>8</v>
      </c>
      <c r="BW47" s="14"/>
      <c r="BX47">
        <v>0.180263928980925</v>
      </c>
      <c r="BY47">
        <v>0.79899581589958102</v>
      </c>
      <c r="BZ47">
        <v>0.02</v>
      </c>
      <c r="CA47" t="s">
        <v>141</v>
      </c>
      <c r="CB47">
        <v>0.5</v>
      </c>
      <c r="CC47">
        <v>800</v>
      </c>
      <c r="CD47" t="s">
        <v>141</v>
      </c>
      <c r="CE47" s="14">
        <f t="shared" si="28"/>
        <v>0.5</v>
      </c>
      <c r="CF47" s="14">
        <f t="shared" si="45"/>
        <v>-0.48</v>
      </c>
      <c r="CG47" s="14" t="str">
        <f t="shared" si="29"/>
        <v>Under</v>
      </c>
      <c r="CH47">
        <v>0.2</v>
      </c>
      <c r="CI47">
        <v>0.1</v>
      </c>
      <c r="CJ47" s="14">
        <f t="shared" si="48"/>
        <v>2</v>
      </c>
      <c r="CK47" s="14">
        <f t="shared" si="30"/>
        <v>1</v>
      </c>
      <c r="CL47" s="14">
        <f t="shared" si="31"/>
        <v>1</v>
      </c>
      <c r="CM47" s="14">
        <f t="shared" si="32"/>
        <v>1</v>
      </c>
      <c r="CN47" s="14">
        <f t="shared" si="33"/>
        <v>5</v>
      </c>
      <c r="CO47" s="14"/>
      <c r="CP47" s="15">
        <v>2.5126390624510582</v>
      </c>
      <c r="CQ47" s="15">
        <v>2.99</v>
      </c>
      <c r="CR47" s="15">
        <v>1.9998828</v>
      </c>
      <c r="CS47" s="15">
        <v>1.5</v>
      </c>
      <c r="CT47" s="15" t="s">
        <v>141</v>
      </c>
      <c r="CU47" s="15">
        <v>1.5</v>
      </c>
      <c r="CV47" s="15">
        <v>1.5</v>
      </c>
      <c r="CW47" s="16">
        <f t="shared" si="34"/>
        <v>1.5</v>
      </c>
      <c r="CX47" s="14">
        <f t="shared" si="46"/>
        <v>1.4900000000000002</v>
      </c>
      <c r="CY47" s="16" t="str">
        <f t="shared" si="35"/>
        <v>Over</v>
      </c>
      <c r="CZ47" s="15">
        <v>2.4</v>
      </c>
      <c r="DA47" s="15">
        <v>0.7</v>
      </c>
      <c r="DB47" s="16">
        <f t="shared" si="36"/>
        <v>3</v>
      </c>
      <c r="DC47" s="16">
        <f t="shared" si="37"/>
        <v>3</v>
      </c>
      <c r="DD47" s="16">
        <f t="shared" si="38"/>
        <v>1</v>
      </c>
      <c r="DE47" s="16">
        <f t="shared" si="39"/>
        <v>1</v>
      </c>
      <c r="DF47" s="16">
        <f t="shared" si="40"/>
        <v>8</v>
      </c>
      <c r="DG47" s="14"/>
    </row>
    <row r="48" spans="1:111" x14ac:dyDescent="0.3">
      <c r="A48" t="s">
        <v>191</v>
      </c>
      <c r="B48" t="s">
        <v>39</v>
      </c>
      <c r="C48" t="s">
        <v>49</v>
      </c>
      <c r="D48">
        <v>0.57803938983620473</v>
      </c>
      <c r="E48">
        <v>0.72132657761400198</v>
      </c>
      <c r="F48">
        <v>0.43</v>
      </c>
      <c r="G48">
        <v>0.5</v>
      </c>
      <c r="H48" t="s">
        <v>141</v>
      </c>
      <c r="I48">
        <v>0.5</v>
      </c>
      <c r="J48">
        <v>0.5</v>
      </c>
      <c r="K48" s="14">
        <f t="shared" si="0"/>
        <v>0.5</v>
      </c>
      <c r="L48" s="14">
        <f t="shared" si="41"/>
        <v>0.30000000000000004</v>
      </c>
      <c r="M48" s="14" t="str">
        <f t="shared" si="1"/>
        <v>Over</v>
      </c>
      <c r="N48">
        <v>0.8</v>
      </c>
      <c r="O48">
        <v>0.6</v>
      </c>
      <c r="P48" s="14">
        <f t="shared" si="2"/>
        <v>2</v>
      </c>
      <c r="Q48" s="14">
        <f t="shared" si="3"/>
        <v>4</v>
      </c>
      <c r="R48" s="14">
        <f t="shared" si="4"/>
        <v>1</v>
      </c>
      <c r="S48" s="14">
        <f t="shared" si="5"/>
        <v>1</v>
      </c>
      <c r="T48" s="14">
        <f t="shared" si="6"/>
        <v>8</v>
      </c>
      <c r="U48" s="14"/>
      <c r="V48" s="15">
        <v>1.030903329779542</v>
      </c>
      <c r="W48" s="15">
        <v>1.08386225265789</v>
      </c>
      <c r="X48" s="15">
        <v>0.99807404320313997</v>
      </c>
      <c r="Y48" s="15">
        <v>0.5</v>
      </c>
      <c r="Z48" s="15">
        <v>-180</v>
      </c>
      <c r="AA48" s="15">
        <v>320</v>
      </c>
      <c r="AB48" s="15">
        <v>0.2</v>
      </c>
      <c r="AC48" s="16">
        <f t="shared" si="7"/>
        <v>0.5</v>
      </c>
      <c r="AD48" s="16">
        <f t="shared" si="42"/>
        <v>0.60000000000000009</v>
      </c>
      <c r="AE48" s="16" t="str">
        <f t="shared" si="8"/>
        <v>Over</v>
      </c>
      <c r="AF48" s="15">
        <v>1.1000000000000001</v>
      </c>
      <c r="AG48" s="15">
        <v>0.8</v>
      </c>
      <c r="AH48" s="16">
        <f t="shared" si="9"/>
        <v>3</v>
      </c>
      <c r="AI48" s="16">
        <f t="shared" si="10"/>
        <v>4</v>
      </c>
      <c r="AJ48" s="16">
        <f t="shared" si="11"/>
        <v>1</v>
      </c>
      <c r="AK48" s="16">
        <f t="shared" si="12"/>
        <v>1</v>
      </c>
      <c r="AL48" s="16">
        <f t="shared" si="13"/>
        <v>9</v>
      </c>
      <c r="AM48" s="14"/>
      <c r="AN48">
        <v>3.4187217738435187E-2</v>
      </c>
      <c r="AO48">
        <v>9.7377486321635898E-2</v>
      </c>
      <c r="AP48">
        <v>-6.9631715187061196E-5</v>
      </c>
      <c r="AQ48" t="s">
        <v>141</v>
      </c>
      <c r="AR48">
        <v>0.5</v>
      </c>
      <c r="AS48">
        <v>700</v>
      </c>
      <c r="AT48" t="s">
        <v>141</v>
      </c>
      <c r="AU48" s="14">
        <f t="shared" si="14"/>
        <v>0.5</v>
      </c>
      <c r="AV48" s="14">
        <f t="shared" si="43"/>
        <v>-0.50006963171518704</v>
      </c>
      <c r="AW48" s="14" t="str">
        <f t="shared" si="15"/>
        <v>Under</v>
      </c>
      <c r="AX48">
        <v>0.1</v>
      </c>
      <c r="AY48">
        <v>0.1</v>
      </c>
      <c r="AZ48" s="14">
        <f t="shared" si="16"/>
        <v>3</v>
      </c>
      <c r="BA48" s="14">
        <f t="shared" si="17"/>
        <v>1</v>
      </c>
      <c r="BB48" s="14">
        <f t="shared" si="18"/>
        <v>0</v>
      </c>
      <c r="BC48" s="14">
        <f t="shared" si="19"/>
        <v>0</v>
      </c>
      <c r="BD48" s="14">
        <f t="shared" si="20"/>
        <v>4</v>
      </c>
      <c r="BE48" s="14"/>
      <c r="BF48">
        <v>0.67753925285659744</v>
      </c>
      <c r="BG48">
        <v>1.2716665945858101</v>
      </c>
      <c r="BH48">
        <v>0.38</v>
      </c>
      <c r="BI48" t="s">
        <v>141</v>
      </c>
      <c r="BJ48">
        <v>0.5</v>
      </c>
      <c r="BK48">
        <v>170</v>
      </c>
      <c r="BL48" t="s">
        <v>141</v>
      </c>
      <c r="BM48" s="14">
        <f t="shared" si="21"/>
        <v>0.5</v>
      </c>
      <c r="BN48" s="14">
        <f t="shared" si="44"/>
        <v>0.77166659458581011</v>
      </c>
      <c r="BO48" s="14" t="str">
        <f t="shared" si="22"/>
        <v>Over</v>
      </c>
      <c r="BP48">
        <v>0.9</v>
      </c>
      <c r="BQ48">
        <v>0.4</v>
      </c>
      <c r="BR48" s="14">
        <f t="shared" si="23"/>
        <v>2</v>
      </c>
      <c r="BS48" s="14">
        <f t="shared" si="24"/>
        <v>5</v>
      </c>
      <c r="BT48" s="14">
        <f t="shared" si="25"/>
        <v>1</v>
      </c>
      <c r="BU48" s="14">
        <f t="shared" si="26"/>
        <v>0</v>
      </c>
      <c r="BV48" s="14">
        <f t="shared" si="27"/>
        <v>8</v>
      </c>
      <c r="BW48" s="14"/>
      <c r="BX48">
        <v>0.23759255301977189</v>
      </c>
      <c r="BY48">
        <v>0.87358356940509896</v>
      </c>
      <c r="BZ48">
        <v>6.6341609999999995E-2</v>
      </c>
      <c r="CA48" t="s">
        <v>141</v>
      </c>
      <c r="CB48">
        <v>0.5</v>
      </c>
      <c r="CC48">
        <v>580</v>
      </c>
      <c r="CD48" t="s">
        <v>141</v>
      </c>
      <c r="CE48" s="14">
        <f t="shared" si="28"/>
        <v>0.5</v>
      </c>
      <c r="CF48" s="14">
        <f t="shared" si="45"/>
        <v>-0.43365839</v>
      </c>
      <c r="CG48" s="14" t="str">
        <f t="shared" si="29"/>
        <v>Under</v>
      </c>
      <c r="CH48">
        <v>0.1</v>
      </c>
      <c r="CI48">
        <v>0.1</v>
      </c>
      <c r="CJ48" s="14">
        <f t="shared" si="48"/>
        <v>2</v>
      </c>
      <c r="CK48" s="14">
        <f t="shared" si="30"/>
        <v>1</v>
      </c>
      <c r="CL48" s="14">
        <f t="shared" si="31"/>
        <v>1</v>
      </c>
      <c r="CM48" s="14">
        <f t="shared" si="32"/>
        <v>1</v>
      </c>
      <c r="CN48" s="14">
        <f t="shared" si="33"/>
        <v>5</v>
      </c>
      <c r="CO48" s="14"/>
      <c r="CP48" s="15">
        <v>1.61125215801237</v>
      </c>
      <c r="CQ48" s="15">
        <v>1.9993585</v>
      </c>
      <c r="CR48" s="15">
        <v>1.01</v>
      </c>
      <c r="CS48" s="15">
        <v>0.5</v>
      </c>
      <c r="CT48" s="15" t="s">
        <v>141</v>
      </c>
      <c r="CU48" s="15">
        <v>0.5</v>
      </c>
      <c r="CV48" s="15">
        <v>1.5</v>
      </c>
      <c r="CW48" s="16">
        <f t="shared" si="34"/>
        <v>0.5</v>
      </c>
      <c r="CX48" s="14">
        <f t="shared" si="46"/>
        <v>1.4993585</v>
      </c>
      <c r="CY48" s="16" t="str">
        <f t="shared" si="35"/>
        <v>Over</v>
      </c>
      <c r="CZ48" s="15">
        <v>1.6</v>
      </c>
      <c r="DA48" s="15">
        <v>0.8</v>
      </c>
      <c r="DB48" s="16">
        <f t="shared" si="36"/>
        <v>3</v>
      </c>
      <c r="DC48" s="16">
        <f t="shared" si="37"/>
        <v>3</v>
      </c>
      <c r="DD48" s="16">
        <f t="shared" si="38"/>
        <v>1</v>
      </c>
      <c r="DE48" s="16">
        <f t="shared" si="39"/>
        <v>1</v>
      </c>
      <c r="DF48" s="16">
        <f t="shared" si="40"/>
        <v>8</v>
      </c>
      <c r="DG48" s="14"/>
    </row>
    <row r="49" spans="1:111" x14ac:dyDescent="0.3">
      <c r="A49" t="s">
        <v>192</v>
      </c>
      <c r="B49" t="s">
        <v>39</v>
      </c>
      <c r="C49" t="s">
        <v>49</v>
      </c>
      <c r="D49">
        <v>0.31532347530619409</v>
      </c>
      <c r="E49">
        <v>0.62891698735568902</v>
      </c>
      <c r="F49">
        <v>0.15824808921560199</v>
      </c>
      <c r="G49">
        <v>0.5</v>
      </c>
      <c r="H49" t="s">
        <v>141</v>
      </c>
      <c r="I49">
        <v>0.5</v>
      </c>
      <c r="J49" t="s">
        <v>141</v>
      </c>
      <c r="K49" s="14">
        <f t="shared" si="0"/>
        <v>0.5</v>
      </c>
      <c r="L49" s="14">
        <f t="shared" si="41"/>
        <v>-0.4</v>
      </c>
      <c r="M49" s="14" t="str">
        <f t="shared" si="1"/>
        <v>Under</v>
      </c>
      <c r="N49">
        <v>0.1</v>
      </c>
      <c r="O49">
        <v>0.1</v>
      </c>
      <c r="P49" s="14">
        <f t="shared" si="2"/>
        <v>2</v>
      </c>
      <c r="Q49" s="14">
        <f t="shared" si="3"/>
        <v>4</v>
      </c>
      <c r="R49" s="14">
        <f t="shared" si="4"/>
        <v>1</v>
      </c>
      <c r="S49" s="14">
        <f t="shared" si="5"/>
        <v>1</v>
      </c>
      <c r="T49" s="14">
        <f t="shared" si="6"/>
        <v>8</v>
      </c>
      <c r="U49" s="14"/>
      <c r="V49" s="15">
        <v>0.84410722762050483</v>
      </c>
      <c r="W49" s="15">
        <v>1.0001776223549901</v>
      </c>
      <c r="X49" s="15">
        <v>0.61182183946979896</v>
      </c>
      <c r="Y49" s="15">
        <v>0.5</v>
      </c>
      <c r="Z49" s="15" t="s">
        <v>141</v>
      </c>
      <c r="AA49" s="15" t="s">
        <v>141</v>
      </c>
      <c r="AB49" s="15">
        <v>0</v>
      </c>
      <c r="AC49" s="16">
        <f t="shared" si="7"/>
        <v>0.5</v>
      </c>
      <c r="AD49" s="16">
        <f t="shared" si="42"/>
        <v>0.50017762235499008</v>
      </c>
      <c r="AE49" s="16" t="str">
        <f t="shared" si="8"/>
        <v>Over</v>
      </c>
      <c r="AF49" s="15">
        <v>0.6</v>
      </c>
      <c r="AG49" s="15">
        <v>0.6</v>
      </c>
      <c r="AH49" s="16">
        <f t="shared" si="9"/>
        <v>3</v>
      </c>
      <c r="AI49" s="16">
        <f t="shared" si="10"/>
        <v>4</v>
      </c>
      <c r="AJ49" s="16">
        <f t="shared" si="11"/>
        <v>1</v>
      </c>
      <c r="AK49" s="16">
        <f t="shared" si="12"/>
        <v>1</v>
      </c>
      <c r="AL49" s="16">
        <f t="shared" si="13"/>
        <v>9</v>
      </c>
      <c r="AM49" s="14"/>
      <c r="AN49">
        <v>8.9545615673472436E-3</v>
      </c>
      <c r="AO49">
        <v>3.2553034072502499E-2</v>
      </c>
      <c r="AP49">
        <v>-4.6725508541538203E-5</v>
      </c>
      <c r="AQ49" t="s">
        <v>141</v>
      </c>
      <c r="AR49">
        <v>0.5</v>
      </c>
      <c r="AS49" t="s">
        <v>141</v>
      </c>
      <c r="AT49" t="s">
        <v>141</v>
      </c>
      <c r="AU49" s="14">
        <f t="shared" si="14"/>
        <v>0.5</v>
      </c>
      <c r="AV49" s="14">
        <f t="shared" si="43"/>
        <v>-0.50004672550854157</v>
      </c>
      <c r="AW49" s="14" t="str">
        <f t="shared" si="15"/>
        <v>Under</v>
      </c>
      <c r="AX49">
        <v>0</v>
      </c>
      <c r="AY49">
        <v>0</v>
      </c>
      <c r="AZ49" s="14">
        <f t="shared" si="16"/>
        <v>3</v>
      </c>
      <c r="BA49" s="14">
        <f t="shared" si="17"/>
        <v>1</v>
      </c>
      <c r="BB49" s="14">
        <f t="shared" si="18"/>
        <v>0</v>
      </c>
      <c r="BC49" s="14">
        <f t="shared" si="19"/>
        <v>0</v>
      </c>
      <c r="BD49" s="14">
        <f t="shared" si="20"/>
        <v>4</v>
      </c>
      <c r="BE49" s="14"/>
      <c r="BF49">
        <v>0.250154743778156</v>
      </c>
      <c r="BG49">
        <v>0.65933044017358899</v>
      </c>
      <c r="BH49">
        <v>0.11</v>
      </c>
      <c r="BI49" t="s">
        <v>141</v>
      </c>
      <c r="BJ49">
        <v>0.5</v>
      </c>
      <c r="BK49" t="s">
        <v>141</v>
      </c>
      <c r="BL49" t="s">
        <v>141</v>
      </c>
      <c r="BM49" s="14">
        <f t="shared" si="21"/>
        <v>0.5</v>
      </c>
      <c r="BN49" s="14">
        <f t="shared" si="44"/>
        <v>-0.4</v>
      </c>
      <c r="BO49" s="14" t="str">
        <f t="shared" si="22"/>
        <v>Under</v>
      </c>
      <c r="BP49">
        <v>0.1</v>
      </c>
      <c r="BQ49">
        <v>0.1</v>
      </c>
      <c r="BR49" s="14">
        <f t="shared" si="23"/>
        <v>2</v>
      </c>
      <c r="BS49" s="14">
        <f t="shared" si="24"/>
        <v>1</v>
      </c>
      <c r="BT49" s="14">
        <f t="shared" si="25"/>
        <v>1</v>
      </c>
      <c r="BU49" s="14">
        <f t="shared" si="26"/>
        <v>1</v>
      </c>
      <c r="BV49" s="14">
        <f t="shared" si="27"/>
        <v>5</v>
      </c>
      <c r="BW49" s="14"/>
      <c r="BX49">
        <v>0.19658932095984441</v>
      </c>
      <c r="BY49">
        <v>0.83069568084404799</v>
      </c>
      <c r="BZ49">
        <v>9.6937510000000005E-3</v>
      </c>
      <c r="CA49" t="s">
        <v>141</v>
      </c>
      <c r="CB49">
        <v>0.5</v>
      </c>
      <c r="CC49" t="s">
        <v>141</v>
      </c>
      <c r="CD49" t="s">
        <v>141</v>
      </c>
      <c r="CE49" s="14">
        <f t="shared" si="28"/>
        <v>0.5</v>
      </c>
      <c r="CF49" s="14">
        <f t="shared" si="45"/>
        <v>-0.5</v>
      </c>
      <c r="CG49" s="14" t="str">
        <f t="shared" si="29"/>
        <v>Under</v>
      </c>
      <c r="CH49">
        <v>0</v>
      </c>
      <c r="CI49">
        <v>0</v>
      </c>
      <c r="CJ49" s="14"/>
      <c r="CK49" s="14">
        <f t="shared" si="30"/>
        <v>1</v>
      </c>
      <c r="CL49" s="14">
        <f t="shared" si="31"/>
        <v>1</v>
      </c>
      <c r="CM49" s="14">
        <f t="shared" si="32"/>
        <v>1</v>
      </c>
      <c r="CN49" s="14">
        <f t="shared" si="33"/>
        <v>3</v>
      </c>
      <c r="CO49" s="14"/>
      <c r="CP49">
        <v>0.93968363449135472</v>
      </c>
      <c r="CQ49">
        <v>1.233501</v>
      </c>
      <c r="CR49">
        <v>0.64121809924468098</v>
      </c>
      <c r="CS49">
        <v>0.5</v>
      </c>
      <c r="CT49" t="s">
        <v>141</v>
      </c>
      <c r="CU49">
        <v>0.5</v>
      </c>
      <c r="CV49" t="s">
        <v>141</v>
      </c>
      <c r="CW49" s="14">
        <f t="shared" si="34"/>
        <v>0.5</v>
      </c>
      <c r="CX49" s="14">
        <f t="shared" si="46"/>
        <v>0.73350099999999996</v>
      </c>
      <c r="CY49" s="14" t="str">
        <f t="shared" si="35"/>
        <v>Over</v>
      </c>
      <c r="CZ49">
        <v>0.7</v>
      </c>
      <c r="DA49">
        <v>0.6</v>
      </c>
      <c r="DB49" s="14">
        <f t="shared" si="36"/>
        <v>3</v>
      </c>
      <c r="DC49" s="14">
        <f t="shared" si="37"/>
        <v>2</v>
      </c>
      <c r="DD49" s="14">
        <f t="shared" si="38"/>
        <v>1</v>
      </c>
      <c r="DE49" s="14">
        <f t="shared" si="39"/>
        <v>1</v>
      </c>
      <c r="DF49" s="14">
        <f t="shared" si="40"/>
        <v>7</v>
      </c>
      <c r="DG49" s="14"/>
    </row>
    <row r="50" spans="1:111" x14ac:dyDescent="0.3">
      <c r="A50" t="s">
        <v>193</v>
      </c>
      <c r="B50" t="s">
        <v>39</v>
      </c>
      <c r="C50" t="s">
        <v>49</v>
      </c>
      <c r="D50">
        <v>0.37523552817297351</v>
      </c>
      <c r="E50">
        <v>0.52556576928048304</v>
      </c>
      <c r="F50">
        <v>0.18493116000000001</v>
      </c>
      <c r="G50">
        <v>0.5</v>
      </c>
      <c r="H50" t="s">
        <v>141</v>
      </c>
      <c r="I50">
        <v>0.5</v>
      </c>
      <c r="J50" t="s">
        <v>141</v>
      </c>
      <c r="K50" s="14">
        <f t="shared" si="0"/>
        <v>0.5</v>
      </c>
      <c r="L50" s="14">
        <f t="shared" si="41"/>
        <v>-0.31506884000000002</v>
      </c>
      <c r="M50" s="14" t="str">
        <f t="shared" si="1"/>
        <v>Under</v>
      </c>
      <c r="N50">
        <v>0.3</v>
      </c>
      <c r="O50">
        <v>0.3</v>
      </c>
      <c r="P50" s="14">
        <f t="shared" si="2"/>
        <v>2</v>
      </c>
      <c r="Q50" s="14">
        <f t="shared" si="3"/>
        <v>4</v>
      </c>
      <c r="R50" s="14">
        <f t="shared" si="4"/>
        <v>1</v>
      </c>
      <c r="S50" s="14">
        <f t="shared" si="5"/>
        <v>1</v>
      </c>
      <c r="T50" s="14">
        <f t="shared" si="6"/>
        <v>8</v>
      </c>
      <c r="U50" s="14"/>
      <c r="V50">
        <v>0.8800397131705624</v>
      </c>
      <c r="W50">
        <v>1</v>
      </c>
      <c r="X50">
        <v>0.67629119784036296</v>
      </c>
      <c r="Y50">
        <v>0.5</v>
      </c>
      <c r="Z50" t="s">
        <v>141</v>
      </c>
      <c r="AA50" t="s">
        <v>141</v>
      </c>
      <c r="AB50">
        <v>0</v>
      </c>
      <c r="AC50" s="14">
        <f t="shared" si="7"/>
        <v>0.5</v>
      </c>
      <c r="AD50" s="16">
        <f t="shared" si="42"/>
        <v>0.5</v>
      </c>
      <c r="AE50" s="14" t="str">
        <f t="shared" si="8"/>
        <v>Over</v>
      </c>
      <c r="AF50">
        <v>0.5</v>
      </c>
      <c r="AG50">
        <v>0.5</v>
      </c>
      <c r="AH50" s="14">
        <f t="shared" si="9"/>
        <v>3</v>
      </c>
      <c r="AI50" s="14">
        <f t="shared" si="10"/>
        <v>3</v>
      </c>
      <c r="AJ50" s="14">
        <f t="shared" si="11"/>
        <v>0</v>
      </c>
      <c r="AK50" s="14">
        <f t="shared" si="12"/>
        <v>0</v>
      </c>
      <c r="AL50" s="14">
        <f t="shared" si="13"/>
        <v>6</v>
      </c>
      <c r="AM50" s="14"/>
      <c r="AN50">
        <v>0.11659488494103699</v>
      </c>
      <c r="AO50">
        <v>0.334805990864325</v>
      </c>
      <c r="AP50">
        <v>-2.4067649552449298E-5</v>
      </c>
      <c r="AQ50" t="s">
        <v>141</v>
      </c>
      <c r="AR50">
        <v>0.5</v>
      </c>
      <c r="AS50" t="s">
        <v>141</v>
      </c>
      <c r="AT50" t="s">
        <v>141</v>
      </c>
      <c r="AU50" s="14">
        <f t="shared" si="14"/>
        <v>0.5</v>
      </c>
      <c r="AV50" s="14">
        <f t="shared" si="43"/>
        <v>-0.50002406764955243</v>
      </c>
      <c r="AW50" s="14" t="str">
        <f t="shared" si="15"/>
        <v>Under</v>
      </c>
      <c r="AX50">
        <v>0.1</v>
      </c>
      <c r="AY50">
        <v>0.1</v>
      </c>
      <c r="AZ50" s="14">
        <f t="shared" si="16"/>
        <v>3</v>
      </c>
      <c r="BA50" s="14">
        <f t="shared" si="17"/>
        <v>1</v>
      </c>
      <c r="BB50" s="14">
        <f t="shared" si="18"/>
        <v>0</v>
      </c>
      <c r="BC50" s="14">
        <f t="shared" si="19"/>
        <v>0</v>
      </c>
      <c r="BD50" s="14">
        <f t="shared" si="20"/>
        <v>4</v>
      </c>
      <c r="BE50" s="14"/>
      <c r="BF50">
        <v>0.53756303959768859</v>
      </c>
      <c r="BG50">
        <v>0.862083873757025</v>
      </c>
      <c r="BH50">
        <v>0.286011342026458</v>
      </c>
      <c r="BI50" t="s">
        <v>141</v>
      </c>
      <c r="BJ50">
        <v>0.5</v>
      </c>
      <c r="BK50" t="s">
        <v>141</v>
      </c>
      <c r="BL50" t="s">
        <v>141</v>
      </c>
      <c r="BM50" s="14">
        <f t="shared" si="21"/>
        <v>0.5</v>
      </c>
      <c r="BN50" s="14">
        <f t="shared" si="44"/>
        <v>0.362083873757025</v>
      </c>
      <c r="BO50" s="14" t="str">
        <f t="shared" si="22"/>
        <v>Over</v>
      </c>
      <c r="BP50">
        <v>0.3</v>
      </c>
      <c r="BQ50">
        <v>0.2</v>
      </c>
      <c r="BR50" s="14">
        <f t="shared" si="23"/>
        <v>2</v>
      </c>
      <c r="BS50" s="14">
        <f t="shared" si="24"/>
        <v>4</v>
      </c>
      <c r="BT50" s="14">
        <f t="shared" si="25"/>
        <v>0</v>
      </c>
      <c r="BU50" s="14">
        <f t="shared" si="26"/>
        <v>0</v>
      </c>
      <c r="BV50" s="14">
        <f t="shared" si="27"/>
        <v>6</v>
      </c>
      <c r="BW50" s="14"/>
      <c r="BX50">
        <v>0.14961012128512979</v>
      </c>
      <c r="BY50">
        <v>0.79899581589958102</v>
      </c>
      <c r="BZ50">
        <v>-1.9453478999999999E-2</v>
      </c>
      <c r="CA50" t="s">
        <v>141</v>
      </c>
      <c r="CB50">
        <v>0.5</v>
      </c>
      <c r="CC50" t="s">
        <v>141</v>
      </c>
      <c r="CD50" t="s">
        <v>141</v>
      </c>
      <c r="CE50" s="14">
        <f t="shared" si="28"/>
        <v>0.5</v>
      </c>
      <c r="CF50" s="14">
        <f t="shared" si="45"/>
        <v>-0.51945347900000005</v>
      </c>
      <c r="CG50" s="14" t="str">
        <f t="shared" si="29"/>
        <v>Under</v>
      </c>
      <c r="CH50">
        <v>0.1</v>
      </c>
      <c r="CI50">
        <v>0.1</v>
      </c>
      <c r="CJ50" s="14"/>
      <c r="CK50" s="14">
        <f t="shared" si="30"/>
        <v>1</v>
      </c>
      <c r="CL50" s="14">
        <f t="shared" si="31"/>
        <v>1</v>
      </c>
      <c r="CM50" s="14">
        <f t="shared" si="32"/>
        <v>1</v>
      </c>
      <c r="CN50" s="14">
        <f t="shared" si="33"/>
        <v>3</v>
      </c>
      <c r="CO50" s="14"/>
      <c r="CP50">
        <v>1.4941863662729631</v>
      </c>
      <c r="CQ50">
        <v>1.85521385369721</v>
      </c>
      <c r="CR50">
        <v>1.0010399000000001</v>
      </c>
      <c r="CS50">
        <v>0.5</v>
      </c>
      <c r="CT50" t="s">
        <v>141</v>
      </c>
      <c r="CU50">
        <v>0.5</v>
      </c>
      <c r="CV50" t="s">
        <v>141</v>
      </c>
      <c r="CW50" s="14">
        <f t="shared" si="34"/>
        <v>0.5</v>
      </c>
      <c r="CX50" s="14">
        <f t="shared" si="46"/>
        <v>1.35521385369721</v>
      </c>
      <c r="CY50" s="14" t="str">
        <f t="shared" si="35"/>
        <v>Over</v>
      </c>
      <c r="CZ50">
        <v>0.9</v>
      </c>
      <c r="DA50">
        <v>0.5</v>
      </c>
      <c r="DB50" s="14">
        <f t="shared" si="36"/>
        <v>3</v>
      </c>
      <c r="DC50" s="14">
        <f t="shared" si="37"/>
        <v>3</v>
      </c>
      <c r="DD50" s="14">
        <f t="shared" si="38"/>
        <v>1</v>
      </c>
      <c r="DE50" s="14">
        <f t="shared" si="39"/>
        <v>0</v>
      </c>
      <c r="DF50" s="14">
        <f t="shared" si="40"/>
        <v>7</v>
      </c>
      <c r="DG50" s="14"/>
    </row>
    <row r="51" spans="1:111" x14ac:dyDescent="0.3">
      <c r="A51" t="s">
        <v>194</v>
      </c>
      <c r="B51" t="s">
        <v>39</v>
      </c>
      <c r="C51" t="s">
        <v>49</v>
      </c>
      <c r="D51">
        <v>0.50722062911809684</v>
      </c>
      <c r="E51">
        <v>0.72132657761400198</v>
      </c>
      <c r="F51">
        <v>0.25437298000000003</v>
      </c>
      <c r="G51">
        <v>0.5</v>
      </c>
      <c r="H51" t="s">
        <v>141</v>
      </c>
      <c r="I51">
        <v>0.5</v>
      </c>
      <c r="J51">
        <v>0.5</v>
      </c>
      <c r="K51" s="14">
        <f t="shared" si="0"/>
        <v>0.5</v>
      </c>
      <c r="L51" s="14">
        <f t="shared" si="41"/>
        <v>-0.24562701999999997</v>
      </c>
      <c r="M51" s="14" t="str">
        <f t="shared" si="1"/>
        <v>Under</v>
      </c>
      <c r="N51">
        <v>0.4</v>
      </c>
      <c r="O51">
        <v>0.4</v>
      </c>
      <c r="P51" s="14">
        <f t="shared" si="2"/>
        <v>1</v>
      </c>
      <c r="Q51" s="14">
        <f t="shared" si="3"/>
        <v>3</v>
      </c>
      <c r="R51" s="14">
        <f t="shared" si="4"/>
        <v>1</v>
      </c>
      <c r="S51" s="14">
        <f t="shared" si="5"/>
        <v>1</v>
      </c>
      <c r="T51" s="14">
        <f t="shared" si="6"/>
        <v>6</v>
      </c>
      <c r="U51" s="14"/>
      <c r="V51" s="15">
        <v>1.1148068160854749</v>
      </c>
      <c r="W51" s="15">
        <v>1.30867395978261</v>
      </c>
      <c r="X51" s="15">
        <v>0.99862886668949802</v>
      </c>
      <c r="Y51" s="15">
        <v>0.5</v>
      </c>
      <c r="Z51" s="15">
        <v>-230</v>
      </c>
      <c r="AA51" s="15">
        <v>240</v>
      </c>
      <c r="AB51" s="15">
        <v>0.4</v>
      </c>
      <c r="AC51" s="16">
        <f t="shared" si="7"/>
        <v>0.5</v>
      </c>
      <c r="AD51" s="16">
        <f t="shared" si="42"/>
        <v>0.80867395978261003</v>
      </c>
      <c r="AE51" s="16" t="str">
        <f t="shared" si="8"/>
        <v>Over</v>
      </c>
      <c r="AF51" s="15">
        <v>1.3</v>
      </c>
      <c r="AG51" s="15">
        <v>0.7</v>
      </c>
      <c r="AH51" s="16">
        <f t="shared" si="9"/>
        <v>3</v>
      </c>
      <c r="AI51" s="16">
        <f t="shared" si="10"/>
        <v>5</v>
      </c>
      <c r="AJ51" s="16">
        <f t="shared" si="11"/>
        <v>1</v>
      </c>
      <c r="AK51" s="16">
        <f t="shared" si="12"/>
        <v>1</v>
      </c>
      <c r="AL51" s="16">
        <f t="shared" si="13"/>
        <v>10</v>
      </c>
      <c r="AM51" s="14"/>
      <c r="AN51">
        <v>4.3648678974417481E-2</v>
      </c>
      <c r="AO51">
        <v>0.122305379021242</v>
      </c>
      <c r="AP51">
        <v>-5.6816936960950801E-5</v>
      </c>
      <c r="AQ51" t="s">
        <v>141</v>
      </c>
      <c r="AR51">
        <v>0.5</v>
      </c>
      <c r="AS51">
        <v>500</v>
      </c>
      <c r="AT51" t="s">
        <v>141</v>
      </c>
      <c r="AU51" s="14">
        <f t="shared" si="14"/>
        <v>0.5</v>
      </c>
      <c r="AV51" s="14">
        <f t="shared" si="43"/>
        <v>-0.50005681693696091</v>
      </c>
      <c r="AW51" s="14" t="str">
        <f t="shared" si="15"/>
        <v>Under</v>
      </c>
      <c r="AX51">
        <v>0.1</v>
      </c>
      <c r="AY51">
        <v>0.1</v>
      </c>
      <c r="AZ51" s="14">
        <f t="shared" si="16"/>
        <v>3</v>
      </c>
      <c r="BA51" s="14">
        <f t="shared" si="17"/>
        <v>1</v>
      </c>
      <c r="BB51" s="14">
        <f t="shared" si="18"/>
        <v>0</v>
      </c>
      <c r="BC51" s="14">
        <f t="shared" si="19"/>
        <v>0</v>
      </c>
      <c r="BD51" s="14">
        <f t="shared" si="20"/>
        <v>4</v>
      </c>
      <c r="BE51" s="14"/>
      <c r="BF51">
        <v>0.54335875789320265</v>
      </c>
      <c r="BG51">
        <v>0.862083873757025</v>
      </c>
      <c r="BH51">
        <v>0.42176160665329798</v>
      </c>
      <c r="BI51" t="s">
        <v>141</v>
      </c>
      <c r="BJ51">
        <v>0.5</v>
      </c>
      <c r="BK51">
        <v>115</v>
      </c>
      <c r="BL51" t="s">
        <v>141</v>
      </c>
      <c r="BM51" s="14">
        <f t="shared" si="21"/>
        <v>0.5</v>
      </c>
      <c r="BN51" s="14">
        <f t="shared" si="44"/>
        <v>0.362083873757025</v>
      </c>
      <c r="BO51" s="14" t="str">
        <f t="shared" si="22"/>
        <v>Over</v>
      </c>
      <c r="BP51">
        <v>0.5</v>
      </c>
      <c r="BQ51">
        <v>0.3</v>
      </c>
      <c r="BR51" s="14">
        <f t="shared" si="23"/>
        <v>2</v>
      </c>
      <c r="BS51" s="14">
        <f t="shared" si="24"/>
        <v>4</v>
      </c>
      <c r="BT51" s="14">
        <f t="shared" si="25"/>
        <v>0</v>
      </c>
      <c r="BU51" s="14">
        <f t="shared" si="26"/>
        <v>0</v>
      </c>
      <c r="BV51" s="14">
        <f t="shared" si="27"/>
        <v>6</v>
      </c>
      <c r="BW51" s="14"/>
      <c r="BX51">
        <v>0.1913779049214826</v>
      </c>
      <c r="BY51">
        <v>0.83069568084404799</v>
      </c>
      <c r="BZ51">
        <v>0.01</v>
      </c>
      <c r="CA51" t="s">
        <v>141</v>
      </c>
      <c r="CB51">
        <v>0.5</v>
      </c>
      <c r="CC51">
        <v>410</v>
      </c>
      <c r="CD51" t="s">
        <v>141</v>
      </c>
      <c r="CE51" s="14">
        <f t="shared" si="28"/>
        <v>0.5</v>
      </c>
      <c r="CF51" s="14">
        <f t="shared" si="45"/>
        <v>-0.5</v>
      </c>
      <c r="CG51" s="14" t="str">
        <f t="shared" si="29"/>
        <v>Under</v>
      </c>
      <c r="CH51">
        <v>0</v>
      </c>
      <c r="CI51">
        <v>0</v>
      </c>
      <c r="CJ51" s="14"/>
      <c r="CK51" s="14">
        <f t="shared" si="30"/>
        <v>1</v>
      </c>
      <c r="CL51" s="14">
        <f t="shared" si="31"/>
        <v>1</v>
      </c>
      <c r="CM51" s="14">
        <f t="shared" si="32"/>
        <v>1</v>
      </c>
      <c r="CN51" s="14">
        <f t="shared" si="33"/>
        <v>3</v>
      </c>
      <c r="CO51" s="14"/>
      <c r="CP51">
        <v>1.9162080381048769</v>
      </c>
      <c r="CQ51">
        <v>2</v>
      </c>
      <c r="CR51">
        <v>1.7827562811466999</v>
      </c>
      <c r="CS51">
        <v>1.5</v>
      </c>
      <c r="CT51" t="s">
        <v>141</v>
      </c>
      <c r="CU51">
        <v>1.5</v>
      </c>
      <c r="CV51">
        <v>1.5</v>
      </c>
      <c r="CW51" s="14">
        <f t="shared" si="34"/>
        <v>1.5</v>
      </c>
      <c r="CX51" s="14">
        <f t="shared" si="46"/>
        <v>0.5</v>
      </c>
      <c r="CY51" s="14" t="str">
        <f t="shared" si="35"/>
        <v>Over</v>
      </c>
      <c r="CZ51">
        <v>1.9</v>
      </c>
      <c r="DA51">
        <v>0.6</v>
      </c>
      <c r="DB51" s="14">
        <f t="shared" si="36"/>
        <v>3</v>
      </c>
      <c r="DC51" s="14">
        <f t="shared" si="37"/>
        <v>1</v>
      </c>
      <c r="DD51" s="14">
        <f t="shared" si="38"/>
        <v>1</v>
      </c>
      <c r="DE51" s="14">
        <f t="shared" si="39"/>
        <v>1</v>
      </c>
      <c r="DF51" s="14">
        <f t="shared" si="40"/>
        <v>6</v>
      </c>
      <c r="DG51" s="14"/>
    </row>
    <row r="52" spans="1:111" x14ac:dyDescent="0.3">
      <c r="A52" t="s">
        <v>195</v>
      </c>
      <c r="B52" t="s">
        <v>39</v>
      </c>
      <c r="C52" t="s">
        <v>49</v>
      </c>
      <c r="D52" s="15">
        <v>0.27390716171699969</v>
      </c>
      <c r="E52" s="15">
        <v>0.36614173228346403</v>
      </c>
      <c r="F52" s="15">
        <v>0.136723947589728</v>
      </c>
      <c r="G52" s="15">
        <v>0.5</v>
      </c>
      <c r="H52" s="15" t="s">
        <v>141</v>
      </c>
      <c r="I52" s="15">
        <v>0.5</v>
      </c>
      <c r="J52" s="15" t="s">
        <v>141</v>
      </c>
      <c r="K52" s="16">
        <f t="shared" si="0"/>
        <v>0.5</v>
      </c>
      <c r="L52" s="14">
        <f t="shared" si="41"/>
        <v>-0.363276052410272</v>
      </c>
      <c r="M52" s="16" t="str">
        <f t="shared" si="1"/>
        <v>Under</v>
      </c>
      <c r="N52" s="15">
        <v>0.4</v>
      </c>
      <c r="O52" s="15">
        <v>0.3</v>
      </c>
      <c r="P52" s="16">
        <f t="shared" si="2"/>
        <v>3</v>
      </c>
      <c r="Q52" s="16">
        <f t="shared" si="3"/>
        <v>4</v>
      </c>
      <c r="R52" s="16">
        <f t="shared" si="4"/>
        <v>1</v>
      </c>
      <c r="S52" s="16">
        <f t="shared" si="5"/>
        <v>1</v>
      </c>
      <c r="T52" s="16">
        <f t="shared" si="6"/>
        <v>9</v>
      </c>
      <c r="U52" s="14"/>
      <c r="V52">
        <v>0.78202482100650816</v>
      </c>
      <c r="W52">
        <v>1.0001709734259201</v>
      </c>
      <c r="X52">
        <v>0.45240681241520297</v>
      </c>
      <c r="Y52">
        <v>0.5</v>
      </c>
      <c r="Z52" t="s">
        <v>141</v>
      </c>
      <c r="AA52" t="s">
        <v>141</v>
      </c>
      <c r="AB52">
        <v>0.1</v>
      </c>
      <c r="AC52" s="14">
        <f t="shared" si="7"/>
        <v>0.5</v>
      </c>
      <c r="AD52" s="16">
        <f t="shared" si="42"/>
        <v>0.5001709734259201</v>
      </c>
      <c r="AE52" s="14" t="str">
        <f t="shared" si="8"/>
        <v>Over</v>
      </c>
      <c r="AF52">
        <v>0.5</v>
      </c>
      <c r="AG52">
        <v>0.4</v>
      </c>
      <c r="AH52" s="14">
        <f t="shared" si="9"/>
        <v>2</v>
      </c>
      <c r="AI52" s="14">
        <f t="shared" si="10"/>
        <v>4</v>
      </c>
      <c r="AJ52" s="14">
        <f t="shared" si="11"/>
        <v>0</v>
      </c>
      <c r="AK52" s="14">
        <f t="shared" si="12"/>
        <v>0</v>
      </c>
      <c r="AL52" s="14">
        <f t="shared" si="13"/>
        <v>6</v>
      </c>
      <c r="AM52" s="14"/>
      <c r="AN52">
        <v>2.5141854805181309E-2</v>
      </c>
      <c r="AO52">
        <v>8.2199806815732607E-2</v>
      </c>
      <c r="AP52">
        <v>-4.6725508541538203E-5</v>
      </c>
      <c r="AQ52" t="s">
        <v>141</v>
      </c>
      <c r="AR52">
        <v>0.5</v>
      </c>
      <c r="AS52" t="s">
        <v>141</v>
      </c>
      <c r="AT52" t="s">
        <v>141</v>
      </c>
      <c r="AU52" s="14">
        <f t="shared" si="14"/>
        <v>0.5</v>
      </c>
      <c r="AV52" s="14">
        <f t="shared" si="43"/>
        <v>-0.50004672550854157</v>
      </c>
      <c r="AW52" s="14" t="str">
        <f t="shared" si="15"/>
        <v>Under</v>
      </c>
      <c r="AX52">
        <v>0.1</v>
      </c>
      <c r="AY52">
        <v>0.1</v>
      </c>
      <c r="AZ52" s="14">
        <f t="shared" si="16"/>
        <v>3</v>
      </c>
      <c r="BA52" s="14">
        <f t="shared" si="17"/>
        <v>1</v>
      </c>
      <c r="BB52" s="14">
        <f t="shared" si="18"/>
        <v>0</v>
      </c>
      <c r="BC52" s="14">
        <f t="shared" si="19"/>
        <v>0</v>
      </c>
      <c r="BD52" s="14">
        <f t="shared" si="20"/>
        <v>4</v>
      </c>
      <c r="BE52" s="14"/>
      <c r="BF52">
        <v>0.24265815066348051</v>
      </c>
      <c r="BG52">
        <v>0.65933044017358899</v>
      </c>
      <c r="BH52">
        <v>0.16</v>
      </c>
      <c r="BI52" t="s">
        <v>141</v>
      </c>
      <c r="BJ52">
        <v>0.5</v>
      </c>
      <c r="BK52" t="s">
        <v>141</v>
      </c>
      <c r="BL52" t="s">
        <v>141</v>
      </c>
      <c r="BM52" s="14">
        <f t="shared" si="21"/>
        <v>0.5</v>
      </c>
      <c r="BN52" s="14">
        <f t="shared" si="44"/>
        <v>-0.33999999999999997</v>
      </c>
      <c r="BO52" s="14" t="str">
        <f t="shared" si="22"/>
        <v>Under</v>
      </c>
      <c r="BP52">
        <v>0.3</v>
      </c>
      <c r="BQ52">
        <v>0.3</v>
      </c>
      <c r="BR52" s="14">
        <f t="shared" si="23"/>
        <v>2</v>
      </c>
      <c r="BS52" s="14">
        <f t="shared" si="24"/>
        <v>1</v>
      </c>
      <c r="BT52" s="14">
        <f t="shared" si="25"/>
        <v>1</v>
      </c>
      <c r="BU52" s="14">
        <f t="shared" si="26"/>
        <v>1</v>
      </c>
      <c r="BV52" s="14">
        <f t="shared" si="27"/>
        <v>5</v>
      </c>
      <c r="BW52" s="14"/>
      <c r="BX52">
        <v>0.16269917722873531</v>
      </c>
      <c r="BY52">
        <v>0.77874915938130396</v>
      </c>
      <c r="BZ52">
        <v>0</v>
      </c>
      <c r="CA52" t="s">
        <v>141</v>
      </c>
      <c r="CB52">
        <v>0.5</v>
      </c>
      <c r="CC52" t="s">
        <v>141</v>
      </c>
      <c r="CD52" t="s">
        <v>141</v>
      </c>
      <c r="CE52" s="14">
        <f t="shared" si="28"/>
        <v>0.5</v>
      </c>
      <c r="CF52" s="14">
        <f t="shared" si="45"/>
        <v>-0.5</v>
      </c>
      <c r="CG52" s="14" t="str">
        <f t="shared" si="29"/>
        <v>Under</v>
      </c>
      <c r="CH52">
        <v>0.1</v>
      </c>
      <c r="CI52">
        <v>0.1</v>
      </c>
      <c r="CJ52" s="14"/>
      <c r="CK52" s="14">
        <f t="shared" si="30"/>
        <v>1</v>
      </c>
      <c r="CL52" s="14">
        <f t="shared" si="31"/>
        <v>1</v>
      </c>
      <c r="CM52" s="14">
        <f t="shared" si="32"/>
        <v>1</v>
      </c>
      <c r="CN52" s="14">
        <f t="shared" si="33"/>
        <v>3</v>
      </c>
      <c r="CO52" s="14"/>
      <c r="CP52">
        <v>0.89681739492393742</v>
      </c>
      <c r="CQ52">
        <v>1.2332810000000001</v>
      </c>
      <c r="CR52">
        <v>0.51336625763042998</v>
      </c>
      <c r="CS52">
        <v>0.5</v>
      </c>
      <c r="CT52" t="s">
        <v>141</v>
      </c>
      <c r="CU52">
        <v>0.5</v>
      </c>
      <c r="CV52" t="s">
        <v>141</v>
      </c>
      <c r="CW52" s="14">
        <f t="shared" si="34"/>
        <v>0.5</v>
      </c>
      <c r="CX52" s="14">
        <f t="shared" si="46"/>
        <v>0.73328100000000007</v>
      </c>
      <c r="CY52" s="14" t="str">
        <f t="shared" si="35"/>
        <v>Over</v>
      </c>
      <c r="CZ52">
        <v>0.8</v>
      </c>
      <c r="DA52">
        <v>0.4</v>
      </c>
      <c r="DB52" s="14">
        <f t="shared" si="36"/>
        <v>3</v>
      </c>
      <c r="DC52" s="14">
        <f t="shared" si="37"/>
        <v>2</v>
      </c>
      <c r="DD52" s="14">
        <f t="shared" si="38"/>
        <v>1</v>
      </c>
      <c r="DE52" s="14">
        <f t="shared" si="39"/>
        <v>0</v>
      </c>
      <c r="DF52" s="14">
        <f t="shared" si="40"/>
        <v>6</v>
      </c>
      <c r="DG52" s="14"/>
    </row>
    <row r="53" spans="1:111" x14ac:dyDescent="0.3">
      <c r="A53" t="s">
        <v>196</v>
      </c>
      <c r="B53" t="s">
        <v>39</v>
      </c>
      <c r="C53" t="s">
        <v>49</v>
      </c>
      <c r="D53">
        <v>0.56448403091128097</v>
      </c>
      <c r="E53">
        <v>0.72132657761400198</v>
      </c>
      <c r="F53">
        <v>0.34764454</v>
      </c>
      <c r="G53">
        <v>0.5</v>
      </c>
      <c r="H53" t="s">
        <v>141</v>
      </c>
      <c r="I53">
        <v>0.5</v>
      </c>
      <c r="J53">
        <v>0.5</v>
      </c>
      <c r="K53" s="14">
        <f t="shared" si="0"/>
        <v>0.5</v>
      </c>
      <c r="L53" s="14">
        <f t="shared" si="41"/>
        <v>0.22132657761400198</v>
      </c>
      <c r="M53" s="14" t="str">
        <f t="shared" si="1"/>
        <v>Over</v>
      </c>
      <c r="N53">
        <v>0.7</v>
      </c>
      <c r="O53">
        <v>0.5</v>
      </c>
      <c r="P53" s="14">
        <f t="shared" si="2"/>
        <v>2</v>
      </c>
      <c r="Q53" s="14">
        <f t="shared" si="3"/>
        <v>3</v>
      </c>
      <c r="R53" s="14">
        <f t="shared" si="4"/>
        <v>1</v>
      </c>
      <c r="S53" s="14">
        <f t="shared" si="5"/>
        <v>0</v>
      </c>
      <c r="T53" s="14">
        <f t="shared" si="6"/>
        <v>6</v>
      </c>
      <c r="U53" s="14"/>
      <c r="V53" s="15">
        <v>0.89542810011295559</v>
      </c>
      <c r="W53" s="15">
        <v>1.0001495643649301</v>
      </c>
      <c r="X53" s="15">
        <v>0.72122063607807496</v>
      </c>
      <c r="Y53" s="15">
        <v>0.5</v>
      </c>
      <c r="Z53" s="15">
        <v>-210</v>
      </c>
      <c r="AA53" s="15">
        <v>270</v>
      </c>
      <c r="AB53" s="15">
        <v>0.1</v>
      </c>
      <c r="AC53" s="16">
        <f t="shared" si="7"/>
        <v>0.5</v>
      </c>
      <c r="AD53" s="16">
        <f t="shared" si="42"/>
        <v>0.50014956436493008</v>
      </c>
      <c r="AE53" s="16" t="str">
        <f t="shared" si="8"/>
        <v>Over</v>
      </c>
      <c r="AF53" s="15">
        <v>0.7</v>
      </c>
      <c r="AG53" s="15">
        <v>0.6</v>
      </c>
      <c r="AH53" s="16">
        <f t="shared" si="9"/>
        <v>3</v>
      </c>
      <c r="AI53" s="16">
        <f t="shared" si="10"/>
        <v>4</v>
      </c>
      <c r="AJ53" s="16">
        <f t="shared" si="11"/>
        <v>1</v>
      </c>
      <c r="AK53" s="16">
        <f t="shared" si="12"/>
        <v>1</v>
      </c>
      <c r="AL53" s="16">
        <f t="shared" si="13"/>
        <v>9</v>
      </c>
      <c r="AM53" s="14"/>
      <c r="AN53">
        <v>8.1466161617842522E-2</v>
      </c>
      <c r="AO53">
        <v>0.22137184022623399</v>
      </c>
      <c r="AP53">
        <v>-4.6725508541538203E-5</v>
      </c>
      <c r="AQ53" t="s">
        <v>141</v>
      </c>
      <c r="AR53">
        <v>0.5</v>
      </c>
      <c r="AS53">
        <v>700</v>
      </c>
      <c r="AT53" t="s">
        <v>141</v>
      </c>
      <c r="AU53" s="14">
        <f t="shared" si="14"/>
        <v>0.5</v>
      </c>
      <c r="AV53" s="14">
        <f t="shared" si="43"/>
        <v>-0.50004672550854157</v>
      </c>
      <c r="AW53" s="14" t="str">
        <f t="shared" si="15"/>
        <v>Under</v>
      </c>
      <c r="AX53">
        <v>0.2</v>
      </c>
      <c r="AY53">
        <v>0.2</v>
      </c>
      <c r="AZ53" s="14">
        <f t="shared" si="16"/>
        <v>3</v>
      </c>
      <c r="BA53" s="14">
        <f t="shared" si="17"/>
        <v>1</v>
      </c>
      <c r="BB53" s="14">
        <f t="shared" si="18"/>
        <v>0</v>
      </c>
      <c r="BC53" s="14">
        <f t="shared" si="19"/>
        <v>0</v>
      </c>
      <c r="BD53" s="14">
        <f t="shared" si="20"/>
        <v>4</v>
      </c>
      <c r="BE53" s="14"/>
      <c r="BF53">
        <v>0.57803632001735228</v>
      </c>
      <c r="BG53">
        <v>1.2153392000000001</v>
      </c>
      <c r="BH53">
        <v>0.335871364845089</v>
      </c>
      <c r="BI53" t="s">
        <v>141</v>
      </c>
      <c r="BJ53">
        <v>0.5</v>
      </c>
      <c r="BK53">
        <v>175</v>
      </c>
      <c r="BL53" t="s">
        <v>141</v>
      </c>
      <c r="BM53" s="14">
        <f t="shared" si="21"/>
        <v>0.5</v>
      </c>
      <c r="BN53" s="14">
        <f t="shared" si="44"/>
        <v>0.71533920000000006</v>
      </c>
      <c r="BO53" s="14" t="str">
        <f t="shared" si="22"/>
        <v>Over</v>
      </c>
      <c r="BP53">
        <v>0.8</v>
      </c>
      <c r="BQ53">
        <v>0.5</v>
      </c>
      <c r="BR53" s="14">
        <f t="shared" si="23"/>
        <v>2</v>
      </c>
      <c r="BS53" s="14">
        <f t="shared" si="24"/>
        <v>5</v>
      </c>
      <c r="BT53" s="14">
        <f t="shared" si="25"/>
        <v>1</v>
      </c>
      <c r="BU53" s="14">
        <f t="shared" si="26"/>
        <v>0</v>
      </c>
      <c r="BV53" s="14">
        <f t="shared" si="27"/>
        <v>8</v>
      </c>
      <c r="BW53" s="14"/>
      <c r="BX53">
        <v>0.19524944302411901</v>
      </c>
      <c r="BY53">
        <v>0.79899581589958102</v>
      </c>
      <c r="BZ53">
        <v>0.02</v>
      </c>
      <c r="CA53" t="s">
        <v>141</v>
      </c>
      <c r="CB53">
        <v>0.5</v>
      </c>
      <c r="CC53">
        <v>270</v>
      </c>
      <c r="CD53" t="s">
        <v>141</v>
      </c>
      <c r="CE53" s="14">
        <f t="shared" si="28"/>
        <v>0.5</v>
      </c>
      <c r="CF53" s="14">
        <f t="shared" si="45"/>
        <v>-0.48</v>
      </c>
      <c r="CG53" s="14" t="str">
        <f t="shared" si="29"/>
        <v>Under</v>
      </c>
      <c r="CH53">
        <v>0.3</v>
      </c>
      <c r="CI53">
        <v>0.3</v>
      </c>
      <c r="CJ53" s="14"/>
      <c r="CK53" s="14">
        <f t="shared" si="30"/>
        <v>1</v>
      </c>
      <c r="CL53" s="14">
        <f t="shared" si="31"/>
        <v>1</v>
      </c>
      <c r="CM53" s="14">
        <f t="shared" si="32"/>
        <v>1</v>
      </c>
      <c r="CN53" s="14">
        <f t="shared" si="33"/>
        <v>3</v>
      </c>
      <c r="CO53" s="14"/>
      <c r="CP53" s="15">
        <v>1.770562458868788</v>
      </c>
      <c r="CQ53" s="15">
        <v>2.0004407999999998</v>
      </c>
      <c r="CR53" s="15">
        <v>1.45168044502953</v>
      </c>
      <c r="CS53" s="15">
        <v>0.5</v>
      </c>
      <c r="CT53" s="15" t="s">
        <v>141</v>
      </c>
      <c r="CU53" s="15">
        <v>0.5</v>
      </c>
      <c r="CV53" s="15">
        <v>1.5</v>
      </c>
      <c r="CW53" s="16">
        <f t="shared" si="34"/>
        <v>0.5</v>
      </c>
      <c r="CX53" s="14">
        <f t="shared" si="46"/>
        <v>1.5004407999999998</v>
      </c>
      <c r="CY53" s="16" t="str">
        <f t="shared" si="35"/>
        <v>Over</v>
      </c>
      <c r="CZ53" s="15">
        <v>1.4</v>
      </c>
      <c r="DA53" s="15">
        <v>0.6</v>
      </c>
      <c r="DB53" s="16">
        <f t="shared" si="36"/>
        <v>3</v>
      </c>
      <c r="DC53" s="16">
        <f t="shared" si="37"/>
        <v>4</v>
      </c>
      <c r="DD53" s="16">
        <f t="shared" si="38"/>
        <v>1</v>
      </c>
      <c r="DE53" s="16">
        <f t="shared" si="39"/>
        <v>1</v>
      </c>
      <c r="DF53" s="16">
        <f t="shared" si="40"/>
        <v>9</v>
      </c>
      <c r="DG53" s="14"/>
    </row>
    <row r="54" spans="1:111" x14ac:dyDescent="0.3">
      <c r="A54" t="s">
        <v>197</v>
      </c>
      <c r="B54" t="s">
        <v>39</v>
      </c>
      <c r="C54" t="s">
        <v>49</v>
      </c>
      <c r="D54">
        <v>0.36533082742784212</v>
      </c>
      <c r="E54">
        <v>0.443520782396088</v>
      </c>
      <c r="F54">
        <v>0.25833714121909301</v>
      </c>
      <c r="G54">
        <v>0.5</v>
      </c>
      <c r="H54" t="s">
        <v>141</v>
      </c>
      <c r="I54">
        <v>0.5</v>
      </c>
      <c r="J54">
        <v>0.5</v>
      </c>
      <c r="K54" s="14">
        <f t="shared" si="0"/>
        <v>0.5</v>
      </c>
      <c r="L54" s="14">
        <f t="shared" si="41"/>
        <v>-0.24166285878090699</v>
      </c>
      <c r="M54" s="14" t="str">
        <f t="shared" si="1"/>
        <v>Under</v>
      </c>
      <c r="N54">
        <v>0.6</v>
      </c>
      <c r="O54">
        <v>0.5</v>
      </c>
      <c r="P54" s="14">
        <f t="shared" si="2"/>
        <v>3</v>
      </c>
      <c r="Q54" s="14">
        <f t="shared" si="3"/>
        <v>3</v>
      </c>
      <c r="R54" s="14">
        <f t="shared" si="4"/>
        <v>0</v>
      </c>
      <c r="S54" s="14">
        <f t="shared" si="5"/>
        <v>1</v>
      </c>
      <c r="T54" s="14">
        <f t="shared" si="6"/>
        <v>7</v>
      </c>
      <c r="U54" s="14"/>
      <c r="V54" s="15">
        <v>0.99608352692204982</v>
      </c>
      <c r="W54" s="15">
        <v>1.00259491200381</v>
      </c>
      <c r="X54" s="15">
        <v>0.98179182859070802</v>
      </c>
      <c r="Y54" s="15">
        <v>0.5</v>
      </c>
      <c r="Z54" s="15">
        <v>-240</v>
      </c>
      <c r="AA54" s="15">
        <v>230</v>
      </c>
      <c r="AB54" s="15">
        <v>0.3</v>
      </c>
      <c r="AC54" s="16">
        <f t="shared" si="7"/>
        <v>0.5</v>
      </c>
      <c r="AD54" s="16">
        <f t="shared" si="42"/>
        <v>0.50259491200381001</v>
      </c>
      <c r="AE54" s="16" t="str">
        <f t="shared" si="8"/>
        <v>Over</v>
      </c>
      <c r="AF54" s="15">
        <v>1</v>
      </c>
      <c r="AG54" s="15">
        <v>0.7</v>
      </c>
      <c r="AH54" s="16">
        <f t="shared" si="9"/>
        <v>3</v>
      </c>
      <c r="AI54" s="16">
        <f t="shared" si="10"/>
        <v>4</v>
      </c>
      <c r="AJ54" s="16">
        <f t="shared" si="11"/>
        <v>1</v>
      </c>
      <c r="AK54" s="16">
        <f t="shared" si="12"/>
        <v>1</v>
      </c>
      <c r="AL54" s="16">
        <f t="shared" si="13"/>
        <v>9</v>
      </c>
      <c r="AM54" s="14"/>
      <c r="AN54">
        <v>3.6671571565200053E-2</v>
      </c>
      <c r="AO54">
        <v>9.3311761591970799E-2</v>
      </c>
      <c r="AP54">
        <v>-1.1636565239200301E-5</v>
      </c>
      <c r="AQ54" t="s">
        <v>141</v>
      </c>
      <c r="AR54">
        <v>0.5</v>
      </c>
      <c r="AS54">
        <v>540</v>
      </c>
      <c r="AT54" t="s">
        <v>141</v>
      </c>
      <c r="AU54" s="14">
        <f t="shared" si="14"/>
        <v>0.5</v>
      </c>
      <c r="AV54" s="14">
        <f t="shared" si="43"/>
        <v>-0.50001163656523917</v>
      </c>
      <c r="AW54" s="14" t="str">
        <f t="shared" si="15"/>
        <v>Under</v>
      </c>
      <c r="AX54">
        <v>0.1</v>
      </c>
      <c r="AY54">
        <v>0.1</v>
      </c>
      <c r="AZ54" s="14">
        <f t="shared" si="16"/>
        <v>3</v>
      </c>
      <c r="BA54" s="14">
        <f t="shared" si="17"/>
        <v>1</v>
      </c>
      <c r="BB54" s="14">
        <f t="shared" si="18"/>
        <v>0</v>
      </c>
      <c r="BC54" s="14">
        <f t="shared" si="19"/>
        <v>0</v>
      </c>
      <c r="BD54" s="14">
        <f t="shared" si="20"/>
        <v>4</v>
      </c>
      <c r="BE54" s="14"/>
      <c r="BF54">
        <v>0.52362446635745241</v>
      </c>
      <c r="BG54">
        <v>1.1501296321544201</v>
      </c>
      <c r="BH54">
        <v>0.222940720019386</v>
      </c>
      <c r="BI54" t="s">
        <v>141</v>
      </c>
      <c r="BJ54">
        <v>0.5</v>
      </c>
      <c r="BK54">
        <v>135</v>
      </c>
      <c r="BL54" t="s">
        <v>141</v>
      </c>
      <c r="BM54" s="14">
        <f t="shared" si="21"/>
        <v>0.5</v>
      </c>
      <c r="BN54" s="14">
        <f t="shared" si="44"/>
        <v>0.6501296321544201</v>
      </c>
      <c r="BO54" s="14" t="str">
        <f t="shared" si="22"/>
        <v>Over</v>
      </c>
      <c r="BP54">
        <v>0.4</v>
      </c>
      <c r="BQ54">
        <v>0.3</v>
      </c>
      <c r="BR54" s="14">
        <f t="shared" si="23"/>
        <v>2</v>
      </c>
      <c r="BS54" s="14">
        <f t="shared" si="24"/>
        <v>5</v>
      </c>
      <c r="BT54" s="14">
        <f t="shared" si="25"/>
        <v>0</v>
      </c>
      <c r="BU54" s="14">
        <f t="shared" si="26"/>
        <v>0</v>
      </c>
      <c r="BV54" s="14">
        <f t="shared" si="27"/>
        <v>7</v>
      </c>
      <c r="BW54" s="14"/>
      <c r="BX54">
        <v>0.1767567555929323</v>
      </c>
      <c r="BY54">
        <v>0.78620843561704901</v>
      </c>
      <c r="BZ54">
        <v>0.03</v>
      </c>
      <c r="CA54" t="s">
        <v>141</v>
      </c>
      <c r="CB54">
        <v>0.5</v>
      </c>
      <c r="CC54" t="s">
        <v>141</v>
      </c>
      <c r="CD54" t="s">
        <v>141</v>
      </c>
      <c r="CE54" s="14">
        <f t="shared" si="28"/>
        <v>0.5</v>
      </c>
      <c r="CF54" s="14">
        <f t="shared" si="45"/>
        <v>-0.5</v>
      </c>
      <c r="CG54" s="14" t="str">
        <f t="shared" si="29"/>
        <v>Under</v>
      </c>
      <c r="CH54">
        <v>0</v>
      </c>
      <c r="CI54">
        <v>0</v>
      </c>
      <c r="CJ54" s="14"/>
      <c r="CK54" s="14">
        <f t="shared" si="30"/>
        <v>1</v>
      </c>
      <c r="CL54" s="14">
        <f t="shared" si="31"/>
        <v>1</v>
      </c>
      <c r="CM54" s="14">
        <f t="shared" si="32"/>
        <v>1</v>
      </c>
      <c r="CN54" s="14">
        <f t="shared" si="33"/>
        <v>3</v>
      </c>
      <c r="CO54" s="14"/>
      <c r="CP54">
        <v>1.1630672177747929</v>
      </c>
      <c r="CQ54">
        <v>1.3686584283538501</v>
      </c>
      <c r="CR54">
        <v>1</v>
      </c>
      <c r="CS54">
        <v>1.5</v>
      </c>
      <c r="CT54" t="s">
        <v>141</v>
      </c>
      <c r="CU54">
        <v>1.5</v>
      </c>
      <c r="CV54">
        <v>1.5</v>
      </c>
      <c r="CW54" s="14">
        <f t="shared" si="34"/>
        <v>1.5</v>
      </c>
      <c r="CX54" s="14">
        <f t="shared" si="46"/>
        <v>-0.5</v>
      </c>
      <c r="CY54" s="14" t="str">
        <f t="shared" si="35"/>
        <v>Under</v>
      </c>
      <c r="CZ54">
        <v>1.4</v>
      </c>
      <c r="DA54">
        <v>0.3</v>
      </c>
      <c r="DB54" s="14">
        <f t="shared" si="36"/>
        <v>3</v>
      </c>
      <c r="DC54" s="14">
        <f t="shared" si="37"/>
        <v>1</v>
      </c>
      <c r="DD54" s="14">
        <f t="shared" si="38"/>
        <v>1</v>
      </c>
      <c r="DE54" s="14">
        <f t="shared" si="39"/>
        <v>1</v>
      </c>
      <c r="DF54" s="14">
        <f t="shared" si="40"/>
        <v>6</v>
      </c>
      <c r="DG54" s="14"/>
    </row>
    <row r="55" spans="1:111" x14ac:dyDescent="0.3">
      <c r="A55" t="s">
        <v>198</v>
      </c>
      <c r="B55" t="s">
        <v>43</v>
      </c>
      <c r="C55" t="s">
        <v>52</v>
      </c>
      <c r="D55">
        <v>0.61296033565829666</v>
      </c>
      <c r="E55">
        <v>1.0310341999999999</v>
      </c>
      <c r="F55">
        <v>0.37146212973967502</v>
      </c>
      <c r="G55">
        <v>0.5</v>
      </c>
      <c r="H55" t="s">
        <v>141</v>
      </c>
      <c r="I55">
        <v>0.5</v>
      </c>
      <c r="J55">
        <v>0.5</v>
      </c>
      <c r="K55" s="14">
        <f t="shared" si="0"/>
        <v>0.5</v>
      </c>
      <c r="L55" s="14">
        <f t="shared" si="41"/>
        <v>0.5310341999999999</v>
      </c>
      <c r="M55" s="14" t="str">
        <f t="shared" si="1"/>
        <v>Over</v>
      </c>
      <c r="N55">
        <v>0.8</v>
      </c>
      <c r="O55">
        <v>0.5</v>
      </c>
      <c r="P55" s="14">
        <f t="shared" si="2"/>
        <v>2</v>
      </c>
      <c r="Q55" s="14">
        <f t="shared" si="3"/>
        <v>5</v>
      </c>
      <c r="R55" s="14">
        <f t="shared" si="4"/>
        <v>1</v>
      </c>
      <c r="S55" s="14">
        <f t="shared" si="5"/>
        <v>0</v>
      </c>
      <c r="T55" s="14">
        <f t="shared" si="6"/>
        <v>8</v>
      </c>
      <c r="U55" s="14"/>
      <c r="V55" s="15">
        <v>1.054879610957056</v>
      </c>
      <c r="W55" s="15">
        <v>1.16297865311129</v>
      </c>
      <c r="X55" s="15">
        <v>0.99996795192668897</v>
      </c>
      <c r="Y55" s="15">
        <v>0.5</v>
      </c>
      <c r="Z55" s="15" t="s">
        <v>141</v>
      </c>
      <c r="AA55" s="15" t="s">
        <v>141</v>
      </c>
      <c r="AB55" s="15">
        <v>0.4</v>
      </c>
      <c r="AC55" s="16">
        <f t="shared" si="7"/>
        <v>0.5</v>
      </c>
      <c r="AD55" s="16">
        <f t="shared" si="42"/>
        <v>0.66297865311129001</v>
      </c>
      <c r="AE55" s="16" t="str">
        <f t="shared" si="8"/>
        <v>Over</v>
      </c>
      <c r="AF55" s="15">
        <v>1.1000000000000001</v>
      </c>
      <c r="AG55" s="15">
        <v>0.7</v>
      </c>
      <c r="AH55" s="16">
        <f t="shared" si="9"/>
        <v>3</v>
      </c>
      <c r="AI55" s="16">
        <f t="shared" si="10"/>
        <v>4</v>
      </c>
      <c r="AJ55" s="16">
        <f t="shared" si="11"/>
        <v>1</v>
      </c>
      <c r="AK55" s="16">
        <f t="shared" si="12"/>
        <v>1</v>
      </c>
      <c r="AL55" s="16">
        <f t="shared" si="13"/>
        <v>9</v>
      </c>
      <c r="AM55" s="14"/>
      <c r="AN55">
        <v>5.2936650562886191E-2</v>
      </c>
      <c r="AO55">
        <v>0.137994951691915</v>
      </c>
      <c r="AP55">
        <v>-4.4137504991267703E-5</v>
      </c>
      <c r="AQ55" t="s">
        <v>141</v>
      </c>
      <c r="AR55">
        <v>0.5</v>
      </c>
      <c r="AS55" t="s">
        <v>141</v>
      </c>
      <c r="AT55" t="s">
        <v>141</v>
      </c>
      <c r="AU55" s="14">
        <f t="shared" si="14"/>
        <v>0.5</v>
      </c>
      <c r="AV55" s="14">
        <f t="shared" si="43"/>
        <v>-0.50004413750499122</v>
      </c>
      <c r="AW55" s="14" t="str">
        <f t="shared" si="15"/>
        <v>Under</v>
      </c>
      <c r="AX55">
        <v>0.1</v>
      </c>
      <c r="AY55">
        <v>0.1</v>
      </c>
      <c r="AZ55" s="14">
        <f t="shared" si="16"/>
        <v>3</v>
      </c>
      <c r="BA55" s="14">
        <f t="shared" si="17"/>
        <v>1</v>
      </c>
      <c r="BB55" s="14">
        <f t="shared" si="18"/>
        <v>0</v>
      </c>
      <c r="BC55" s="14">
        <f t="shared" si="19"/>
        <v>0</v>
      </c>
      <c r="BD55" s="14">
        <f t="shared" si="20"/>
        <v>4</v>
      </c>
      <c r="BE55" s="14"/>
      <c r="BF55">
        <v>0.47027336527305102</v>
      </c>
      <c r="BG55">
        <v>0.80392156862745101</v>
      </c>
      <c r="BH55">
        <v>0.22648447999999999</v>
      </c>
      <c r="BI55" t="s">
        <v>141</v>
      </c>
      <c r="BJ55">
        <v>0.5</v>
      </c>
      <c r="BK55" t="s">
        <v>141</v>
      </c>
      <c r="BL55" t="s">
        <v>141</v>
      </c>
      <c r="BM55" s="14">
        <f t="shared" si="21"/>
        <v>0.5</v>
      </c>
      <c r="BN55" s="14">
        <f t="shared" si="44"/>
        <v>0.30392156862745101</v>
      </c>
      <c r="BO55" s="14" t="str">
        <f t="shared" si="22"/>
        <v>Over</v>
      </c>
      <c r="BP55">
        <v>0.6</v>
      </c>
      <c r="BQ55">
        <v>0.4</v>
      </c>
      <c r="BR55" s="14">
        <f t="shared" si="23"/>
        <v>1</v>
      </c>
      <c r="BS55" s="14">
        <f t="shared" si="24"/>
        <v>4</v>
      </c>
      <c r="BT55" s="14">
        <f t="shared" si="25"/>
        <v>1</v>
      </c>
      <c r="BU55" s="14">
        <f t="shared" si="26"/>
        <v>0</v>
      </c>
      <c r="BV55" s="14">
        <f t="shared" si="27"/>
        <v>6</v>
      </c>
      <c r="BW55" s="14"/>
      <c r="BX55">
        <v>0.16680067010183999</v>
      </c>
      <c r="BY55">
        <v>0.79899581589958102</v>
      </c>
      <c r="BZ55">
        <v>-1.8119415E-2</v>
      </c>
      <c r="CA55" t="s">
        <v>141</v>
      </c>
      <c r="CB55">
        <v>0.5</v>
      </c>
      <c r="CC55" t="s">
        <v>141</v>
      </c>
      <c r="CD55" t="s">
        <v>141</v>
      </c>
      <c r="CE55" s="14">
        <f t="shared" si="28"/>
        <v>0.5</v>
      </c>
      <c r="CF55" s="14">
        <f t="shared" si="45"/>
        <v>-0.51811941500000003</v>
      </c>
      <c r="CG55" s="14" t="str">
        <f t="shared" si="29"/>
        <v>Under</v>
      </c>
      <c r="CH55">
        <v>0.2</v>
      </c>
      <c r="CI55">
        <v>0.2</v>
      </c>
      <c r="CJ55" s="14"/>
      <c r="CK55" s="14">
        <f t="shared" si="30"/>
        <v>1</v>
      </c>
      <c r="CL55" s="14">
        <f t="shared" si="31"/>
        <v>1</v>
      </c>
      <c r="CM55" s="14">
        <f t="shared" si="32"/>
        <v>1</v>
      </c>
      <c r="CN55" s="14">
        <f t="shared" si="33"/>
        <v>3</v>
      </c>
      <c r="CO55" s="14"/>
      <c r="CP55">
        <v>1.735292583054258</v>
      </c>
      <c r="CQ55">
        <v>2</v>
      </c>
      <c r="CR55">
        <v>1.2337372</v>
      </c>
      <c r="CS55">
        <v>1.5</v>
      </c>
      <c r="CT55" t="s">
        <v>141</v>
      </c>
      <c r="CU55">
        <v>1.5</v>
      </c>
      <c r="CV55">
        <v>1.5</v>
      </c>
      <c r="CW55" s="14">
        <f t="shared" si="34"/>
        <v>1.5</v>
      </c>
      <c r="CX55" s="14">
        <f t="shared" si="46"/>
        <v>0.5</v>
      </c>
      <c r="CY55" s="14" t="str">
        <f t="shared" si="35"/>
        <v>Over</v>
      </c>
      <c r="CZ55">
        <v>1.5</v>
      </c>
      <c r="DA55">
        <v>0.5</v>
      </c>
      <c r="DB55" s="14">
        <f t="shared" si="36"/>
        <v>2</v>
      </c>
      <c r="DC55" s="14">
        <f t="shared" si="37"/>
        <v>1</v>
      </c>
      <c r="DD55" s="14">
        <f t="shared" si="38"/>
        <v>0</v>
      </c>
      <c r="DE55" s="14">
        <f t="shared" si="39"/>
        <v>0</v>
      </c>
      <c r="DF55" s="14">
        <f t="shared" si="40"/>
        <v>3</v>
      </c>
      <c r="DG55" s="14"/>
    </row>
    <row r="56" spans="1:111" x14ac:dyDescent="0.3">
      <c r="A56" t="s">
        <v>199</v>
      </c>
      <c r="B56" t="s">
        <v>43</v>
      </c>
      <c r="C56" t="s">
        <v>52</v>
      </c>
      <c r="D56" s="15">
        <v>0.22734717428274481</v>
      </c>
      <c r="E56" s="15">
        <v>0.36614173228346403</v>
      </c>
      <c r="F56" s="15">
        <v>0.14000000000000001</v>
      </c>
      <c r="G56" s="15">
        <v>0.5</v>
      </c>
      <c r="H56" s="15" t="s">
        <v>141</v>
      </c>
      <c r="I56" s="15">
        <v>0.5</v>
      </c>
      <c r="J56" s="15" t="s">
        <v>141</v>
      </c>
      <c r="K56" s="16">
        <f t="shared" si="0"/>
        <v>0.5</v>
      </c>
      <c r="L56" s="14">
        <f t="shared" si="41"/>
        <v>-0.36</v>
      </c>
      <c r="M56" s="16" t="str">
        <f t="shared" si="1"/>
        <v>Under</v>
      </c>
      <c r="N56" s="15">
        <v>0.3</v>
      </c>
      <c r="O56" s="15">
        <v>0.3</v>
      </c>
      <c r="P56" s="16">
        <f t="shared" si="2"/>
        <v>3</v>
      </c>
      <c r="Q56" s="16">
        <f t="shared" si="3"/>
        <v>4</v>
      </c>
      <c r="R56" s="16">
        <f t="shared" si="4"/>
        <v>1</v>
      </c>
      <c r="S56" s="16">
        <f t="shared" si="5"/>
        <v>1</v>
      </c>
      <c r="T56" s="16">
        <f t="shared" si="6"/>
        <v>9</v>
      </c>
      <c r="U56" s="14"/>
      <c r="V56">
        <v>0.50633508338594324</v>
      </c>
      <c r="W56">
        <v>1</v>
      </c>
      <c r="X56">
        <v>7.9229740000000008E-6</v>
      </c>
      <c r="Y56">
        <v>0.5</v>
      </c>
      <c r="Z56" t="s">
        <v>141</v>
      </c>
      <c r="AA56" t="s">
        <v>141</v>
      </c>
      <c r="AB56">
        <v>0</v>
      </c>
      <c r="AC56" s="14">
        <f t="shared" si="7"/>
        <v>0.5</v>
      </c>
      <c r="AD56" s="16">
        <f t="shared" si="42"/>
        <v>0.5</v>
      </c>
      <c r="AE56" s="14" t="str">
        <f t="shared" si="8"/>
        <v>Over</v>
      </c>
      <c r="AF56">
        <v>0.3</v>
      </c>
      <c r="AG56">
        <v>0.3</v>
      </c>
      <c r="AH56" s="14">
        <f t="shared" si="9"/>
        <v>2</v>
      </c>
      <c r="AI56" s="14">
        <f t="shared" si="10"/>
        <v>3</v>
      </c>
      <c r="AJ56" s="14">
        <f t="shared" si="11"/>
        <v>0</v>
      </c>
      <c r="AK56" s="14">
        <f t="shared" si="12"/>
        <v>0</v>
      </c>
      <c r="AL56" s="14">
        <f t="shared" si="13"/>
        <v>5</v>
      </c>
      <c r="AM56" s="14"/>
      <c r="AN56">
        <v>3.9012843758213102E-2</v>
      </c>
      <c r="AO56">
        <v>0.11875771719617299</v>
      </c>
      <c r="AP56">
        <v>-2.4067649552449298E-5</v>
      </c>
      <c r="AQ56" s="15" t="s">
        <v>141</v>
      </c>
      <c r="AR56" s="15">
        <v>0.5</v>
      </c>
      <c r="AS56" t="s">
        <v>141</v>
      </c>
      <c r="AT56" s="15" t="s">
        <v>141</v>
      </c>
      <c r="AU56" s="16">
        <f t="shared" si="14"/>
        <v>0.5</v>
      </c>
      <c r="AV56" s="14">
        <f t="shared" si="43"/>
        <v>-0.50002406764955243</v>
      </c>
      <c r="AW56" s="16" t="str">
        <f t="shared" si="15"/>
        <v>Under</v>
      </c>
      <c r="AX56">
        <v>0.1</v>
      </c>
      <c r="AY56">
        <v>0.1</v>
      </c>
      <c r="AZ56" s="16">
        <f t="shared" si="16"/>
        <v>3</v>
      </c>
      <c r="BA56" s="16">
        <f t="shared" si="17"/>
        <v>1</v>
      </c>
      <c r="BB56" s="16">
        <f t="shared" si="18"/>
        <v>0</v>
      </c>
      <c r="BC56" s="16">
        <f t="shared" si="19"/>
        <v>0</v>
      </c>
      <c r="BD56" s="16">
        <f t="shared" si="20"/>
        <v>4</v>
      </c>
      <c r="BE56" s="14"/>
      <c r="BF56">
        <v>0.2489352295414439</v>
      </c>
      <c r="BG56">
        <v>0.64861683343142995</v>
      </c>
      <c r="BH56">
        <v>1.0958663E-2</v>
      </c>
      <c r="BI56" t="s">
        <v>141</v>
      </c>
      <c r="BJ56">
        <v>0.5</v>
      </c>
      <c r="BK56" t="s">
        <v>141</v>
      </c>
      <c r="BL56" t="s">
        <v>141</v>
      </c>
      <c r="BM56" s="14">
        <f t="shared" si="21"/>
        <v>0.5</v>
      </c>
      <c r="BN56" s="14">
        <f t="shared" si="44"/>
        <v>-0.48904133700000002</v>
      </c>
      <c r="BO56" s="14" t="str">
        <f t="shared" si="22"/>
        <v>Under</v>
      </c>
      <c r="BP56">
        <v>0.4</v>
      </c>
      <c r="BQ56">
        <v>0.2</v>
      </c>
      <c r="BR56" s="14">
        <f t="shared" si="23"/>
        <v>2</v>
      </c>
      <c r="BS56" s="14">
        <f t="shared" si="24"/>
        <v>1</v>
      </c>
      <c r="BT56" s="14">
        <f t="shared" si="25"/>
        <v>1</v>
      </c>
      <c r="BU56" s="14">
        <f t="shared" si="26"/>
        <v>1</v>
      </c>
      <c r="BV56" s="14">
        <f t="shared" si="27"/>
        <v>5</v>
      </c>
      <c r="BW56" s="14"/>
      <c r="BX56">
        <v>0.15149239995132249</v>
      </c>
      <c r="BY56">
        <v>0.83010903974674599</v>
      </c>
      <c r="BZ56">
        <v>-1.0235258000000001E-2</v>
      </c>
      <c r="CA56" t="s">
        <v>141</v>
      </c>
      <c r="CB56">
        <v>0.5</v>
      </c>
      <c r="CC56" t="s">
        <v>141</v>
      </c>
      <c r="CD56" t="s">
        <v>141</v>
      </c>
      <c r="CE56" s="14">
        <f t="shared" si="28"/>
        <v>0.5</v>
      </c>
      <c r="CF56" s="14">
        <f t="shared" si="45"/>
        <v>-0.51023525800000002</v>
      </c>
      <c r="CG56" s="14" t="str">
        <f t="shared" si="29"/>
        <v>Under</v>
      </c>
      <c r="CH56">
        <v>0</v>
      </c>
      <c r="CI56">
        <v>0</v>
      </c>
      <c r="CJ56" s="14"/>
      <c r="CK56" s="14">
        <f t="shared" si="30"/>
        <v>1</v>
      </c>
      <c r="CL56" s="14">
        <f t="shared" si="31"/>
        <v>1</v>
      </c>
      <c r="CM56" s="14">
        <f t="shared" si="32"/>
        <v>1</v>
      </c>
      <c r="CN56" s="14">
        <f t="shared" si="33"/>
        <v>3</v>
      </c>
      <c r="CO56" s="14"/>
      <c r="CP56">
        <v>0.6905346362537661</v>
      </c>
      <c r="CQ56">
        <v>1.2</v>
      </c>
      <c r="CR56">
        <v>3.6407399999999999E-2</v>
      </c>
      <c r="CS56">
        <v>0.5</v>
      </c>
      <c r="CT56" t="s">
        <v>141</v>
      </c>
      <c r="CU56">
        <v>0.5</v>
      </c>
      <c r="CV56" t="s">
        <v>141</v>
      </c>
      <c r="CW56" s="14">
        <f t="shared" si="34"/>
        <v>0.5</v>
      </c>
      <c r="CX56" s="14">
        <f t="shared" si="46"/>
        <v>0.7</v>
      </c>
      <c r="CY56" s="14" t="str">
        <f t="shared" si="35"/>
        <v>Over</v>
      </c>
      <c r="CZ56">
        <v>0.6</v>
      </c>
      <c r="DA56">
        <v>0.3</v>
      </c>
      <c r="DB56" s="14">
        <f t="shared" si="36"/>
        <v>2</v>
      </c>
      <c r="DC56" s="14">
        <f t="shared" si="37"/>
        <v>2</v>
      </c>
      <c r="DD56" s="14">
        <f t="shared" si="38"/>
        <v>1</v>
      </c>
      <c r="DE56" s="14">
        <f t="shared" si="39"/>
        <v>0</v>
      </c>
      <c r="DF56" s="14">
        <f t="shared" si="40"/>
        <v>5</v>
      </c>
      <c r="DG56" s="14"/>
    </row>
    <row r="57" spans="1:111" x14ac:dyDescent="0.3">
      <c r="A57" t="s">
        <v>200</v>
      </c>
      <c r="B57" t="s">
        <v>43</v>
      </c>
      <c r="C57" t="s">
        <v>52</v>
      </c>
      <c r="D57" s="15">
        <v>0.2671937941471072</v>
      </c>
      <c r="E57" s="15">
        <v>0.36614173228346403</v>
      </c>
      <c r="F57" s="15">
        <v>0.19</v>
      </c>
      <c r="G57" s="15">
        <v>0.5</v>
      </c>
      <c r="H57" s="15">
        <v>0.5</v>
      </c>
      <c r="I57" s="15">
        <v>0.5</v>
      </c>
      <c r="J57" s="15" t="s">
        <v>141</v>
      </c>
      <c r="K57" s="16">
        <f t="shared" si="0"/>
        <v>0.5</v>
      </c>
      <c r="L57" s="14">
        <f t="shared" si="41"/>
        <v>-0.31</v>
      </c>
      <c r="M57" s="16" t="str">
        <f t="shared" si="1"/>
        <v>Under</v>
      </c>
      <c r="N57" s="15">
        <v>0.4</v>
      </c>
      <c r="O57" s="15">
        <v>0.4</v>
      </c>
      <c r="P57" s="16">
        <f t="shared" si="2"/>
        <v>3</v>
      </c>
      <c r="Q57" s="16">
        <f t="shared" si="3"/>
        <v>4</v>
      </c>
      <c r="R57" s="16">
        <f t="shared" si="4"/>
        <v>1</v>
      </c>
      <c r="S57" s="16">
        <f t="shared" si="5"/>
        <v>1</v>
      </c>
      <c r="T57" s="16">
        <f t="shared" si="6"/>
        <v>9</v>
      </c>
      <c r="U57" s="14"/>
      <c r="V57">
        <v>0.59047930209020627</v>
      </c>
      <c r="W57">
        <v>1</v>
      </c>
      <c r="X57">
        <v>7.9229740000000008E-6</v>
      </c>
      <c r="Y57">
        <v>0.5</v>
      </c>
      <c r="Z57" t="s">
        <v>141</v>
      </c>
      <c r="AA57" t="s">
        <v>141</v>
      </c>
      <c r="AB57">
        <v>0.1</v>
      </c>
      <c r="AC57" s="14">
        <f t="shared" si="7"/>
        <v>0.5</v>
      </c>
      <c r="AD57" s="16">
        <f t="shared" si="42"/>
        <v>0.5</v>
      </c>
      <c r="AE57" s="14" t="str">
        <f t="shared" si="8"/>
        <v>Over</v>
      </c>
      <c r="AF57">
        <v>0.5</v>
      </c>
      <c r="AG57">
        <v>0.4</v>
      </c>
      <c r="AH57" s="14">
        <f t="shared" si="9"/>
        <v>2</v>
      </c>
      <c r="AI57" s="14">
        <f t="shared" si="10"/>
        <v>3</v>
      </c>
      <c r="AJ57" s="14">
        <f t="shared" si="11"/>
        <v>0</v>
      </c>
      <c r="AK57" s="14">
        <f t="shared" si="12"/>
        <v>0</v>
      </c>
      <c r="AL57" s="14">
        <f t="shared" si="13"/>
        <v>5</v>
      </c>
      <c r="AM57" s="14"/>
      <c r="AN57">
        <v>7.9187642710512179E-3</v>
      </c>
      <c r="AO57">
        <v>2.9072370381070099E-2</v>
      </c>
      <c r="AP57">
        <v>-8.2062799500310195E-5</v>
      </c>
      <c r="AQ57" t="s">
        <v>141</v>
      </c>
      <c r="AR57">
        <v>0.5</v>
      </c>
      <c r="AS57" t="s">
        <v>141</v>
      </c>
      <c r="AT57" t="s">
        <v>141</v>
      </c>
      <c r="AU57" s="14">
        <f t="shared" si="14"/>
        <v>0.5</v>
      </c>
      <c r="AV57" s="14">
        <f t="shared" si="43"/>
        <v>-0.50008206279950029</v>
      </c>
      <c r="AW57" s="14" t="str">
        <f t="shared" si="15"/>
        <v>Under</v>
      </c>
      <c r="AX57">
        <v>0</v>
      </c>
      <c r="AY57">
        <v>0</v>
      </c>
      <c r="AZ57" s="14">
        <f t="shared" si="16"/>
        <v>3</v>
      </c>
      <c r="BA57" s="14">
        <f t="shared" si="17"/>
        <v>1</v>
      </c>
      <c r="BB57" s="14">
        <f t="shared" si="18"/>
        <v>0</v>
      </c>
      <c r="BC57" s="14">
        <f t="shared" si="19"/>
        <v>0</v>
      </c>
      <c r="BD57" s="14">
        <f t="shared" si="20"/>
        <v>4</v>
      </c>
      <c r="BE57" s="14"/>
      <c r="BF57">
        <v>0.39947992677930733</v>
      </c>
      <c r="BG57">
        <v>1.0915883368345001</v>
      </c>
      <c r="BH57">
        <v>9.2161529999999995E-3</v>
      </c>
      <c r="BI57" t="s">
        <v>141</v>
      </c>
      <c r="BJ57">
        <v>0.5</v>
      </c>
      <c r="BK57" t="s">
        <v>141</v>
      </c>
      <c r="BL57" t="s">
        <v>141</v>
      </c>
      <c r="BM57" s="14">
        <f t="shared" si="21"/>
        <v>0.5</v>
      </c>
      <c r="BN57" s="14">
        <f t="shared" si="44"/>
        <v>0.59158833683450007</v>
      </c>
      <c r="BO57" s="14" t="str">
        <f t="shared" si="22"/>
        <v>Over</v>
      </c>
      <c r="BP57">
        <v>0.3</v>
      </c>
      <c r="BQ57">
        <v>0.2</v>
      </c>
      <c r="BR57" s="14">
        <f t="shared" si="23"/>
        <v>1</v>
      </c>
      <c r="BS57" s="14">
        <f t="shared" si="24"/>
        <v>5</v>
      </c>
      <c r="BT57" s="14">
        <f t="shared" si="25"/>
        <v>0</v>
      </c>
      <c r="BU57" s="14">
        <f t="shared" si="26"/>
        <v>0</v>
      </c>
      <c r="BV57" s="14">
        <f t="shared" si="27"/>
        <v>6</v>
      </c>
      <c r="BW57" s="14"/>
      <c r="BX57">
        <v>0.17652290418903679</v>
      </c>
      <c r="BY57">
        <v>0.79899581589958102</v>
      </c>
      <c r="BZ57">
        <v>1.9355681442319899E-2</v>
      </c>
      <c r="CA57" t="s">
        <v>141</v>
      </c>
      <c r="CB57">
        <v>0.5</v>
      </c>
      <c r="CC57" t="s">
        <v>141</v>
      </c>
      <c r="CD57" t="s">
        <v>141</v>
      </c>
      <c r="CE57" s="14">
        <f t="shared" si="28"/>
        <v>0.5</v>
      </c>
      <c r="CF57" s="14">
        <f t="shared" si="45"/>
        <v>-0.5</v>
      </c>
      <c r="CG57" s="14" t="str">
        <f t="shared" si="29"/>
        <v>Under</v>
      </c>
      <c r="CH57">
        <v>0</v>
      </c>
      <c r="CI57">
        <v>0</v>
      </c>
      <c r="CJ57" s="14"/>
      <c r="CK57" s="14">
        <f t="shared" si="30"/>
        <v>1</v>
      </c>
      <c r="CL57" s="14">
        <f t="shared" si="31"/>
        <v>1</v>
      </c>
      <c r="CM57" s="14">
        <f t="shared" si="32"/>
        <v>1</v>
      </c>
      <c r="CN57" s="14">
        <f t="shared" si="33"/>
        <v>3</v>
      </c>
      <c r="CO57" s="14"/>
      <c r="CP57">
        <v>0.77584589499522538</v>
      </c>
      <c r="CQ57">
        <v>1.2</v>
      </c>
      <c r="CR57">
        <v>3.6435620000000002E-2</v>
      </c>
      <c r="CS57">
        <v>0.5</v>
      </c>
      <c r="CT57" t="s">
        <v>141</v>
      </c>
      <c r="CU57">
        <v>0.5</v>
      </c>
      <c r="CV57" t="s">
        <v>141</v>
      </c>
      <c r="CW57" s="14">
        <f t="shared" si="34"/>
        <v>0.5</v>
      </c>
      <c r="CX57" s="14">
        <f t="shared" si="46"/>
        <v>0.7</v>
      </c>
      <c r="CY57" s="14" t="str">
        <f t="shared" si="35"/>
        <v>Over</v>
      </c>
      <c r="CZ57">
        <v>0.7</v>
      </c>
      <c r="DA57">
        <v>0.4</v>
      </c>
      <c r="DB57" s="14">
        <f t="shared" si="36"/>
        <v>2</v>
      </c>
      <c r="DC57" s="14">
        <f t="shared" si="37"/>
        <v>2</v>
      </c>
      <c r="DD57" s="14">
        <f t="shared" si="38"/>
        <v>1</v>
      </c>
      <c r="DE57" s="14">
        <f t="shared" si="39"/>
        <v>0</v>
      </c>
      <c r="DF57" s="14">
        <f t="shared" si="40"/>
        <v>5</v>
      </c>
      <c r="DG57" s="14"/>
    </row>
    <row r="58" spans="1:111" x14ac:dyDescent="0.3">
      <c r="A58" t="s">
        <v>201</v>
      </c>
      <c r="B58" t="s">
        <v>43</v>
      </c>
      <c r="C58" t="s">
        <v>52</v>
      </c>
      <c r="D58" s="15">
        <v>0.30753156659993519</v>
      </c>
      <c r="E58" s="15">
        <v>0.37277788000000001</v>
      </c>
      <c r="F58" s="15">
        <v>0.2</v>
      </c>
      <c r="G58" s="15">
        <v>0.5</v>
      </c>
      <c r="H58" s="15" t="s">
        <v>141</v>
      </c>
      <c r="I58" s="15">
        <v>0.5</v>
      </c>
      <c r="J58" s="15">
        <v>0.5</v>
      </c>
      <c r="K58" s="16">
        <f t="shared" si="0"/>
        <v>0.5</v>
      </c>
      <c r="L58" s="14">
        <f t="shared" si="41"/>
        <v>-0.3</v>
      </c>
      <c r="M58" s="16" t="str">
        <f t="shared" si="1"/>
        <v>Under</v>
      </c>
      <c r="N58" s="15">
        <v>0.4</v>
      </c>
      <c r="O58" s="15">
        <v>0.3</v>
      </c>
      <c r="P58" s="16">
        <f t="shared" si="2"/>
        <v>3</v>
      </c>
      <c r="Q58" s="16">
        <f t="shared" si="3"/>
        <v>4</v>
      </c>
      <c r="R58" s="16">
        <f t="shared" si="4"/>
        <v>1</v>
      </c>
      <c r="S58" s="16">
        <f t="shared" si="5"/>
        <v>1</v>
      </c>
      <c r="T58" s="16">
        <f t="shared" si="6"/>
        <v>9</v>
      </c>
      <c r="V58">
        <v>0.54943682018784223</v>
      </c>
      <c r="W58">
        <v>1</v>
      </c>
      <c r="X58">
        <v>7.9229740000000008E-6</v>
      </c>
      <c r="Y58">
        <v>0.5</v>
      </c>
      <c r="Z58" t="s">
        <v>141</v>
      </c>
      <c r="AA58" t="s">
        <v>141</v>
      </c>
      <c r="AB58">
        <v>0.1</v>
      </c>
      <c r="AC58" s="14">
        <f t="shared" si="7"/>
        <v>0.5</v>
      </c>
      <c r="AD58" s="16">
        <f t="shared" si="42"/>
        <v>0.5</v>
      </c>
      <c r="AE58" s="14" t="str">
        <f t="shared" si="8"/>
        <v>Over</v>
      </c>
      <c r="AF58">
        <v>0.4</v>
      </c>
      <c r="AG58">
        <v>0.3</v>
      </c>
      <c r="AH58" s="14">
        <f t="shared" si="9"/>
        <v>2</v>
      </c>
      <c r="AI58" s="14">
        <f t="shared" si="10"/>
        <v>3</v>
      </c>
      <c r="AJ58" s="14">
        <f t="shared" si="11"/>
        <v>0</v>
      </c>
      <c r="AK58" s="14">
        <f t="shared" si="12"/>
        <v>0</v>
      </c>
      <c r="AL58" s="14">
        <f t="shared" si="13"/>
        <v>5</v>
      </c>
      <c r="AN58">
        <v>7.0566119257428259E-4</v>
      </c>
      <c r="AO58">
        <v>1.50462962962962E-2</v>
      </c>
      <c r="AP58">
        <v>-6.66632336469139E-3</v>
      </c>
      <c r="AQ58" t="s">
        <v>141</v>
      </c>
      <c r="AR58">
        <v>0.5</v>
      </c>
      <c r="AS58" t="s">
        <v>141</v>
      </c>
      <c r="AT58" t="s">
        <v>141</v>
      </c>
      <c r="AU58" s="14">
        <f t="shared" si="14"/>
        <v>0.5</v>
      </c>
      <c r="AV58" s="14">
        <f t="shared" si="43"/>
        <v>-0.50666632336469142</v>
      </c>
      <c r="AW58" s="14" t="str">
        <f t="shared" si="15"/>
        <v>Under</v>
      </c>
      <c r="AX58">
        <v>0</v>
      </c>
      <c r="AY58">
        <v>0</v>
      </c>
      <c r="AZ58" s="14">
        <f t="shared" si="16"/>
        <v>3</v>
      </c>
      <c r="BA58" s="14">
        <f t="shared" si="17"/>
        <v>1</v>
      </c>
      <c r="BB58" s="14">
        <f t="shared" si="18"/>
        <v>0</v>
      </c>
      <c r="BC58" s="14">
        <f t="shared" si="19"/>
        <v>0</v>
      </c>
      <c r="BD58" s="14">
        <f t="shared" si="20"/>
        <v>4</v>
      </c>
      <c r="BF58">
        <v>0.22657577395242851</v>
      </c>
      <c r="BG58">
        <v>0.56139410187667504</v>
      </c>
      <c r="BH58">
        <v>5.8672549999999997E-2</v>
      </c>
      <c r="BI58" t="s">
        <v>141</v>
      </c>
      <c r="BJ58">
        <v>0.5</v>
      </c>
      <c r="BK58" t="s">
        <v>141</v>
      </c>
      <c r="BL58" t="s">
        <v>141</v>
      </c>
      <c r="BM58" s="14">
        <f t="shared" si="21"/>
        <v>0.5</v>
      </c>
      <c r="BN58" s="14">
        <f t="shared" si="44"/>
        <v>-0.44132745000000001</v>
      </c>
      <c r="BO58" s="14" t="str">
        <f t="shared" si="22"/>
        <v>Under</v>
      </c>
      <c r="BP58">
        <v>0.1</v>
      </c>
      <c r="BQ58">
        <v>0.1</v>
      </c>
      <c r="BR58" s="14">
        <f t="shared" si="23"/>
        <v>2</v>
      </c>
      <c r="BS58" s="14">
        <f t="shared" si="24"/>
        <v>1</v>
      </c>
      <c r="BT58" s="14">
        <f t="shared" si="25"/>
        <v>1</v>
      </c>
      <c r="BU58" s="14">
        <f t="shared" si="26"/>
        <v>1</v>
      </c>
      <c r="BV58" s="14">
        <f t="shared" si="27"/>
        <v>5</v>
      </c>
      <c r="BX58">
        <v>0.18907197326576081</v>
      </c>
      <c r="BY58">
        <v>0.83069568084404799</v>
      </c>
      <c r="BZ58">
        <v>3.3203429999999999E-2</v>
      </c>
      <c r="CA58" t="s">
        <v>141</v>
      </c>
      <c r="CB58">
        <v>0.5</v>
      </c>
      <c r="CC58" t="s">
        <v>141</v>
      </c>
      <c r="CD58" t="s">
        <v>141</v>
      </c>
      <c r="CE58" s="14">
        <f t="shared" si="28"/>
        <v>0.5</v>
      </c>
      <c r="CF58" s="14">
        <f t="shared" si="45"/>
        <v>-0.5</v>
      </c>
      <c r="CG58" s="14" t="str">
        <f t="shared" si="29"/>
        <v>Under</v>
      </c>
      <c r="CH58">
        <v>0</v>
      </c>
      <c r="CI58">
        <v>0</v>
      </c>
      <c r="CJ58" s="14"/>
      <c r="CK58" s="14">
        <f t="shared" si="30"/>
        <v>1</v>
      </c>
      <c r="CL58" s="14">
        <f t="shared" si="31"/>
        <v>1</v>
      </c>
      <c r="CM58" s="14">
        <f t="shared" si="32"/>
        <v>1</v>
      </c>
      <c r="CN58" s="14">
        <f t="shared" si="33"/>
        <v>3</v>
      </c>
      <c r="CP58">
        <v>0.66344826185635342</v>
      </c>
      <c r="CQ58">
        <v>1.2</v>
      </c>
      <c r="CR58">
        <v>-1.4598736E-5</v>
      </c>
      <c r="CS58">
        <v>1.5</v>
      </c>
      <c r="CT58" t="s">
        <v>141</v>
      </c>
      <c r="CU58">
        <v>0.5</v>
      </c>
      <c r="CV58">
        <v>1.5</v>
      </c>
      <c r="CW58" s="14">
        <f t="shared" si="34"/>
        <v>0.5</v>
      </c>
      <c r="CX58" s="14">
        <f t="shared" si="46"/>
        <v>0.7</v>
      </c>
      <c r="CY58" s="14" t="str">
        <f t="shared" si="35"/>
        <v>Over</v>
      </c>
      <c r="CZ58">
        <v>0.4</v>
      </c>
      <c r="DA58">
        <v>0.3</v>
      </c>
      <c r="DB58" s="14">
        <f t="shared" si="36"/>
        <v>2</v>
      </c>
      <c r="DC58" s="14">
        <f t="shared" si="37"/>
        <v>2</v>
      </c>
      <c r="DD58" s="14">
        <f t="shared" si="38"/>
        <v>0</v>
      </c>
      <c r="DE58" s="14">
        <f t="shared" si="39"/>
        <v>0</v>
      </c>
      <c r="DF58" s="14">
        <f t="shared" si="40"/>
        <v>4</v>
      </c>
    </row>
    <row r="59" spans="1:111" x14ac:dyDescent="0.3">
      <c r="A59" t="s">
        <v>202</v>
      </c>
      <c r="B59" t="s">
        <v>43</v>
      </c>
      <c r="C59" t="s">
        <v>52</v>
      </c>
      <c r="D59">
        <v>0.45904079590588531</v>
      </c>
      <c r="E59">
        <v>0.58426966292134797</v>
      </c>
      <c r="F59">
        <v>0.32088253</v>
      </c>
      <c r="G59">
        <v>0.5</v>
      </c>
      <c r="H59">
        <v>0.5</v>
      </c>
      <c r="I59">
        <v>0.5</v>
      </c>
      <c r="J59" t="s">
        <v>141</v>
      </c>
      <c r="K59" s="14">
        <f t="shared" si="0"/>
        <v>0.5</v>
      </c>
      <c r="L59" s="14">
        <f t="shared" si="41"/>
        <v>-0.5</v>
      </c>
      <c r="M59" s="14" t="str">
        <f t="shared" si="1"/>
        <v>Under</v>
      </c>
      <c r="N59">
        <v>0</v>
      </c>
      <c r="O59">
        <v>0</v>
      </c>
      <c r="P59" s="14">
        <f t="shared" si="2"/>
        <v>2</v>
      </c>
      <c r="Q59" s="14">
        <f t="shared" si="3"/>
        <v>4</v>
      </c>
      <c r="R59" s="14">
        <f t="shared" si="4"/>
        <v>1</v>
      </c>
      <c r="S59" s="14">
        <f t="shared" si="5"/>
        <v>1</v>
      </c>
      <c r="T59" s="14">
        <f t="shared" si="6"/>
        <v>8</v>
      </c>
      <c r="V59" s="15">
        <v>1.0466844412941301</v>
      </c>
      <c r="W59" s="15">
        <v>1.23177570093457</v>
      </c>
      <c r="X59" s="15">
        <v>0.99511054919122799</v>
      </c>
      <c r="Y59" s="15">
        <v>0.5</v>
      </c>
      <c r="Z59" s="15" t="s">
        <v>141</v>
      </c>
      <c r="AA59" s="15">
        <v>160</v>
      </c>
      <c r="AB59" s="15">
        <v>0</v>
      </c>
      <c r="AC59" s="16">
        <f t="shared" si="7"/>
        <v>0.5</v>
      </c>
      <c r="AD59" s="16">
        <f t="shared" si="42"/>
        <v>0.73177570093457001</v>
      </c>
      <c r="AE59" s="16" t="str">
        <f t="shared" si="8"/>
        <v>Over</v>
      </c>
      <c r="AF59" s="15">
        <v>1</v>
      </c>
      <c r="AG59" s="15">
        <v>1</v>
      </c>
      <c r="AH59" s="16">
        <f t="shared" si="9"/>
        <v>3</v>
      </c>
      <c r="AI59" s="16">
        <f t="shared" si="10"/>
        <v>4</v>
      </c>
      <c r="AJ59" s="16">
        <f t="shared" si="11"/>
        <v>1</v>
      </c>
      <c r="AK59" s="16">
        <f t="shared" si="12"/>
        <v>1</v>
      </c>
      <c r="AL59" s="16">
        <f t="shared" si="13"/>
        <v>9</v>
      </c>
      <c r="AN59">
        <v>3.2392800452201529E-3</v>
      </c>
      <c r="AO59">
        <v>4.6549092042646199E-2</v>
      </c>
      <c r="AP59">
        <v>-1.01589314355339E-2</v>
      </c>
      <c r="AQ59" t="s">
        <v>141</v>
      </c>
      <c r="AR59">
        <v>0.5</v>
      </c>
      <c r="AS59">
        <v>1600</v>
      </c>
      <c r="AT59" t="s">
        <v>141</v>
      </c>
      <c r="AU59" s="14">
        <f t="shared" si="14"/>
        <v>0.5</v>
      </c>
      <c r="AV59" s="14">
        <f t="shared" si="43"/>
        <v>-0.51015893143553392</v>
      </c>
      <c r="AW59" s="14" t="str">
        <f t="shared" si="15"/>
        <v>Under</v>
      </c>
      <c r="AX59">
        <v>0</v>
      </c>
      <c r="AY59">
        <v>0</v>
      </c>
      <c r="AZ59" s="14">
        <f t="shared" si="16"/>
        <v>3</v>
      </c>
      <c r="BA59" s="14">
        <f t="shared" si="17"/>
        <v>1</v>
      </c>
      <c r="BB59" s="14">
        <f t="shared" si="18"/>
        <v>0</v>
      </c>
      <c r="BC59" s="14">
        <f t="shared" si="19"/>
        <v>0</v>
      </c>
      <c r="BD59" s="14">
        <f t="shared" si="20"/>
        <v>4</v>
      </c>
      <c r="BF59">
        <v>0.45241587047923693</v>
      </c>
      <c r="BG59">
        <v>0.92921415716856604</v>
      </c>
      <c r="BH59">
        <v>0.20944105396621501</v>
      </c>
      <c r="BI59" t="s">
        <v>141</v>
      </c>
      <c r="BJ59">
        <v>0.5</v>
      </c>
      <c r="BK59" t="s">
        <v>141</v>
      </c>
      <c r="BL59" t="s">
        <v>141</v>
      </c>
      <c r="BM59" s="14">
        <f t="shared" si="21"/>
        <v>0.5</v>
      </c>
      <c r="BN59" s="14">
        <f t="shared" si="44"/>
        <v>0.5</v>
      </c>
      <c r="BO59" s="14" t="str">
        <f t="shared" si="22"/>
        <v>Over</v>
      </c>
      <c r="BP59">
        <v>1</v>
      </c>
      <c r="BQ59">
        <v>0.5</v>
      </c>
      <c r="BR59" s="14">
        <f t="shared" si="23"/>
        <v>1</v>
      </c>
      <c r="BS59" s="14">
        <f t="shared" si="24"/>
        <v>4</v>
      </c>
      <c r="BT59" s="14">
        <f t="shared" si="25"/>
        <v>1</v>
      </c>
      <c r="BU59" s="14">
        <f t="shared" si="26"/>
        <v>0</v>
      </c>
      <c r="BV59" s="14">
        <f t="shared" si="27"/>
        <v>6</v>
      </c>
      <c r="BX59">
        <v>0.19166106844170819</v>
      </c>
      <c r="BY59">
        <v>0.85854120618882201</v>
      </c>
      <c r="BZ59">
        <v>-3.6354276999999997E-2</v>
      </c>
      <c r="CA59" t="s">
        <v>141</v>
      </c>
      <c r="CB59">
        <v>0.5</v>
      </c>
      <c r="CC59" t="s">
        <v>141</v>
      </c>
      <c r="CD59" t="s">
        <v>141</v>
      </c>
      <c r="CE59" s="14">
        <f t="shared" si="28"/>
        <v>0.5</v>
      </c>
      <c r="CF59" s="14">
        <f t="shared" si="45"/>
        <v>-0.53635427700000005</v>
      </c>
      <c r="CG59" s="14" t="str">
        <f t="shared" si="29"/>
        <v>Under</v>
      </c>
      <c r="CH59">
        <v>0</v>
      </c>
      <c r="CI59">
        <v>0</v>
      </c>
      <c r="CJ59" s="14"/>
      <c r="CK59" s="14">
        <f t="shared" si="30"/>
        <v>1</v>
      </c>
      <c r="CL59" s="14">
        <f t="shared" si="31"/>
        <v>1</v>
      </c>
      <c r="CM59" s="14">
        <f t="shared" si="32"/>
        <v>1</v>
      </c>
      <c r="CN59" s="14">
        <f t="shared" si="33"/>
        <v>3</v>
      </c>
      <c r="CP59">
        <v>1.4991645827248981</v>
      </c>
      <c r="CQ59">
        <v>1.99</v>
      </c>
      <c r="CR59">
        <v>1.0003531000000001</v>
      </c>
      <c r="CS59">
        <v>0.5</v>
      </c>
      <c r="CT59" t="s">
        <v>141</v>
      </c>
      <c r="CU59">
        <v>0.5</v>
      </c>
      <c r="CV59" t="s">
        <v>141</v>
      </c>
      <c r="CW59" s="14">
        <f t="shared" si="34"/>
        <v>0.5</v>
      </c>
      <c r="CX59" s="14">
        <f t="shared" si="46"/>
        <v>1.49</v>
      </c>
      <c r="CY59" s="14" t="str">
        <f t="shared" si="35"/>
        <v>Over</v>
      </c>
      <c r="CZ59">
        <v>1.5</v>
      </c>
      <c r="DA59">
        <v>1</v>
      </c>
      <c r="DB59" s="14">
        <f t="shared" si="36"/>
        <v>3</v>
      </c>
      <c r="DC59" s="14">
        <f t="shared" si="37"/>
        <v>3</v>
      </c>
      <c r="DD59" s="14">
        <f t="shared" si="38"/>
        <v>1</v>
      </c>
      <c r="DE59" s="14">
        <f t="shared" si="39"/>
        <v>1</v>
      </c>
      <c r="DF59" s="14">
        <f t="shared" si="40"/>
        <v>8</v>
      </c>
    </row>
    <row r="60" spans="1:111" x14ac:dyDescent="0.3">
      <c r="A60" t="s">
        <v>203</v>
      </c>
      <c r="B60" t="s">
        <v>43</v>
      </c>
      <c r="C60" t="s">
        <v>52</v>
      </c>
      <c r="D60" s="15">
        <v>0.98500009043062842</v>
      </c>
      <c r="E60" s="15">
        <v>1.0630229851655</v>
      </c>
      <c r="F60" s="15">
        <v>0.74</v>
      </c>
      <c r="G60" s="15">
        <v>0.5</v>
      </c>
      <c r="H60" s="15" t="s">
        <v>141</v>
      </c>
      <c r="I60" s="15">
        <v>0.5</v>
      </c>
      <c r="J60" s="15">
        <v>0.5</v>
      </c>
      <c r="K60" s="16">
        <f t="shared" si="0"/>
        <v>0.5</v>
      </c>
      <c r="L60" s="14">
        <f t="shared" si="41"/>
        <v>0.56302298516549998</v>
      </c>
      <c r="M60" s="16" t="str">
        <f t="shared" si="1"/>
        <v>Over</v>
      </c>
      <c r="N60" s="15">
        <v>0.9</v>
      </c>
      <c r="O60" s="15">
        <v>0.6</v>
      </c>
      <c r="P60" s="16">
        <f t="shared" si="2"/>
        <v>3</v>
      </c>
      <c r="Q60" s="16">
        <f t="shared" si="3"/>
        <v>5</v>
      </c>
      <c r="R60" s="16">
        <f t="shared" si="4"/>
        <v>1</v>
      </c>
      <c r="S60" s="16">
        <f t="shared" si="5"/>
        <v>1</v>
      </c>
      <c r="T60" s="16">
        <f t="shared" si="6"/>
        <v>10</v>
      </c>
      <c r="U60" s="14"/>
      <c r="V60" s="15">
        <v>1.758524019582226</v>
      </c>
      <c r="W60" s="15">
        <v>2.2330151600224499</v>
      </c>
      <c r="X60" s="15">
        <v>1.3292754653954399</v>
      </c>
      <c r="Y60" s="15">
        <v>0.5</v>
      </c>
      <c r="Z60" s="15" t="s">
        <v>141</v>
      </c>
      <c r="AA60" s="15" t="s">
        <v>141</v>
      </c>
      <c r="AB60" s="15">
        <v>0.3</v>
      </c>
      <c r="AC60" s="16">
        <f t="shared" si="7"/>
        <v>0.5</v>
      </c>
      <c r="AD60" s="16">
        <f t="shared" si="42"/>
        <v>1.7330151600224499</v>
      </c>
      <c r="AE60" s="16" t="str">
        <f t="shared" si="8"/>
        <v>Over</v>
      </c>
      <c r="AF60" s="15">
        <v>1.2</v>
      </c>
      <c r="AG60" s="15">
        <v>0.8</v>
      </c>
      <c r="AH60" s="16">
        <f t="shared" si="9"/>
        <v>3</v>
      </c>
      <c r="AI60" s="16">
        <f t="shared" si="10"/>
        <v>5</v>
      </c>
      <c r="AJ60" s="16">
        <f t="shared" si="11"/>
        <v>1</v>
      </c>
      <c r="AK60" s="16">
        <f t="shared" si="12"/>
        <v>1</v>
      </c>
      <c r="AL60" s="16">
        <f t="shared" si="13"/>
        <v>10</v>
      </c>
      <c r="AM60" s="14"/>
      <c r="AN60" s="15">
        <v>0.67736871761312689</v>
      </c>
      <c r="AO60" s="15">
        <v>0.99275457206403805</v>
      </c>
      <c r="AP60" s="15">
        <v>0.393537373394579</v>
      </c>
      <c r="AQ60" s="15" t="s">
        <v>141</v>
      </c>
      <c r="AR60" s="15">
        <v>0.5</v>
      </c>
      <c r="AS60" s="15" t="s">
        <v>141</v>
      </c>
      <c r="AT60" s="15" t="s">
        <v>141</v>
      </c>
      <c r="AU60" s="16">
        <f t="shared" si="14"/>
        <v>0.5</v>
      </c>
      <c r="AV60" s="14">
        <f t="shared" si="43"/>
        <v>0.49275457206403805</v>
      </c>
      <c r="AW60" s="16" t="str">
        <f t="shared" si="15"/>
        <v>Over</v>
      </c>
      <c r="AX60" s="15">
        <v>0.4</v>
      </c>
      <c r="AY60" s="15">
        <v>0.4</v>
      </c>
      <c r="AZ60" s="16">
        <f t="shared" si="16"/>
        <v>2</v>
      </c>
      <c r="BA60" s="16">
        <f t="shared" si="17"/>
        <v>5</v>
      </c>
      <c r="BB60" s="16">
        <f t="shared" si="18"/>
        <v>0</v>
      </c>
      <c r="BC60" s="16">
        <f t="shared" si="19"/>
        <v>0</v>
      </c>
      <c r="BD60" s="16">
        <f t="shared" si="20"/>
        <v>7</v>
      </c>
      <c r="BE60" s="14"/>
      <c r="BF60" s="15">
        <v>1.3741419212938599</v>
      </c>
      <c r="BG60" s="15">
        <v>2.0595744680851</v>
      </c>
      <c r="BH60" s="15">
        <v>1.0676658588079999</v>
      </c>
      <c r="BI60" s="15" t="s">
        <v>141</v>
      </c>
      <c r="BJ60" s="15">
        <v>0.5</v>
      </c>
      <c r="BK60" s="15" t="s">
        <v>141</v>
      </c>
      <c r="BL60" s="15" t="s">
        <v>141</v>
      </c>
      <c r="BM60" s="16">
        <f t="shared" si="21"/>
        <v>0.5</v>
      </c>
      <c r="BN60" s="14">
        <f t="shared" si="44"/>
        <v>1.5595744680851</v>
      </c>
      <c r="BO60" s="16" t="str">
        <f t="shared" si="22"/>
        <v>Over</v>
      </c>
      <c r="BP60" s="15">
        <v>1.1000000000000001</v>
      </c>
      <c r="BQ60" s="15">
        <v>0.6</v>
      </c>
      <c r="BR60" s="16">
        <f t="shared" si="23"/>
        <v>3</v>
      </c>
      <c r="BS60" s="16">
        <f t="shared" si="24"/>
        <v>5</v>
      </c>
      <c r="BT60" s="16">
        <f t="shared" si="25"/>
        <v>1</v>
      </c>
      <c r="BU60" s="16">
        <f t="shared" si="26"/>
        <v>1</v>
      </c>
      <c r="BV60" s="16">
        <f t="shared" si="27"/>
        <v>10</v>
      </c>
      <c r="BW60" s="14"/>
      <c r="BX60">
        <v>0.18648914849888529</v>
      </c>
      <c r="BY60">
        <v>0.86192327192834195</v>
      </c>
      <c r="BZ60">
        <v>-3.1440057E-2</v>
      </c>
      <c r="CA60" t="s">
        <v>141</v>
      </c>
      <c r="CB60">
        <v>0.5</v>
      </c>
      <c r="CC60" t="s">
        <v>141</v>
      </c>
      <c r="CD60" t="s">
        <v>141</v>
      </c>
      <c r="CE60" s="14">
        <f t="shared" si="28"/>
        <v>0.5</v>
      </c>
      <c r="CF60" s="14">
        <f t="shared" si="45"/>
        <v>-0.53144005699999997</v>
      </c>
      <c r="CG60" s="14" t="str">
        <f t="shared" si="29"/>
        <v>Under</v>
      </c>
      <c r="CH60">
        <v>0.1</v>
      </c>
      <c r="CI60">
        <v>0.1</v>
      </c>
      <c r="CJ60" s="14"/>
      <c r="CK60" s="14">
        <f t="shared" si="30"/>
        <v>1</v>
      </c>
      <c r="CL60" s="14">
        <f t="shared" si="31"/>
        <v>1</v>
      </c>
      <c r="CM60" s="14">
        <f t="shared" si="32"/>
        <v>1</v>
      </c>
      <c r="CN60" s="14">
        <f t="shared" si="33"/>
        <v>3</v>
      </c>
      <c r="CO60" s="14"/>
      <c r="CP60" s="15">
        <v>3.0775037543958721</v>
      </c>
      <c r="CQ60" s="15">
        <v>3.3325974981604101</v>
      </c>
      <c r="CR60" s="15">
        <v>2.98940092995934</v>
      </c>
      <c r="CS60" s="15">
        <v>1.5</v>
      </c>
      <c r="CT60" s="15" t="s">
        <v>141</v>
      </c>
      <c r="CU60" s="15">
        <v>1.5</v>
      </c>
      <c r="CV60" s="15">
        <v>1.5</v>
      </c>
      <c r="CW60" s="16">
        <f t="shared" si="34"/>
        <v>1.5</v>
      </c>
      <c r="CX60" s="14">
        <f t="shared" si="46"/>
        <v>1.8325974981604101</v>
      </c>
      <c r="CY60" s="16" t="str">
        <f t="shared" si="35"/>
        <v>Over</v>
      </c>
      <c r="CZ60" s="15">
        <v>2.5</v>
      </c>
      <c r="DA60" s="15">
        <v>0.6</v>
      </c>
      <c r="DB60" s="16">
        <f t="shared" si="36"/>
        <v>3</v>
      </c>
      <c r="DC60" s="16">
        <f t="shared" si="37"/>
        <v>4</v>
      </c>
      <c r="DD60" s="16">
        <f t="shared" si="38"/>
        <v>1</v>
      </c>
      <c r="DE60" s="16">
        <f t="shared" si="39"/>
        <v>1</v>
      </c>
      <c r="DF60" s="16">
        <f t="shared" si="40"/>
        <v>9</v>
      </c>
      <c r="DG60" s="14"/>
    </row>
    <row r="61" spans="1:111" x14ac:dyDescent="0.3">
      <c r="A61" t="s">
        <v>204</v>
      </c>
      <c r="B61" t="s">
        <v>43</v>
      </c>
      <c r="C61" t="s">
        <v>52</v>
      </c>
      <c r="D61" s="15">
        <v>0.24832749940288451</v>
      </c>
      <c r="E61" s="15">
        <v>0.36614173228346403</v>
      </c>
      <c r="F61" s="15">
        <v>0.11027057524082801</v>
      </c>
      <c r="G61" s="15">
        <v>0.5</v>
      </c>
      <c r="H61" s="15" t="s">
        <v>141</v>
      </c>
      <c r="I61" s="15">
        <v>0.5</v>
      </c>
      <c r="J61" s="15" t="s">
        <v>141</v>
      </c>
      <c r="K61" s="16">
        <f t="shared" si="0"/>
        <v>0.5</v>
      </c>
      <c r="L61" s="14">
        <f t="shared" si="41"/>
        <v>-0.38972942475917199</v>
      </c>
      <c r="M61" s="16" t="str">
        <f t="shared" si="1"/>
        <v>Under</v>
      </c>
      <c r="N61" s="15">
        <v>0.2</v>
      </c>
      <c r="O61" s="15">
        <v>0.2</v>
      </c>
      <c r="P61" s="16">
        <f t="shared" si="2"/>
        <v>3</v>
      </c>
      <c r="Q61" s="16">
        <f t="shared" si="3"/>
        <v>4</v>
      </c>
      <c r="R61" s="16">
        <f t="shared" si="4"/>
        <v>1</v>
      </c>
      <c r="S61" s="16">
        <f t="shared" si="5"/>
        <v>1</v>
      </c>
      <c r="T61" s="16">
        <f t="shared" si="6"/>
        <v>9</v>
      </c>
      <c r="U61" s="14"/>
      <c r="V61">
        <v>0.59190001668502767</v>
      </c>
      <c r="W61">
        <v>1</v>
      </c>
      <c r="X61">
        <v>7.9229740000000008E-6</v>
      </c>
      <c r="Y61">
        <v>0.5</v>
      </c>
      <c r="Z61" t="s">
        <v>141</v>
      </c>
      <c r="AA61" t="s">
        <v>141</v>
      </c>
      <c r="AB61">
        <v>0.1</v>
      </c>
      <c r="AC61" s="14">
        <f t="shared" si="7"/>
        <v>0.5</v>
      </c>
      <c r="AD61" s="16">
        <f t="shared" si="42"/>
        <v>0.5</v>
      </c>
      <c r="AE61" s="14" t="str">
        <f t="shared" si="8"/>
        <v>Over</v>
      </c>
      <c r="AF61">
        <v>0.5</v>
      </c>
      <c r="AG61">
        <v>0.4</v>
      </c>
      <c r="AH61" s="14">
        <f t="shared" si="9"/>
        <v>2</v>
      </c>
      <c r="AI61" s="14">
        <f t="shared" si="10"/>
        <v>3</v>
      </c>
      <c r="AJ61" s="14">
        <f t="shared" si="11"/>
        <v>0</v>
      </c>
      <c r="AK61" s="14">
        <f t="shared" si="12"/>
        <v>0</v>
      </c>
      <c r="AL61" s="14">
        <f t="shared" si="13"/>
        <v>5</v>
      </c>
      <c r="AM61" s="14"/>
      <c r="AN61">
        <v>8.7385485117853264E-3</v>
      </c>
      <c r="AO61">
        <v>3.5577919573766999E-2</v>
      </c>
      <c r="AP61">
        <v>-5.9404940511221301E-5</v>
      </c>
      <c r="AQ61" t="s">
        <v>141</v>
      </c>
      <c r="AR61">
        <v>0.5</v>
      </c>
      <c r="AS61" t="s">
        <v>141</v>
      </c>
      <c r="AT61" t="s">
        <v>141</v>
      </c>
      <c r="AU61" s="14">
        <f t="shared" si="14"/>
        <v>0.5</v>
      </c>
      <c r="AV61" s="14">
        <f t="shared" si="43"/>
        <v>-0.50005940494051127</v>
      </c>
      <c r="AW61" s="14" t="str">
        <f t="shared" si="15"/>
        <v>Under</v>
      </c>
      <c r="AX61">
        <v>0</v>
      </c>
      <c r="AY61">
        <v>0</v>
      </c>
      <c r="AZ61" s="14">
        <f t="shared" si="16"/>
        <v>3</v>
      </c>
      <c r="BA61" s="14">
        <f t="shared" si="17"/>
        <v>1</v>
      </c>
      <c r="BB61" s="14">
        <f t="shared" si="18"/>
        <v>0</v>
      </c>
      <c r="BC61" s="14">
        <f t="shared" si="19"/>
        <v>0</v>
      </c>
      <c r="BD61" s="14">
        <f t="shared" si="20"/>
        <v>4</v>
      </c>
      <c r="BE61" s="14"/>
      <c r="BF61">
        <v>0.39308480021249609</v>
      </c>
      <c r="BG61">
        <v>1.06989644572051</v>
      </c>
      <c r="BH61">
        <v>2.0030431000000001E-2</v>
      </c>
      <c r="BI61" t="s">
        <v>141</v>
      </c>
      <c r="BJ61">
        <v>0.5</v>
      </c>
      <c r="BK61" t="s">
        <v>141</v>
      </c>
      <c r="BL61" t="s">
        <v>141</v>
      </c>
      <c r="BM61" s="14">
        <f t="shared" si="21"/>
        <v>0.5</v>
      </c>
      <c r="BN61" s="14">
        <f t="shared" si="44"/>
        <v>0.56989644572051001</v>
      </c>
      <c r="BO61" s="14" t="str">
        <f t="shared" si="22"/>
        <v>Over</v>
      </c>
      <c r="BP61">
        <v>0.2</v>
      </c>
      <c r="BQ61">
        <v>0.2</v>
      </c>
      <c r="BR61" s="14">
        <f t="shared" si="23"/>
        <v>1</v>
      </c>
      <c r="BS61" s="14">
        <f t="shared" si="24"/>
        <v>5</v>
      </c>
      <c r="BT61" s="14">
        <f t="shared" si="25"/>
        <v>0</v>
      </c>
      <c r="BU61" s="14">
        <f t="shared" si="26"/>
        <v>0</v>
      </c>
      <c r="BV61" s="14">
        <f t="shared" si="27"/>
        <v>6</v>
      </c>
      <c r="BW61" s="14"/>
      <c r="BX61">
        <v>0.17761568864453459</v>
      </c>
      <c r="BY61">
        <v>0.78252032520325199</v>
      </c>
      <c r="BZ61">
        <v>2.3596630608641599E-2</v>
      </c>
      <c r="CA61" t="s">
        <v>141</v>
      </c>
      <c r="CB61">
        <v>0.5</v>
      </c>
      <c r="CC61" t="s">
        <v>141</v>
      </c>
      <c r="CD61" t="s">
        <v>141</v>
      </c>
      <c r="CE61" s="14">
        <f t="shared" si="28"/>
        <v>0.5</v>
      </c>
      <c r="CF61" s="14">
        <f t="shared" si="45"/>
        <v>-0.47640336939135841</v>
      </c>
      <c r="CG61" s="14" t="str">
        <f t="shared" si="29"/>
        <v>Under</v>
      </c>
      <c r="CH61">
        <v>0.1</v>
      </c>
      <c r="CI61">
        <v>0.1</v>
      </c>
      <c r="CJ61" s="14"/>
      <c r="CK61" s="14">
        <f t="shared" si="30"/>
        <v>1</v>
      </c>
      <c r="CL61" s="14">
        <f t="shared" si="31"/>
        <v>1</v>
      </c>
      <c r="CM61" s="14">
        <f t="shared" si="32"/>
        <v>1</v>
      </c>
      <c r="CN61" s="14">
        <f t="shared" si="33"/>
        <v>3</v>
      </c>
      <c r="CO61" s="14"/>
      <c r="CP61">
        <v>0.80672743782332834</v>
      </c>
      <c r="CQ61">
        <v>1.2</v>
      </c>
      <c r="CR61">
        <v>3.6407399999999999E-2</v>
      </c>
      <c r="CS61">
        <v>1.5</v>
      </c>
      <c r="CT61" t="s">
        <v>141</v>
      </c>
      <c r="CU61">
        <v>1.5</v>
      </c>
      <c r="CV61" t="s">
        <v>141</v>
      </c>
      <c r="CW61" s="14">
        <f t="shared" si="34"/>
        <v>1.5</v>
      </c>
      <c r="CX61" s="14">
        <f t="shared" si="46"/>
        <v>-1.4635925999999999</v>
      </c>
      <c r="CY61" s="14" t="str">
        <f t="shared" si="35"/>
        <v>Under</v>
      </c>
      <c r="CZ61">
        <v>0.8</v>
      </c>
      <c r="DA61">
        <v>0.3</v>
      </c>
      <c r="DB61" s="14">
        <f t="shared" si="36"/>
        <v>3</v>
      </c>
      <c r="DC61" s="14">
        <f t="shared" si="37"/>
        <v>3</v>
      </c>
      <c r="DD61" s="14">
        <f t="shared" si="38"/>
        <v>1</v>
      </c>
      <c r="DE61" s="14">
        <f t="shared" si="39"/>
        <v>1</v>
      </c>
      <c r="DF61" s="14">
        <f t="shared" si="40"/>
        <v>8</v>
      </c>
      <c r="DG61" s="14"/>
    </row>
    <row r="62" spans="1:111" x14ac:dyDescent="0.3">
      <c r="A62" t="s">
        <v>205</v>
      </c>
      <c r="B62" t="s">
        <v>43</v>
      </c>
      <c r="C62" t="s">
        <v>52</v>
      </c>
      <c r="D62" s="15">
        <v>0.80512870733313258</v>
      </c>
      <c r="E62" s="15">
        <v>1.1151764</v>
      </c>
      <c r="F62" s="15">
        <v>0.68566923979031003</v>
      </c>
      <c r="G62" s="15">
        <v>0.5</v>
      </c>
      <c r="H62" s="15" t="s">
        <v>141</v>
      </c>
      <c r="I62" s="15">
        <v>0.5</v>
      </c>
      <c r="J62" s="15">
        <v>0.5</v>
      </c>
      <c r="K62" s="16">
        <f t="shared" si="0"/>
        <v>0.5</v>
      </c>
      <c r="L62" s="14">
        <f t="shared" si="41"/>
        <v>0.89999999999999991</v>
      </c>
      <c r="M62" s="16" t="str">
        <f t="shared" si="1"/>
        <v>Over</v>
      </c>
      <c r="N62" s="15">
        <v>1.4</v>
      </c>
      <c r="O62" s="15">
        <v>0.8</v>
      </c>
      <c r="P62" s="16">
        <f t="shared" si="2"/>
        <v>3</v>
      </c>
      <c r="Q62" s="16">
        <f t="shared" si="3"/>
        <v>5</v>
      </c>
      <c r="R62" s="16">
        <f t="shared" si="4"/>
        <v>1</v>
      </c>
      <c r="S62" s="16">
        <f t="shared" si="5"/>
        <v>1</v>
      </c>
      <c r="T62" s="16">
        <f t="shared" si="6"/>
        <v>10</v>
      </c>
      <c r="U62" s="14"/>
      <c r="V62" s="15">
        <v>1.087125826597428</v>
      </c>
      <c r="W62" s="15">
        <v>1.22602429387546</v>
      </c>
      <c r="X62" s="15">
        <v>0.99850254716158804</v>
      </c>
      <c r="Y62" s="15">
        <v>0.5</v>
      </c>
      <c r="Z62" s="15" t="s">
        <v>141</v>
      </c>
      <c r="AA62" s="15" t="s">
        <v>141</v>
      </c>
      <c r="AB62" s="15">
        <v>0.5</v>
      </c>
      <c r="AC62" s="16">
        <f t="shared" si="7"/>
        <v>0.5</v>
      </c>
      <c r="AD62" s="16">
        <f t="shared" si="42"/>
        <v>0.8</v>
      </c>
      <c r="AE62" s="16" t="str">
        <f t="shared" si="8"/>
        <v>Over</v>
      </c>
      <c r="AF62" s="15">
        <v>1.3</v>
      </c>
      <c r="AG62" s="15">
        <v>0.8</v>
      </c>
      <c r="AH62" s="16">
        <f t="shared" si="9"/>
        <v>3</v>
      </c>
      <c r="AI62" s="16">
        <f t="shared" si="10"/>
        <v>5</v>
      </c>
      <c r="AJ62" s="16">
        <f t="shared" si="11"/>
        <v>1</v>
      </c>
      <c r="AK62" s="16">
        <f t="shared" si="12"/>
        <v>1</v>
      </c>
      <c r="AL62" s="16">
        <f t="shared" si="13"/>
        <v>10</v>
      </c>
      <c r="AM62" s="14"/>
      <c r="AN62">
        <v>0.18528032956419579</v>
      </c>
      <c r="AO62">
        <v>0.489673550966022</v>
      </c>
      <c r="AP62">
        <v>-7.0574488241322998E-3</v>
      </c>
      <c r="AQ62" t="s">
        <v>141</v>
      </c>
      <c r="AR62">
        <v>0.5</v>
      </c>
      <c r="AS62" t="s">
        <v>141</v>
      </c>
      <c r="AT62" t="s">
        <v>141</v>
      </c>
      <c r="AU62" s="14">
        <f t="shared" si="14"/>
        <v>0.5</v>
      </c>
      <c r="AV62" s="14">
        <f t="shared" si="43"/>
        <v>-0.50705744882413228</v>
      </c>
      <c r="AW62" s="14" t="str">
        <f t="shared" si="15"/>
        <v>Under</v>
      </c>
      <c r="AX62">
        <v>0.4</v>
      </c>
      <c r="AY62">
        <v>0.3</v>
      </c>
      <c r="AZ62" s="14">
        <f t="shared" si="16"/>
        <v>3</v>
      </c>
      <c r="BA62" s="14">
        <f t="shared" si="17"/>
        <v>1</v>
      </c>
      <c r="BB62" s="14">
        <f t="shared" si="18"/>
        <v>0</v>
      </c>
      <c r="BC62" s="14">
        <f t="shared" si="19"/>
        <v>0</v>
      </c>
      <c r="BD62" s="14">
        <f t="shared" si="20"/>
        <v>4</v>
      </c>
      <c r="BE62" s="14"/>
      <c r="BF62" s="15">
        <v>0.77425461817294994</v>
      </c>
      <c r="BG62" s="15">
        <v>1.0436137071650999</v>
      </c>
      <c r="BH62" s="15">
        <v>0.53403440000000002</v>
      </c>
      <c r="BI62" s="15" t="s">
        <v>141</v>
      </c>
      <c r="BJ62" s="15">
        <v>0.5</v>
      </c>
      <c r="BK62" s="15" t="s">
        <v>141</v>
      </c>
      <c r="BL62" s="15" t="s">
        <v>141</v>
      </c>
      <c r="BM62" s="16">
        <f t="shared" si="21"/>
        <v>0.5</v>
      </c>
      <c r="BN62" s="14">
        <f t="shared" si="44"/>
        <v>0.8</v>
      </c>
      <c r="BO62" s="16" t="str">
        <f t="shared" si="22"/>
        <v>Over</v>
      </c>
      <c r="BP62" s="15">
        <v>1.3</v>
      </c>
      <c r="BQ62" s="15">
        <v>0.7</v>
      </c>
      <c r="BR62" s="16">
        <f t="shared" si="23"/>
        <v>3</v>
      </c>
      <c r="BS62" s="16">
        <f t="shared" si="24"/>
        <v>5</v>
      </c>
      <c r="BT62" s="16">
        <f t="shared" si="25"/>
        <v>1</v>
      </c>
      <c r="BU62" s="16">
        <f t="shared" si="26"/>
        <v>1</v>
      </c>
      <c r="BV62" s="16">
        <f t="shared" si="27"/>
        <v>10</v>
      </c>
      <c r="BW62" s="14"/>
      <c r="BX62">
        <v>0.1988268880746929</v>
      </c>
      <c r="BY62">
        <v>0.85854120618882201</v>
      </c>
      <c r="BZ62">
        <v>-3.2831306999999998E-3</v>
      </c>
      <c r="CA62" t="s">
        <v>141</v>
      </c>
      <c r="CB62">
        <v>0.5</v>
      </c>
      <c r="CC62" t="s">
        <v>141</v>
      </c>
      <c r="CD62" t="s">
        <v>141</v>
      </c>
      <c r="CE62" s="14">
        <f t="shared" si="28"/>
        <v>0.5</v>
      </c>
      <c r="CF62" s="14">
        <f t="shared" si="45"/>
        <v>-0.50328313069999997</v>
      </c>
      <c r="CG62" s="14" t="str">
        <f t="shared" si="29"/>
        <v>Under</v>
      </c>
      <c r="CH62">
        <v>0.2</v>
      </c>
      <c r="CI62">
        <v>0.2</v>
      </c>
      <c r="CJ62" s="14"/>
      <c r="CK62" s="14">
        <f t="shared" si="30"/>
        <v>1</v>
      </c>
      <c r="CL62" s="14">
        <f t="shared" si="31"/>
        <v>1</v>
      </c>
      <c r="CM62" s="14">
        <f t="shared" si="32"/>
        <v>1</v>
      </c>
      <c r="CN62" s="14">
        <f t="shared" si="33"/>
        <v>3</v>
      </c>
      <c r="CO62" s="14"/>
      <c r="CP62" s="15">
        <v>2.948091102483835</v>
      </c>
      <c r="CQ62" s="15">
        <v>3.66566866267465</v>
      </c>
      <c r="CR62" s="15">
        <v>2.45072682751759</v>
      </c>
      <c r="CS62" s="15">
        <v>1.5</v>
      </c>
      <c r="CT62" s="15" t="s">
        <v>141</v>
      </c>
      <c r="CU62" s="15">
        <v>1.5</v>
      </c>
      <c r="CV62" s="15">
        <v>1.5</v>
      </c>
      <c r="CW62" s="16">
        <f t="shared" si="34"/>
        <v>1.5</v>
      </c>
      <c r="CX62" s="14">
        <f t="shared" si="46"/>
        <v>2.16566866267465</v>
      </c>
      <c r="CY62" s="16" t="str">
        <f t="shared" si="35"/>
        <v>Over</v>
      </c>
      <c r="CZ62" s="15">
        <v>2.9</v>
      </c>
      <c r="DA62" s="15">
        <v>0.6</v>
      </c>
      <c r="DB62" s="16">
        <f t="shared" si="36"/>
        <v>3</v>
      </c>
      <c r="DC62" s="16">
        <f t="shared" si="37"/>
        <v>5</v>
      </c>
      <c r="DD62" s="16">
        <f t="shared" si="38"/>
        <v>1</v>
      </c>
      <c r="DE62" s="16">
        <f t="shared" si="39"/>
        <v>1</v>
      </c>
      <c r="DF62" s="16">
        <f t="shared" si="40"/>
        <v>10</v>
      </c>
      <c r="DG62" s="14"/>
    </row>
    <row r="63" spans="1:111" x14ac:dyDescent="0.3">
      <c r="A63" t="s">
        <v>206</v>
      </c>
      <c r="B63" t="s">
        <v>43</v>
      </c>
      <c r="C63" t="s">
        <v>52</v>
      </c>
      <c r="D63">
        <v>0.54225360206180673</v>
      </c>
      <c r="E63">
        <v>0.69918239999999998</v>
      </c>
      <c r="F63">
        <v>0.375131045855088</v>
      </c>
      <c r="G63">
        <v>0.5</v>
      </c>
      <c r="H63">
        <v>0.5</v>
      </c>
      <c r="I63">
        <v>0.5</v>
      </c>
      <c r="J63">
        <v>0.5</v>
      </c>
      <c r="K63" s="14">
        <f t="shared" si="0"/>
        <v>0.5</v>
      </c>
      <c r="L63" s="14">
        <f t="shared" si="41"/>
        <v>0.30000000000000004</v>
      </c>
      <c r="M63" s="14" t="str">
        <f t="shared" si="1"/>
        <v>Over</v>
      </c>
      <c r="N63">
        <v>0.8</v>
      </c>
      <c r="O63">
        <v>0.5</v>
      </c>
      <c r="P63" s="14">
        <f t="shared" si="2"/>
        <v>2</v>
      </c>
      <c r="Q63" s="14">
        <f t="shared" si="3"/>
        <v>4</v>
      </c>
      <c r="R63" s="14">
        <f t="shared" si="4"/>
        <v>1</v>
      </c>
      <c r="S63" s="14">
        <f t="shared" si="5"/>
        <v>0</v>
      </c>
      <c r="T63" s="14">
        <f t="shared" si="6"/>
        <v>7</v>
      </c>
      <c r="U63" s="14"/>
      <c r="V63">
        <v>0.60619484248024957</v>
      </c>
      <c r="W63">
        <v>1</v>
      </c>
      <c r="X63">
        <v>7.9229740000000008E-6</v>
      </c>
      <c r="Y63">
        <v>0.5</v>
      </c>
      <c r="Z63" t="s">
        <v>141</v>
      </c>
      <c r="AA63" t="s">
        <v>141</v>
      </c>
      <c r="AB63">
        <v>0.2</v>
      </c>
      <c r="AC63" s="14">
        <f t="shared" si="7"/>
        <v>0.5</v>
      </c>
      <c r="AD63" s="16">
        <f t="shared" si="42"/>
        <v>0.5</v>
      </c>
      <c r="AE63" s="14" t="str">
        <f t="shared" si="8"/>
        <v>Over</v>
      </c>
      <c r="AF63">
        <v>0.6</v>
      </c>
      <c r="AG63">
        <v>0.4</v>
      </c>
      <c r="AH63" s="14">
        <f t="shared" si="9"/>
        <v>2</v>
      </c>
      <c r="AI63" s="14">
        <f t="shared" si="10"/>
        <v>3</v>
      </c>
      <c r="AJ63" s="14">
        <f t="shared" si="11"/>
        <v>1</v>
      </c>
      <c r="AK63" s="14">
        <f t="shared" si="12"/>
        <v>0</v>
      </c>
      <c r="AL63" s="14">
        <f t="shared" si="13"/>
        <v>6</v>
      </c>
      <c r="AM63" s="14"/>
      <c r="AN63">
        <v>0.1393850366109122</v>
      </c>
      <c r="AO63">
        <v>0.38211926036014698</v>
      </c>
      <c r="AP63">
        <v>-2.4067649552449298E-5</v>
      </c>
      <c r="AQ63" t="s">
        <v>141</v>
      </c>
      <c r="AR63">
        <v>0.5</v>
      </c>
      <c r="AS63" t="s">
        <v>141</v>
      </c>
      <c r="AT63" t="s">
        <v>141</v>
      </c>
      <c r="AU63" s="14">
        <f t="shared" si="14"/>
        <v>0.5</v>
      </c>
      <c r="AV63" s="14">
        <f t="shared" si="43"/>
        <v>-0.50002406764955243</v>
      </c>
      <c r="AW63" s="14" t="str">
        <f t="shared" si="15"/>
        <v>Under</v>
      </c>
      <c r="AX63">
        <v>0.4</v>
      </c>
      <c r="AY63">
        <v>0.3</v>
      </c>
      <c r="AZ63" s="14">
        <f t="shared" si="16"/>
        <v>3</v>
      </c>
      <c r="BA63" s="14">
        <f t="shared" si="17"/>
        <v>1</v>
      </c>
      <c r="BB63" s="14">
        <f t="shared" si="18"/>
        <v>0</v>
      </c>
      <c r="BC63" s="14">
        <f t="shared" si="19"/>
        <v>0</v>
      </c>
      <c r="BD63" s="14">
        <f t="shared" si="20"/>
        <v>4</v>
      </c>
      <c r="BE63" s="14"/>
      <c r="BF63">
        <v>0.58686140403774856</v>
      </c>
      <c r="BG63">
        <v>0.80980066445182697</v>
      </c>
      <c r="BH63">
        <v>0.36</v>
      </c>
      <c r="BI63" t="s">
        <v>141</v>
      </c>
      <c r="BJ63">
        <v>0.5</v>
      </c>
      <c r="BK63" t="s">
        <v>141</v>
      </c>
      <c r="BL63" t="s">
        <v>141</v>
      </c>
      <c r="BM63" s="14">
        <f t="shared" si="21"/>
        <v>0.5</v>
      </c>
      <c r="BN63" s="14">
        <f t="shared" si="44"/>
        <v>0.5</v>
      </c>
      <c r="BO63" s="14" t="str">
        <f t="shared" si="22"/>
        <v>Over</v>
      </c>
      <c r="BP63">
        <v>1</v>
      </c>
      <c r="BQ63">
        <v>0.5</v>
      </c>
      <c r="BR63" s="14">
        <f t="shared" si="23"/>
        <v>2</v>
      </c>
      <c r="BS63" s="14">
        <f t="shared" si="24"/>
        <v>4</v>
      </c>
      <c r="BT63" s="14">
        <f t="shared" si="25"/>
        <v>1</v>
      </c>
      <c r="BU63" s="14">
        <f t="shared" si="26"/>
        <v>0</v>
      </c>
      <c r="BV63" s="14">
        <f t="shared" si="27"/>
        <v>7</v>
      </c>
      <c r="BW63" s="14"/>
      <c r="BX63">
        <v>0.1348718921936323</v>
      </c>
      <c r="BY63">
        <v>0.76762084796111196</v>
      </c>
      <c r="BZ63">
        <v>-1.1495168E-2</v>
      </c>
      <c r="CA63" t="s">
        <v>141</v>
      </c>
      <c r="CB63">
        <v>0.5</v>
      </c>
      <c r="CC63" t="s">
        <v>141</v>
      </c>
      <c r="CD63" t="s">
        <v>141</v>
      </c>
      <c r="CE63" s="14">
        <f t="shared" si="28"/>
        <v>0.5</v>
      </c>
      <c r="CF63" s="14">
        <f t="shared" si="45"/>
        <v>-0.51149516799999994</v>
      </c>
      <c r="CG63" s="14" t="str">
        <f t="shared" si="29"/>
        <v>Under</v>
      </c>
      <c r="CH63">
        <v>0</v>
      </c>
      <c r="CI63">
        <v>0</v>
      </c>
      <c r="CJ63" s="14"/>
      <c r="CK63" s="14">
        <f t="shared" si="30"/>
        <v>1</v>
      </c>
      <c r="CL63" s="14">
        <f t="shared" si="31"/>
        <v>1</v>
      </c>
      <c r="CM63" s="14">
        <f t="shared" si="32"/>
        <v>1</v>
      </c>
      <c r="CN63" s="14">
        <f t="shared" si="33"/>
        <v>3</v>
      </c>
      <c r="CO63" s="14"/>
      <c r="CP63">
        <v>1.555468293152042</v>
      </c>
      <c r="CQ63">
        <v>2</v>
      </c>
      <c r="CR63">
        <v>5.6718606999999997E-2</v>
      </c>
      <c r="CS63">
        <v>1.5</v>
      </c>
      <c r="CT63" t="s">
        <v>141</v>
      </c>
      <c r="CU63">
        <v>1.5</v>
      </c>
      <c r="CV63">
        <v>1.5</v>
      </c>
      <c r="CW63" s="14">
        <f t="shared" si="34"/>
        <v>1.5</v>
      </c>
      <c r="CX63" s="14">
        <f t="shared" si="46"/>
        <v>-1.4432813929999999</v>
      </c>
      <c r="CY63" s="14" t="str">
        <f t="shared" si="35"/>
        <v>Under</v>
      </c>
      <c r="CZ63">
        <v>1.9</v>
      </c>
      <c r="DA63">
        <v>0.4</v>
      </c>
      <c r="DB63" s="14">
        <f t="shared" si="36"/>
        <v>1</v>
      </c>
      <c r="DC63" s="14">
        <f t="shared" si="37"/>
        <v>3</v>
      </c>
      <c r="DD63" s="14">
        <f t="shared" si="38"/>
        <v>0</v>
      </c>
      <c r="DE63" s="14">
        <f t="shared" si="39"/>
        <v>1</v>
      </c>
      <c r="DF63" s="14">
        <f t="shared" si="40"/>
        <v>5</v>
      </c>
      <c r="DG63" s="14"/>
    </row>
    <row r="64" spans="1:111" x14ac:dyDescent="0.3">
      <c r="A64" t="s">
        <v>207</v>
      </c>
      <c r="B64" t="s">
        <v>43</v>
      </c>
      <c r="C64" t="s">
        <v>52</v>
      </c>
      <c r="D64" s="15">
        <v>0.27208323866962558</v>
      </c>
      <c r="E64" s="15">
        <v>0.36614173228346403</v>
      </c>
      <c r="F64" s="15">
        <v>0.16</v>
      </c>
      <c r="G64" s="15">
        <v>0.5</v>
      </c>
      <c r="H64" s="15">
        <v>0.5</v>
      </c>
      <c r="I64" s="15">
        <v>0.5</v>
      </c>
      <c r="J64" s="15">
        <v>0.5</v>
      </c>
      <c r="K64" s="16">
        <f t="shared" si="0"/>
        <v>0.5</v>
      </c>
      <c r="L64" s="14">
        <f t="shared" si="41"/>
        <v>-0.33999999999999997</v>
      </c>
      <c r="M64" s="16" t="str">
        <f t="shared" si="1"/>
        <v>Under</v>
      </c>
      <c r="N64" s="15">
        <v>0.3</v>
      </c>
      <c r="O64" s="15">
        <v>0.3</v>
      </c>
      <c r="P64" s="16">
        <f t="shared" si="2"/>
        <v>3</v>
      </c>
      <c r="Q64" s="16">
        <f t="shared" si="3"/>
        <v>4</v>
      </c>
      <c r="R64" s="16">
        <f t="shared" si="4"/>
        <v>1</v>
      </c>
      <c r="S64" s="16">
        <f t="shared" si="5"/>
        <v>1</v>
      </c>
      <c r="T64" s="16">
        <f t="shared" si="6"/>
        <v>9</v>
      </c>
      <c r="U64" s="14"/>
      <c r="V64">
        <v>0.88879192913549798</v>
      </c>
      <c r="W64">
        <v>1.0001594491922501</v>
      </c>
      <c r="X64">
        <v>0.70251473172981604</v>
      </c>
      <c r="Y64">
        <v>0.5</v>
      </c>
      <c r="Z64" t="s">
        <v>141</v>
      </c>
      <c r="AA64">
        <v>105</v>
      </c>
      <c r="AB64">
        <v>0.1</v>
      </c>
      <c r="AC64" s="14">
        <f t="shared" si="7"/>
        <v>0.5</v>
      </c>
      <c r="AD64" s="16">
        <f t="shared" si="42"/>
        <v>0.50015944919225008</v>
      </c>
      <c r="AE64" s="14" t="str">
        <f t="shared" si="8"/>
        <v>Over</v>
      </c>
      <c r="AF64">
        <v>0.7</v>
      </c>
      <c r="AG64">
        <v>0.5</v>
      </c>
      <c r="AH64" s="14">
        <f t="shared" si="9"/>
        <v>3</v>
      </c>
      <c r="AI64" s="14">
        <f t="shared" si="10"/>
        <v>4</v>
      </c>
      <c r="AJ64" s="14">
        <f t="shared" si="11"/>
        <v>1</v>
      </c>
      <c r="AK64" s="14">
        <f t="shared" si="12"/>
        <v>0</v>
      </c>
      <c r="AL64" s="14">
        <f t="shared" si="13"/>
        <v>8</v>
      </c>
      <c r="AM64" s="14"/>
      <c r="AN64">
        <v>7.9589018861510857E-3</v>
      </c>
      <c r="AO64">
        <v>3.3862513475851203E-2</v>
      </c>
      <c r="AP64">
        <v>-5.9404940511221301E-5</v>
      </c>
      <c r="AQ64" t="s">
        <v>141</v>
      </c>
      <c r="AR64">
        <v>0.5</v>
      </c>
      <c r="AS64">
        <v>1100</v>
      </c>
      <c r="AT64" t="s">
        <v>141</v>
      </c>
      <c r="AU64" s="14">
        <f t="shared" si="14"/>
        <v>0.5</v>
      </c>
      <c r="AV64" s="14">
        <f t="shared" si="43"/>
        <v>-0.50005940494051127</v>
      </c>
      <c r="AW64" s="14" t="str">
        <f t="shared" si="15"/>
        <v>Under</v>
      </c>
      <c r="AX64">
        <v>0</v>
      </c>
      <c r="AY64">
        <v>0</v>
      </c>
      <c r="AZ64" s="14">
        <f t="shared" si="16"/>
        <v>3</v>
      </c>
      <c r="BA64" s="14">
        <f t="shared" si="17"/>
        <v>1</v>
      </c>
      <c r="BB64" s="14">
        <f t="shared" si="18"/>
        <v>0</v>
      </c>
      <c r="BC64" s="14">
        <f t="shared" si="19"/>
        <v>0</v>
      </c>
      <c r="BD64" s="14">
        <f t="shared" si="20"/>
        <v>4</v>
      </c>
      <c r="BE64" s="14"/>
      <c r="BF64">
        <v>0.28412992996768921</v>
      </c>
      <c r="BG64">
        <v>0.65933044017358899</v>
      </c>
      <c r="BH64">
        <v>8.9646379999999998E-2</v>
      </c>
      <c r="BI64" t="s">
        <v>141</v>
      </c>
      <c r="BJ64">
        <v>0.5</v>
      </c>
      <c r="BK64" t="s">
        <v>141</v>
      </c>
      <c r="BL64" t="s">
        <v>141</v>
      </c>
      <c r="BM64" s="14">
        <f t="shared" si="21"/>
        <v>0.5</v>
      </c>
      <c r="BN64" s="14">
        <f t="shared" si="44"/>
        <v>-0.41035361999999997</v>
      </c>
      <c r="BO64" s="14" t="str">
        <f t="shared" si="22"/>
        <v>Under</v>
      </c>
      <c r="BP64">
        <v>0.4</v>
      </c>
      <c r="BQ64">
        <v>0.3</v>
      </c>
      <c r="BR64" s="14">
        <f t="shared" si="23"/>
        <v>2</v>
      </c>
      <c r="BS64" s="14">
        <f t="shared" si="24"/>
        <v>1</v>
      </c>
      <c r="BT64" s="14">
        <f t="shared" si="25"/>
        <v>1</v>
      </c>
      <c r="BU64" s="14">
        <f t="shared" si="26"/>
        <v>1</v>
      </c>
      <c r="BV64" s="14">
        <f t="shared" si="27"/>
        <v>5</v>
      </c>
      <c r="BW64" s="14"/>
      <c r="BX64">
        <v>0.14767376238681121</v>
      </c>
      <c r="BY64">
        <v>0.78252032520325199</v>
      </c>
      <c r="BZ64">
        <v>-7.6848369999999999E-3</v>
      </c>
      <c r="CA64" t="s">
        <v>141</v>
      </c>
      <c r="CB64">
        <v>0.5</v>
      </c>
      <c r="CC64" t="s">
        <v>141</v>
      </c>
      <c r="CD64" t="s">
        <v>141</v>
      </c>
      <c r="CE64" s="14">
        <f t="shared" si="28"/>
        <v>0.5</v>
      </c>
      <c r="CF64" s="14">
        <f t="shared" si="45"/>
        <v>-0.507684837</v>
      </c>
      <c r="CG64" s="14" t="str">
        <f t="shared" si="29"/>
        <v>Under</v>
      </c>
      <c r="CH64">
        <v>0</v>
      </c>
      <c r="CI64">
        <v>0</v>
      </c>
      <c r="CJ64" s="14"/>
      <c r="CK64" s="14">
        <f t="shared" si="30"/>
        <v>1</v>
      </c>
      <c r="CL64" s="14">
        <f t="shared" si="31"/>
        <v>1</v>
      </c>
      <c r="CM64" s="14">
        <f t="shared" si="32"/>
        <v>1</v>
      </c>
      <c r="CN64" s="14">
        <f t="shared" si="33"/>
        <v>3</v>
      </c>
      <c r="CO64" s="14"/>
      <c r="CP64">
        <v>1.099519863807944</v>
      </c>
      <c r="CQ64">
        <v>1.2352304000000001</v>
      </c>
      <c r="CR64">
        <v>0.98668519347052497</v>
      </c>
      <c r="CS64">
        <v>0.5</v>
      </c>
      <c r="CT64" t="s">
        <v>141</v>
      </c>
      <c r="CU64">
        <v>0.5</v>
      </c>
      <c r="CV64">
        <v>1.5</v>
      </c>
      <c r="CW64" s="14">
        <f t="shared" si="34"/>
        <v>0.5</v>
      </c>
      <c r="CX64" s="14">
        <f t="shared" si="46"/>
        <v>0.73523040000000006</v>
      </c>
      <c r="CY64" s="14" t="str">
        <f t="shared" si="35"/>
        <v>Over</v>
      </c>
      <c r="CZ64">
        <v>1.1000000000000001</v>
      </c>
      <c r="DA64">
        <v>0.5</v>
      </c>
      <c r="DB64" s="14">
        <f t="shared" si="36"/>
        <v>3</v>
      </c>
      <c r="DC64" s="14">
        <f t="shared" si="37"/>
        <v>2</v>
      </c>
      <c r="DD64" s="14">
        <f t="shared" si="38"/>
        <v>1</v>
      </c>
      <c r="DE64" s="14">
        <f t="shared" si="39"/>
        <v>0</v>
      </c>
      <c r="DF64" s="14">
        <f t="shared" si="40"/>
        <v>6</v>
      </c>
      <c r="DG64" s="14"/>
    </row>
    <row r="65" spans="1:111" x14ac:dyDescent="0.3">
      <c r="A65" t="s">
        <v>208</v>
      </c>
      <c r="B65" t="s">
        <v>43</v>
      </c>
      <c r="C65" t="s">
        <v>52</v>
      </c>
      <c r="D65" s="15">
        <v>0.89244456350488122</v>
      </c>
      <c r="E65" s="15">
        <v>1.0855784469096601</v>
      </c>
      <c r="F65" s="15">
        <v>0.70125893590996902</v>
      </c>
      <c r="G65" s="15">
        <v>0.5</v>
      </c>
      <c r="H65" s="15" t="s">
        <v>141</v>
      </c>
      <c r="I65" s="15">
        <v>0.5</v>
      </c>
      <c r="J65" s="15">
        <v>0.5</v>
      </c>
      <c r="K65" s="16">
        <f t="shared" si="0"/>
        <v>0.5</v>
      </c>
      <c r="L65" s="14">
        <f t="shared" si="41"/>
        <v>0.5855784469096601</v>
      </c>
      <c r="M65" s="16" t="str">
        <f t="shared" si="1"/>
        <v>Over</v>
      </c>
      <c r="N65" s="15">
        <v>0.875</v>
      </c>
      <c r="O65" s="15">
        <v>0.5</v>
      </c>
      <c r="P65" s="16">
        <f t="shared" si="2"/>
        <v>3</v>
      </c>
      <c r="Q65" s="16">
        <f t="shared" si="3"/>
        <v>5</v>
      </c>
      <c r="R65" s="16">
        <f t="shared" si="4"/>
        <v>1</v>
      </c>
      <c r="S65" s="16">
        <f t="shared" si="5"/>
        <v>0</v>
      </c>
      <c r="T65" s="16">
        <f t="shared" si="6"/>
        <v>9</v>
      </c>
      <c r="U65" s="14"/>
      <c r="V65" s="15">
        <v>1.840504031600068</v>
      </c>
      <c r="W65" s="15">
        <v>2.2330151600224499</v>
      </c>
      <c r="X65" s="15">
        <v>1.5249911043481801</v>
      </c>
      <c r="Y65" s="15">
        <v>0.5</v>
      </c>
      <c r="Z65" s="15" t="s">
        <v>141</v>
      </c>
      <c r="AA65" s="15" t="s">
        <v>141</v>
      </c>
      <c r="AB65" s="15">
        <v>0.5</v>
      </c>
      <c r="AC65" s="16">
        <f t="shared" si="7"/>
        <v>0.5</v>
      </c>
      <c r="AD65" s="16">
        <f t="shared" si="42"/>
        <v>1.7330151600224499</v>
      </c>
      <c r="AE65" s="16" t="str">
        <f t="shared" si="8"/>
        <v>Over</v>
      </c>
      <c r="AF65" s="15">
        <v>1.5</v>
      </c>
      <c r="AG65" s="15">
        <v>0.75</v>
      </c>
      <c r="AH65" s="16">
        <f t="shared" si="9"/>
        <v>3</v>
      </c>
      <c r="AI65" s="16">
        <f t="shared" si="10"/>
        <v>5</v>
      </c>
      <c r="AJ65" s="16">
        <f t="shared" si="11"/>
        <v>1</v>
      </c>
      <c r="AK65" s="16">
        <f t="shared" si="12"/>
        <v>1</v>
      </c>
      <c r="AL65" s="16">
        <f t="shared" si="13"/>
        <v>10</v>
      </c>
      <c r="AM65" s="14"/>
      <c r="AN65">
        <v>6.7597543472619287E-2</v>
      </c>
      <c r="AO65">
        <v>0.48631797713889802</v>
      </c>
      <c r="AP65">
        <v>-1.0080932375236201E-2</v>
      </c>
      <c r="AQ65" t="s">
        <v>141</v>
      </c>
      <c r="AR65">
        <v>0.5</v>
      </c>
      <c r="AS65" t="s">
        <v>141</v>
      </c>
      <c r="AT65" t="s">
        <v>141</v>
      </c>
      <c r="AU65" s="14">
        <f t="shared" si="14"/>
        <v>0.5</v>
      </c>
      <c r="AV65" s="14">
        <f t="shared" si="43"/>
        <v>-0.51008093237523622</v>
      </c>
      <c r="AW65" s="14" t="str">
        <f t="shared" si="15"/>
        <v>Under</v>
      </c>
      <c r="AX65">
        <v>0</v>
      </c>
      <c r="AY65">
        <v>0</v>
      </c>
      <c r="AZ65" s="14">
        <f t="shared" si="16"/>
        <v>3</v>
      </c>
      <c r="BA65" s="14">
        <f t="shared" si="17"/>
        <v>1</v>
      </c>
      <c r="BB65" s="14">
        <f t="shared" si="18"/>
        <v>0</v>
      </c>
      <c r="BC65" s="14">
        <f t="shared" si="19"/>
        <v>0</v>
      </c>
      <c r="BD65" s="14">
        <f t="shared" si="20"/>
        <v>4</v>
      </c>
      <c r="BE65" s="14"/>
      <c r="BF65">
        <v>0.45878415577375681</v>
      </c>
      <c r="BG65">
        <v>0.80980066445182697</v>
      </c>
      <c r="BH65">
        <v>0.12722596999999999</v>
      </c>
      <c r="BI65" t="s">
        <v>141</v>
      </c>
      <c r="BJ65">
        <v>0.5</v>
      </c>
      <c r="BK65" t="s">
        <v>141</v>
      </c>
      <c r="BL65" t="s">
        <v>141</v>
      </c>
      <c r="BM65" s="14">
        <f t="shared" si="21"/>
        <v>0.5</v>
      </c>
      <c r="BN65" s="14">
        <f t="shared" si="44"/>
        <v>-0.37277402999999998</v>
      </c>
      <c r="BO65" s="14" t="str">
        <f t="shared" si="22"/>
        <v>Under</v>
      </c>
      <c r="BP65">
        <v>0.375</v>
      </c>
      <c r="BQ65">
        <v>0.25</v>
      </c>
      <c r="BR65" s="14">
        <f t="shared" si="23"/>
        <v>2</v>
      </c>
      <c r="BS65" s="14">
        <f t="shared" si="24"/>
        <v>1</v>
      </c>
      <c r="BT65" s="14">
        <f t="shared" si="25"/>
        <v>1</v>
      </c>
      <c r="BU65" s="14">
        <f t="shared" si="26"/>
        <v>1</v>
      </c>
      <c r="BV65" s="14">
        <f t="shared" si="27"/>
        <v>5</v>
      </c>
      <c r="BW65" s="14"/>
      <c r="BX65">
        <v>0.25339077338472699</v>
      </c>
      <c r="BY65">
        <v>0.86192327192834195</v>
      </c>
      <c r="BZ65">
        <v>2.6189243000000001E-2</v>
      </c>
      <c r="CA65" t="s">
        <v>141</v>
      </c>
      <c r="CB65">
        <v>0.5</v>
      </c>
      <c r="CC65" t="s">
        <v>141</v>
      </c>
      <c r="CD65" t="s">
        <v>141</v>
      </c>
      <c r="CE65" s="14">
        <f t="shared" si="28"/>
        <v>0.5</v>
      </c>
      <c r="CF65" s="14">
        <f t="shared" si="45"/>
        <v>-0.5</v>
      </c>
      <c r="CG65" s="14" t="str">
        <f t="shared" si="29"/>
        <v>Under</v>
      </c>
      <c r="CH65">
        <v>0</v>
      </c>
      <c r="CI65">
        <v>0</v>
      </c>
      <c r="CJ65" s="14"/>
      <c r="CK65" s="14">
        <f t="shared" si="30"/>
        <v>1</v>
      </c>
      <c r="CL65" s="14">
        <f t="shared" si="31"/>
        <v>1</v>
      </c>
      <c r="CM65" s="14">
        <f t="shared" si="32"/>
        <v>1</v>
      </c>
      <c r="CN65" s="14">
        <f t="shared" si="33"/>
        <v>3</v>
      </c>
      <c r="CO65" s="14"/>
      <c r="CP65">
        <v>2.112532028028308</v>
      </c>
      <c r="CQ65">
        <v>2.3504256134101902</v>
      </c>
      <c r="CR65">
        <v>2</v>
      </c>
      <c r="CS65">
        <v>1.5</v>
      </c>
      <c r="CT65" t="s">
        <v>141</v>
      </c>
      <c r="CU65">
        <v>1.5</v>
      </c>
      <c r="CV65">
        <v>1.5</v>
      </c>
      <c r="CW65" s="14">
        <f t="shared" si="34"/>
        <v>1.5</v>
      </c>
      <c r="CX65" s="14">
        <f t="shared" si="46"/>
        <v>0.85042561341019018</v>
      </c>
      <c r="CY65" s="14" t="str">
        <f t="shared" si="35"/>
        <v>Over</v>
      </c>
      <c r="CZ65">
        <v>2.25</v>
      </c>
      <c r="DA65">
        <v>0.625</v>
      </c>
      <c r="DB65" s="14">
        <f t="shared" si="36"/>
        <v>3</v>
      </c>
      <c r="DC65" s="14">
        <f t="shared" si="37"/>
        <v>2</v>
      </c>
      <c r="DD65" s="14">
        <f t="shared" si="38"/>
        <v>1</v>
      </c>
      <c r="DE65" s="14">
        <f t="shared" si="39"/>
        <v>1</v>
      </c>
      <c r="DF65" s="14">
        <f t="shared" si="40"/>
        <v>7</v>
      </c>
      <c r="DG65" s="14"/>
    </row>
    <row r="66" spans="1:111" x14ac:dyDescent="0.3">
      <c r="A66" t="s">
        <v>209</v>
      </c>
      <c r="B66" t="s">
        <v>43</v>
      </c>
      <c r="C66" t="s">
        <v>52</v>
      </c>
      <c r="D66">
        <v>0.55145420078788021</v>
      </c>
      <c r="E66">
        <v>1.0891297</v>
      </c>
      <c r="F66">
        <v>0.42</v>
      </c>
      <c r="G66">
        <v>0.5</v>
      </c>
      <c r="H66" t="s">
        <v>141</v>
      </c>
      <c r="I66">
        <v>0.5</v>
      </c>
      <c r="J66" t="s">
        <v>141</v>
      </c>
      <c r="K66" s="14">
        <f t="shared" ref="K66:K129" si="49">IF(D66&gt;MIN(G66:J66),MIN(G66:J66),MAX(G66:J66))</f>
        <v>0.5</v>
      </c>
      <c r="L66" s="14">
        <f t="shared" si="41"/>
        <v>0.58912969999999998</v>
      </c>
      <c r="M66" s="14" t="str">
        <f t="shared" ref="M66:M129" si="50">IF(L66 &lt; 0, "Under", "Over")</f>
        <v>Over</v>
      </c>
      <c r="N66">
        <v>0.5</v>
      </c>
      <c r="O66">
        <v>0.4</v>
      </c>
      <c r="P66" s="14">
        <f t="shared" ref="P66:P129" si="51">IF(
    AND(M66="Over", COUNTIF(D66:F66, "&gt;"&amp;K66) = 3),
    3,
    IF(
        AND(M66="Under", COUNTIF(D66:F66, "&lt;"&amp;K66) = 3),
        3,
        IF(
            AND(M66="Over", COUNTIF(D66:F66, "&gt;"&amp;K66) = 2),
            2,
            IF(
                AND(M66="Under", COUNTIF(D66:F66, "&lt;"&amp;K66) = 2),
                2,
                IF(
                    AND(M66="Over", OR(D66&gt;K66, E66&gt;K66, F66&gt;K66)),
                    1,
                    IF(
                        AND(M66="Under", OR(D66&lt;K66, E66&lt;K66, F66&lt;K66)),
                        1,
                        0
                    )
                )
            )
        )
    )
)</f>
        <v>2</v>
      </c>
      <c r="Q66" s="14">
        <f t="shared" ref="Q66:Q129" si="52">IF(OR(L66 &gt; 0.5, L66 &lt; -0.5), 5,
    IF(OR(AND(L66 &lt;= 0.5, L66 &gt; 0.25), AND(L66 &gt;= -0.5, L66 &lt; -0.25)), 4,
        IF(OR(AND(L66 &lt;= 0.25, L66 &gt; 0.15), AND(L66 &gt;= -0.25, L66 &lt; -0.15)), 3,
            IF(OR(AND(L66 &lt;= 0.15, L66 &gt; 0.05), AND(L66 &gt;= -0.15, L66 &lt; -0.05)), 2,
                IF(OR(L66 &lt;= 0.05, L66 &gt;= -0.05), 1, "")
            )
        )
    )
)</f>
        <v>5</v>
      </c>
      <c r="R66" s="14">
        <f t="shared" ref="R66:R129" si="53">IF(AND(M66="Over", N66&gt;K66), 1, IF(AND(M66="Under", N66&lt;=K66), 1, 0))</f>
        <v>0</v>
      </c>
      <c r="S66" s="14">
        <f t="shared" ref="S66:S129" si="54">IF(AND(M66="Over", O66&gt;0.5), 1, IF(AND(M66="Under", O66&lt;=0.5), 1, 0))</f>
        <v>0</v>
      </c>
      <c r="T66" s="14">
        <f t="shared" ref="T66:T129" si="55">SUM(P66:S66)</f>
        <v>7</v>
      </c>
      <c r="U66" s="14"/>
      <c r="V66" s="15">
        <v>0.97060200539673624</v>
      </c>
      <c r="W66" s="15">
        <v>1.0020165049546601</v>
      </c>
      <c r="X66" s="15">
        <v>0.91198551791664495</v>
      </c>
      <c r="Y66" s="15">
        <v>0.5</v>
      </c>
      <c r="Z66" s="15" t="s">
        <v>141</v>
      </c>
      <c r="AA66" s="15" t="s">
        <v>141</v>
      </c>
      <c r="AB66" s="15">
        <v>0.2</v>
      </c>
      <c r="AC66" s="16">
        <f t="shared" ref="AC66:AC129" si="56">Y66</f>
        <v>0.5</v>
      </c>
      <c r="AD66" s="16">
        <f t="shared" si="42"/>
        <v>0.5020165049546601</v>
      </c>
      <c r="AE66" s="16" t="str">
        <f t="shared" ref="AE66:AE129" si="57">IF(AD66 &lt; 0, "Under", "Over")</f>
        <v>Over</v>
      </c>
      <c r="AF66" s="15">
        <v>0.9</v>
      </c>
      <c r="AG66" s="15">
        <v>0.6</v>
      </c>
      <c r="AH66" s="16">
        <f t="shared" ref="AH66:AH129" si="58">IF(
    AND(AE66="Over", COUNTIF(V66:X66, "&gt;"&amp;AC66) = 3),
    3,
    IF(
        AND(AE66="Under", COUNTIF(V66:X66, "&lt;"&amp;AC66) = 3),
        3,
        IF(
            AND(AE66="Over", COUNTIF(V66:X66, "&gt;"&amp;AC66) = 2),
            2,
            IF(
                AND(AE66="Under", COUNTIF(V66:X66, "&lt;"&amp;AC66) = 2),
                2,
                IF(
                    AND(AE66="Over", OR(V66&gt;AC66, W66&gt;AC66, X66&gt;AC66)),
                    1,
                    IF(
                        AND(AE66="Under", OR(V66&lt;AC66, W66&lt;AC66, X66&lt;AC66)),
                        1,
                        0
                    )
                )
            )
        )
    )
)</f>
        <v>3</v>
      </c>
      <c r="AI66" s="16">
        <f t="shared" ref="AI66:AI129" si="59">IF(OR(AD66&gt;0.75,AD66&lt;-0.75),5,
IF(OR(AND(AD66&lt;=0.75,AD66&gt;0.5),AND(AD66&gt;=-0.75,AD66&lt;-0.5)),4,
IF(OR(AND(AD66&lt;=0.5,AD66&gt;0.25),AND(AD66&gt;=-0.5,AD66&lt;-0.25)),3,
IF(OR(AND(AD66&lt;=0.25,AD66&gt;0.1),AND(AD66&gt;=-0.25,AD66&lt;-0.1)),2,
IF(OR(AD66&lt;=0.1,AD66&gt;=-0.1),1,"")
)
)
))</f>
        <v>4</v>
      </c>
      <c r="AJ66" s="16">
        <f t="shared" ref="AJ66:AJ129" si="60">IF(AND(AE66="Over", AF66&gt;AC66), 1, IF(AND(AE66="Under", AF66&lt;=AC66), 1, 0))</f>
        <v>1</v>
      </c>
      <c r="AK66" s="16">
        <f t="shared" ref="AK66:AK129" si="61">IF(AND(AE66="Over", AG66&gt;0.5), 1, IF(AND(AE66="Under", AG66&lt;=0.5), 1, 0))</f>
        <v>1</v>
      </c>
      <c r="AL66" s="16">
        <f t="shared" ref="AL66:AL129" si="62">SUM(AH66:AK66)</f>
        <v>9</v>
      </c>
      <c r="AM66" s="14"/>
      <c r="AN66">
        <v>4.4329582745674979E-2</v>
      </c>
      <c r="AO66">
        <v>0.111992981489741</v>
      </c>
      <c r="AP66">
        <v>-6.9631715187061196E-5</v>
      </c>
      <c r="AQ66" t="s">
        <v>141</v>
      </c>
      <c r="AR66">
        <v>0.5</v>
      </c>
      <c r="AS66" t="s">
        <v>141</v>
      </c>
      <c r="AT66" t="s">
        <v>141</v>
      </c>
      <c r="AU66" s="14">
        <f t="shared" ref="AU66:AU129" si="63">AR66</f>
        <v>0.5</v>
      </c>
      <c r="AV66" s="14">
        <f t="shared" si="43"/>
        <v>-0.50006963171518704</v>
      </c>
      <c r="AW66" s="14" t="str">
        <f t="shared" ref="AW66:AW129" si="64">IF(AV66 &lt; 0, "Under", "Over")</f>
        <v>Under</v>
      </c>
      <c r="AX66">
        <v>0.1</v>
      </c>
      <c r="AY66">
        <v>0.1</v>
      </c>
      <c r="AZ66" s="14">
        <f t="shared" ref="AZ66:AZ129" si="65">IF(
    AND(AW66="Over", COUNTIF(AN66:AP66, "&gt;"&amp;AU66) = 3),
    3,
    IF(
        AND(AW66="Under", COUNTIF(AN66:AP66, "&lt;"&amp;AU66) = 3),
        3,
        IF(
            AND(AW66="Over", COUNTIF(AN66:AP66, "&gt;"&amp;AU66) = 2),
            2,
            IF(
                AND(AW66="Under", COUNTIF(AN66:AP66, "&lt;"&amp;AU66) = 2),
                2,
                IF(
                    AND(AW66="Over", OR(AN66&gt;AU66, AO66&gt;AU66, AP66&gt;AU66)),
                    1,
                    IF(
                        AND(AW66="Under", OR(AN66&lt;AU66, AO66&lt;AU66, AP66&lt;AU66)),
                        1,
                        0
                    )
                )
            )
        )
    )
)</f>
        <v>3</v>
      </c>
      <c r="BA66" s="14">
        <f t="shared" ref="BA66:BA129" si="66">IF(OR(AV66&gt;0.1),5,
IF(OR(AND(AV66&lt;=0.1,AV66&gt;0.08)),4,
IF(OR(AND(AV66&lt;=0.08,AV66&gt;0.06)),3,
IF(OR(AND(AV66&lt;=0.06,AV66&gt;0.03)),2,
IF(OR(AV66&lt;=0.03),1,"")
)
)
))</f>
        <v>1</v>
      </c>
      <c r="BB66" s="14">
        <f t="shared" ref="BB66:BB129" si="67">IF(AND(AW66="Over", AX66&gt;AU66), 1, IF(AND(AW66="Under", AX66&lt;=AU66), 0, 0))</f>
        <v>0</v>
      </c>
      <c r="BC66" s="14">
        <f t="shared" ref="BC66:BC129" si="68">IF(AND(AW66="Over", AY66&gt;=0.5), 1, IF(AND(AW66="Under", AY66&lt;0.5), 0, 0))</f>
        <v>0</v>
      </c>
      <c r="BD66" s="14">
        <f t="shared" ref="BD66:BD129" si="69">SUM(AZ66:BC66)</f>
        <v>4</v>
      </c>
      <c r="BE66" s="14"/>
      <c r="BF66">
        <v>0.58504379723516409</v>
      </c>
      <c r="BG66">
        <v>1.26233236995112</v>
      </c>
      <c r="BH66">
        <v>0.29652077316429598</v>
      </c>
      <c r="BI66" t="s">
        <v>141</v>
      </c>
      <c r="BJ66">
        <v>0.5</v>
      </c>
      <c r="BK66" t="s">
        <v>141</v>
      </c>
      <c r="BL66" t="s">
        <v>141</v>
      </c>
      <c r="BM66" s="14">
        <f t="shared" ref="BM66:BM129" si="70">BJ66</f>
        <v>0.5</v>
      </c>
      <c r="BN66" s="14">
        <f t="shared" si="44"/>
        <v>0.76233236995111997</v>
      </c>
      <c r="BO66" s="14" t="str">
        <f t="shared" ref="BO66:BO129" si="71">IF(BN66 &lt; 0, "Under", "Over")</f>
        <v>Over</v>
      </c>
      <c r="BP66">
        <v>0.7</v>
      </c>
      <c r="BQ66">
        <v>0.6</v>
      </c>
      <c r="BR66" s="14">
        <f t="shared" ref="BR66:BR129" si="72">IF(
    AND(BO66="Over", COUNTIF(BF66:BH66, "&gt;"&amp;BM66) = 3),
    3,
    IF(
        AND(BO66="Under", COUNTIF(BF66:BH66, "&lt;"&amp;BM66) = 3),
        3,
        IF(
            AND(BO66="Over", COUNTIF(BF66:BH66, "&gt;"&amp;BM66) = 2),
            2,
            IF(
                AND(BO66="Under", COUNTIF(BF66:BH66, "&lt;"&amp;BM66) = 2),
                2,
                IF(
                    AND(BO66="Over", OR(BF66&gt;BM66, BG66&gt;BM66, BH66&gt;BM66)),
                    1,
                    IF(
                        AND(BO66="Under", OR(BF66&lt;BM66, BG66&lt;BM66, BH66&lt;BM66)),
                        1,
                        0
                    )
                )
            )
        )
    )
)</f>
        <v>2</v>
      </c>
      <c r="BS66" s="14">
        <f t="shared" ref="BS66:BS129" si="73">IF(OR(BN66&gt;0.5),5,
IF(OR(AND(BN66&lt;=0.5,BN66&gt;0.25)),4,
IF(OR(AND(BN66&lt;=0.25,BN66&gt;0.15)),3,
IF(OR(AND(BN66&lt;=0.15,BN66&gt;0.075)),2,
IF(OR(BN66&lt;=0.075),1,"")
)
)
))</f>
        <v>5</v>
      </c>
      <c r="BT66" s="14">
        <f t="shared" ref="BT66:BT129" si="74">IF(AND(BO66="Over", BP66&gt;BM66), 1, IF(AND(BO66="Under", BP66&lt;=BM66), 1, 0))</f>
        <v>1</v>
      </c>
      <c r="BU66" s="14">
        <f t="shared" ref="BU66:BU129" si="75">IF(AND(BO66="Over", BQ66&gt;0.5), 1, IF(AND(BO66="Under", BQ66&lt;=0.5), 1, 0))</f>
        <v>1</v>
      </c>
      <c r="BV66" s="14">
        <f t="shared" ref="BV66:BV129" si="76">SUM(BR66:BU66)</f>
        <v>9</v>
      </c>
      <c r="BW66" s="14"/>
      <c r="BX66">
        <v>0.16907474275504039</v>
      </c>
      <c r="BY66">
        <v>0.79899581589958102</v>
      </c>
      <c r="BZ66">
        <v>4.7032010000000002E-4</v>
      </c>
      <c r="CA66" t="s">
        <v>141</v>
      </c>
      <c r="CB66">
        <v>0.5</v>
      </c>
      <c r="CC66" t="s">
        <v>141</v>
      </c>
      <c r="CD66" t="s">
        <v>141</v>
      </c>
      <c r="CE66" s="14">
        <f t="shared" ref="CE66:CE129" si="77">CB66</f>
        <v>0.5</v>
      </c>
      <c r="CF66" s="14">
        <f t="shared" si="45"/>
        <v>-0.49952967990000002</v>
      </c>
      <c r="CG66" s="14" t="str">
        <f t="shared" ref="CG66:CG129" si="78">IF(CF66 &lt; 0, "Under", "Over")</f>
        <v>Under</v>
      </c>
      <c r="CH66">
        <v>0.2</v>
      </c>
      <c r="CI66">
        <v>0.2</v>
      </c>
      <c r="CJ66" s="14"/>
      <c r="CK66" s="14">
        <f t="shared" ref="CK66:CK129" si="79">IF(OR(CF66&gt;0.25),5,
IF(OR(AND(CF66&lt;=0.25,CF66&gt;0.15)),4,
IF(OR(AND(CF66&lt;=0.15,CF66&gt;0.1)),3,
IF(OR(AND(CF66&lt;=0.1,CF66&gt;0.05)),2,
IF(OR(CF66&lt;=0.05),1,"")
)
)
))</f>
        <v>1</v>
      </c>
      <c r="CL66" s="14">
        <f t="shared" ref="CL66:CL129" si="80">IF(AND(CG66="Over", CH66&gt;CE66), 1, IF(AND(CG66="Under", CH66&lt;=CE66), 1, 0))</f>
        <v>1</v>
      </c>
      <c r="CM66" s="14">
        <f t="shared" ref="CM66:CM129" si="81">IF(AND(CG66="Over", CI66&gt;0.5), 1, IF(AND(CG66="Under", CI66&lt;=0.5), 1, 0))</f>
        <v>1</v>
      </c>
      <c r="CN66" s="14">
        <f t="shared" ref="CN66:CN129" si="82">SUM(CJ66:CM66)</f>
        <v>3</v>
      </c>
      <c r="CO66" s="14"/>
      <c r="CP66">
        <v>1.214622502505897</v>
      </c>
      <c r="CQ66">
        <v>1.5750871056911599</v>
      </c>
      <c r="CR66">
        <v>1</v>
      </c>
      <c r="CS66">
        <v>1.5</v>
      </c>
      <c r="CT66" t="s">
        <v>141</v>
      </c>
      <c r="CU66">
        <v>1.5</v>
      </c>
      <c r="CV66" t="s">
        <v>141</v>
      </c>
      <c r="CW66" s="14">
        <f t="shared" ref="CW66:CW129" si="83">IF(CP66&gt;MIN(CS66:CV66),MIN(CS66:CV66),MAX(CS66:CV66))</f>
        <v>1.5</v>
      </c>
      <c r="CX66" s="14">
        <f t="shared" si="46"/>
        <v>-0.5</v>
      </c>
      <c r="CY66" s="14" t="str">
        <f t="shared" ref="CY66:CY129" si="84">IF(CX66 &lt; 0, "Under", "Over")</f>
        <v>Under</v>
      </c>
      <c r="CZ66">
        <v>1.4</v>
      </c>
      <c r="DA66">
        <v>0.3</v>
      </c>
      <c r="DB66" s="14">
        <f t="shared" ref="DB66:DB129" si="85">IF(
    AND(CY66="Over", COUNTIF(CP66:CR66, "&gt;"&amp;CW66) = 3),
    3,
    IF(
        AND(CY66="Under", COUNTIF(CP66:CR66, "&lt;"&amp;CW66) = 3),
        3,
        IF(
            AND(CY66="Over", COUNTIF(CP66:CR66, "&gt;"&amp;CW66) = 2),
            2,
            IF(
                AND(CY66="Under", COUNTIF(CP66:CR66, "&lt;"&amp;CW66) = 2),
                2,
                IF(
                    AND(CY66="Over", OR(CP66&gt;CW66, CQ66&gt;CW66, CR66&gt;CW66)),
                    1,
                    IF(
                        AND(CY66="Under", OR(CP66&lt;CW66, CQ66&lt;CW66, CR66&lt;CW66)),
                        1,
                        0
                    )
                )
            )
        )
    )
)</f>
        <v>2</v>
      </c>
      <c r="DC66" s="14">
        <f t="shared" ref="DC66:DC129" si="86">IF(OR(CX66&gt;2,CX66&lt;-2),5,
IF(OR(AND(CX66&lt;=2,CX66&gt;1.5),AND(CX66&gt;=-2,CX66&lt;-1.5)),4,
IF(OR(AND(CX66&lt;=1.5,CX66&gt;1),AND(CX66&gt;=-1.5,CX66&lt;-1)),3,
IF(OR(AND(CX66&lt;=1,CX66&gt;0.5),AND(CX66&gt;=1,CX66&lt;-0.5)),2,
IF(OR(CX66&lt;=0.5,CX66&gt;=-0.5),1,"")
)
)
))</f>
        <v>1</v>
      </c>
      <c r="DD66" s="14">
        <f t="shared" ref="DD66:DD129" si="87">IF(AND(CY66="Over", CZ66&gt;CW66), 1, IF(AND(CY66="Under", CZ66&lt;=CW66), 1, 0))</f>
        <v>1</v>
      </c>
      <c r="DE66" s="14">
        <f t="shared" ref="DE66:DE129" si="88">IF(AND(CY66="Over", DA66&gt;0.5), 1, IF(AND(CY66="Under", DA66&lt;=0.5), 1, 0))</f>
        <v>1</v>
      </c>
      <c r="DF66" s="14">
        <f t="shared" ref="DF66:DF129" si="89">SUM(DB66:DE66)</f>
        <v>5</v>
      </c>
      <c r="DG66" s="14"/>
    </row>
    <row r="67" spans="1:111" x14ac:dyDescent="0.3">
      <c r="A67" t="s">
        <v>210</v>
      </c>
      <c r="B67" t="s">
        <v>43</v>
      </c>
      <c r="C67" t="s">
        <v>52</v>
      </c>
      <c r="D67" s="15">
        <v>0.2443843393291214</v>
      </c>
      <c r="E67" s="15">
        <v>0.36614173228346403</v>
      </c>
      <c r="F67" s="15">
        <v>7.6693769694313393E-2</v>
      </c>
      <c r="G67" s="15">
        <v>0.5</v>
      </c>
      <c r="H67" s="15">
        <v>0.5</v>
      </c>
      <c r="I67" s="15">
        <v>0.5</v>
      </c>
      <c r="J67" s="15">
        <v>0.5</v>
      </c>
      <c r="K67" s="16">
        <f t="shared" si="49"/>
        <v>0.5</v>
      </c>
      <c r="L67" s="14">
        <f t="shared" ref="L67:L130" si="90">IF(ABS(D67 - K67) &gt; MAX(ABS(E67 - K67), ABS(F67 - K67), ABS(N67 - K67)), D67, IF(ABS(E67 - K67) &gt; MAX(ABS(F67 - K67), ABS(N67 - K67)), E67, IF(ABS(F67 - K67) &gt; ABS(N67 - K67), F67, N67)))-K67</f>
        <v>-0.42330623030568659</v>
      </c>
      <c r="M67" s="16" t="str">
        <f t="shared" si="50"/>
        <v>Under</v>
      </c>
      <c r="N67" s="15">
        <v>0.4</v>
      </c>
      <c r="O67" s="15">
        <v>0.4</v>
      </c>
      <c r="P67" s="16">
        <f t="shared" si="51"/>
        <v>3</v>
      </c>
      <c r="Q67" s="16">
        <f t="shared" si="52"/>
        <v>4</v>
      </c>
      <c r="R67" s="16">
        <f t="shared" si="53"/>
        <v>1</v>
      </c>
      <c r="S67" s="16">
        <f t="shared" si="54"/>
        <v>1</v>
      </c>
      <c r="T67" s="16">
        <f t="shared" si="55"/>
        <v>9</v>
      </c>
      <c r="U67" s="14"/>
      <c r="V67" s="15">
        <v>0.91231964296966894</v>
      </c>
      <c r="W67" s="15">
        <v>1.0000230627781901</v>
      </c>
      <c r="X67" s="15">
        <v>0.79051730299008405</v>
      </c>
      <c r="Y67" s="15">
        <v>0.5</v>
      </c>
      <c r="Z67" s="15">
        <v>-120</v>
      </c>
      <c r="AA67" s="15">
        <v>650</v>
      </c>
      <c r="AB67" s="15">
        <v>0.2</v>
      </c>
      <c r="AC67" s="16">
        <f t="shared" si="56"/>
        <v>0.5</v>
      </c>
      <c r="AD67" s="16">
        <f t="shared" ref="AD67:AD130" si="91">IF(ABS(V67 - AC67) &gt; MAX(ABS(W67 - AC67), ABS(X67 - AC67), ABS(AF67 - AC67)), V67, IF(ABS(W67 - AC67) &gt; MAX(ABS(X67 - AC67), ABS(AF67 - AC67)), W67, IF(ABS(X67 - AC67) &gt; ABS(AF67 - AC67), X67, AF67)))-AC67</f>
        <v>0.50002306277819009</v>
      </c>
      <c r="AE67" s="16" t="str">
        <f t="shared" si="57"/>
        <v>Over</v>
      </c>
      <c r="AF67" s="15">
        <v>0.8</v>
      </c>
      <c r="AG67" s="15">
        <v>0.6</v>
      </c>
      <c r="AH67" s="16">
        <f t="shared" si="58"/>
        <v>3</v>
      </c>
      <c r="AI67" s="16">
        <f t="shared" si="59"/>
        <v>4</v>
      </c>
      <c r="AJ67" s="16">
        <f t="shared" si="60"/>
        <v>1</v>
      </c>
      <c r="AK67" s="16">
        <f t="shared" si="61"/>
        <v>1</v>
      </c>
      <c r="AL67" s="16">
        <f t="shared" si="62"/>
        <v>9</v>
      </c>
      <c r="AM67" s="14"/>
      <c r="AN67">
        <v>1.9001087877953951E-5</v>
      </c>
      <c r="AO67">
        <v>1.35951661631419E-2</v>
      </c>
      <c r="AP67">
        <v>-9.4826970099231994E-3</v>
      </c>
      <c r="AQ67" t="s">
        <v>141</v>
      </c>
      <c r="AR67">
        <v>0.5</v>
      </c>
      <c r="AS67">
        <v>1700</v>
      </c>
      <c r="AT67" t="s">
        <v>141</v>
      </c>
      <c r="AU67" s="14">
        <f t="shared" si="63"/>
        <v>0.5</v>
      </c>
      <c r="AV67" s="14">
        <f t="shared" ref="AV67:AV130" si="92">IF(ABS(AN67 - AU67) &gt; MAX(ABS(AO67 - AU67), ABS(AP67 - AU67), ABS(AX67 - AU67)), AN67, IF(ABS(AO67 - AU67) &gt; MAX(ABS(AP67 - AU67), ABS(AX67 - AU67)), AO67, IF(ABS(AP67 - AU67) &gt; ABS(AX67 - AU67), AP67, AX67)))-AU67</f>
        <v>-0.50948269700992321</v>
      </c>
      <c r="AW67" s="14" t="str">
        <f t="shared" si="64"/>
        <v>Under</v>
      </c>
      <c r="AX67">
        <v>0</v>
      </c>
      <c r="AY67">
        <v>0</v>
      </c>
      <c r="AZ67" s="14">
        <f t="shared" si="65"/>
        <v>3</v>
      </c>
      <c r="BA67" s="14">
        <f t="shared" si="66"/>
        <v>1</v>
      </c>
      <c r="BB67" s="14">
        <f t="shared" si="67"/>
        <v>0</v>
      </c>
      <c r="BC67" s="14">
        <f t="shared" si="68"/>
        <v>0</v>
      </c>
      <c r="BD67" s="14">
        <f t="shared" si="69"/>
        <v>4</v>
      </c>
      <c r="BE67" s="14"/>
      <c r="BF67">
        <v>0.30090325744454199</v>
      </c>
      <c r="BG67">
        <v>0.65933044017358899</v>
      </c>
      <c r="BH67">
        <v>0.188404547797835</v>
      </c>
      <c r="BI67" t="s">
        <v>141</v>
      </c>
      <c r="BJ67">
        <v>0.5</v>
      </c>
      <c r="BK67" t="s">
        <v>141</v>
      </c>
      <c r="BL67" t="s">
        <v>141</v>
      </c>
      <c r="BM67" s="14">
        <f t="shared" si="70"/>
        <v>0.5</v>
      </c>
      <c r="BN67" s="14">
        <f t="shared" ref="BN67:BN130" si="93">IF(ABS(BF67 - BM67) &gt; MAX(ABS(BG67 - BM67), ABS(BH67 - BM67), ABS(BP67 - BM67)), BF67, IF(ABS(BG67 - BM67) &gt; MAX(ABS(BH67 - BM67), ABS(BP67 - BM67)), BG67, IF(ABS(BH67 - BM67) &gt; ABS(BP67 - BM67), BH67, BP67)))-BM67</f>
        <v>-0.4</v>
      </c>
      <c r="BO67" s="14" t="str">
        <f t="shared" si="71"/>
        <v>Under</v>
      </c>
      <c r="BP67">
        <v>0.1</v>
      </c>
      <c r="BQ67">
        <v>0.1</v>
      </c>
      <c r="BR67" s="14">
        <f t="shared" si="72"/>
        <v>2</v>
      </c>
      <c r="BS67" s="14">
        <f t="shared" si="73"/>
        <v>1</v>
      </c>
      <c r="BT67" s="14">
        <f t="shared" si="74"/>
        <v>1</v>
      </c>
      <c r="BU67" s="14">
        <f t="shared" si="75"/>
        <v>1</v>
      </c>
      <c r="BV67" s="14">
        <f t="shared" si="76"/>
        <v>5</v>
      </c>
      <c r="BW67" s="14"/>
      <c r="BX67">
        <v>0.18510622026064641</v>
      </c>
      <c r="BY67">
        <v>0.83010903974674599</v>
      </c>
      <c r="BZ67">
        <v>6.7623090000000002E-3</v>
      </c>
      <c r="CA67" t="s">
        <v>141</v>
      </c>
      <c r="CB67">
        <v>0.5</v>
      </c>
      <c r="CC67" t="s">
        <v>141</v>
      </c>
      <c r="CD67" t="s">
        <v>141</v>
      </c>
      <c r="CE67" s="14">
        <f t="shared" si="77"/>
        <v>0.5</v>
      </c>
      <c r="CF67" s="14">
        <f t="shared" ref="CF67:CF130" si="94">IF(ABS(BX67 - CE67) &gt; MAX(ABS(BY67 - CE67), ABS(BZ67 - CE67), ABS(CH67 - CE67)), BX67, IF(ABS(BY67 - CE67) &gt; MAX(ABS(BZ67 - CE67), ABS(CH67 - CE67)), BY67, IF(ABS(BZ67 - CE67) &gt; ABS(CH67 - CE67), BZ67, CH67)))-CE67</f>
        <v>-0.49323769099999998</v>
      </c>
      <c r="CG67" s="14" t="str">
        <f t="shared" si="78"/>
        <v>Under</v>
      </c>
      <c r="CH67">
        <v>0.1</v>
      </c>
      <c r="CI67">
        <v>0.1</v>
      </c>
      <c r="CJ67" s="14"/>
      <c r="CK67" s="14">
        <f t="shared" si="79"/>
        <v>1</v>
      </c>
      <c r="CL67" s="14">
        <f t="shared" si="80"/>
        <v>1</v>
      </c>
      <c r="CM67" s="14">
        <f t="shared" si="81"/>
        <v>1</v>
      </c>
      <c r="CN67" s="14">
        <f t="shared" si="82"/>
        <v>3</v>
      </c>
      <c r="CO67" s="14"/>
      <c r="CP67">
        <v>0.93269945340632943</v>
      </c>
      <c r="CQ67">
        <v>1.2332810000000001</v>
      </c>
      <c r="CR67">
        <v>0.76254545673246399</v>
      </c>
      <c r="CS67">
        <v>1.5</v>
      </c>
      <c r="CT67" t="s">
        <v>141</v>
      </c>
      <c r="CU67">
        <v>1.5</v>
      </c>
      <c r="CV67">
        <v>1.5</v>
      </c>
      <c r="CW67" s="14">
        <f t="shared" si="83"/>
        <v>1.5</v>
      </c>
      <c r="CX67" s="14">
        <f t="shared" ref="CX67:CX130" si="95">IF(ABS(CP67 - CW67) &gt; MAX(ABS(CQ67 - CW67), ABS(CR67 - CW67), ABS(CZ67 - CW67)), CP67, IF(ABS(CQ67 - CW67) &gt; MAX(ABS(CR67 - CW67), ABS(CZ67 - CW67)), CQ67, IF(ABS(CR67 - CW67) &gt; ABS(CZ67 - CW67), CR67, CZ67)))-CW67</f>
        <v>-0.73745454326753601</v>
      </c>
      <c r="CY67" s="14" t="str">
        <f t="shared" si="84"/>
        <v>Under</v>
      </c>
      <c r="CZ67">
        <v>0.8</v>
      </c>
      <c r="DA67">
        <v>0.2</v>
      </c>
      <c r="DB67" s="14">
        <f t="shared" si="85"/>
        <v>3</v>
      </c>
      <c r="DC67" s="14">
        <f t="shared" si="86"/>
        <v>1</v>
      </c>
      <c r="DD67" s="14">
        <f t="shared" si="87"/>
        <v>1</v>
      </c>
      <c r="DE67" s="14">
        <f t="shared" si="88"/>
        <v>1</v>
      </c>
      <c r="DF67" s="14">
        <f t="shared" si="89"/>
        <v>6</v>
      </c>
      <c r="DG67" s="14"/>
    </row>
    <row r="68" spans="1:111" x14ac:dyDescent="0.3">
      <c r="A68" t="s">
        <v>211</v>
      </c>
      <c r="B68" t="s">
        <v>40</v>
      </c>
      <c r="C68" t="s">
        <v>212</v>
      </c>
      <c r="D68">
        <v>0.50302216342848938</v>
      </c>
      <c r="E68">
        <v>0.61136874560520205</v>
      </c>
      <c r="F68">
        <v>0.31416133000000002</v>
      </c>
      <c r="G68">
        <v>0.5</v>
      </c>
      <c r="H68" t="s">
        <v>141</v>
      </c>
      <c r="I68">
        <v>0.5</v>
      </c>
      <c r="J68">
        <v>0.5</v>
      </c>
      <c r="K68" s="14">
        <f t="shared" si="49"/>
        <v>0.5</v>
      </c>
      <c r="L68" s="14">
        <f t="shared" si="90"/>
        <v>0.19999999999999996</v>
      </c>
      <c r="M68" s="14" t="str">
        <f t="shared" si="50"/>
        <v>Over</v>
      </c>
      <c r="N68">
        <v>0.7</v>
      </c>
      <c r="O68">
        <v>0.6</v>
      </c>
      <c r="P68" s="14">
        <f t="shared" si="51"/>
        <v>2</v>
      </c>
      <c r="Q68" s="14">
        <f t="shared" si="52"/>
        <v>3</v>
      </c>
      <c r="R68" s="14">
        <f t="shared" si="53"/>
        <v>1</v>
      </c>
      <c r="S68" s="14">
        <f t="shared" si="54"/>
        <v>1</v>
      </c>
      <c r="T68" s="14">
        <f t="shared" si="55"/>
        <v>7</v>
      </c>
      <c r="U68" s="14"/>
      <c r="V68" s="15">
        <v>1.1070914240305789</v>
      </c>
      <c r="W68" s="15">
        <v>1.2676547636475799</v>
      </c>
      <c r="X68" s="15">
        <v>0.99998849999999995</v>
      </c>
      <c r="Y68" s="15">
        <v>0.5</v>
      </c>
      <c r="Z68" s="15">
        <v>-200</v>
      </c>
      <c r="AA68" s="15">
        <v>270</v>
      </c>
      <c r="AB68" s="15">
        <v>0.4</v>
      </c>
      <c r="AC68" s="16">
        <f t="shared" si="56"/>
        <v>0.5</v>
      </c>
      <c r="AD68" s="16">
        <f t="shared" si="91"/>
        <v>0.8</v>
      </c>
      <c r="AE68" s="16" t="str">
        <f t="shared" si="57"/>
        <v>Over</v>
      </c>
      <c r="AF68" s="15">
        <v>1.3</v>
      </c>
      <c r="AG68" s="15">
        <v>0.9</v>
      </c>
      <c r="AH68" s="16">
        <f t="shared" si="58"/>
        <v>3</v>
      </c>
      <c r="AI68" s="16">
        <f t="shared" si="59"/>
        <v>5</v>
      </c>
      <c r="AJ68" s="16">
        <f t="shared" si="60"/>
        <v>1</v>
      </c>
      <c r="AK68" s="16">
        <f t="shared" si="61"/>
        <v>1</v>
      </c>
      <c r="AL68" s="16">
        <f t="shared" si="62"/>
        <v>10</v>
      </c>
      <c r="AM68" s="14"/>
      <c r="AN68">
        <v>6.6398191841531062E-2</v>
      </c>
      <c r="AO68">
        <v>0.18204744132496301</v>
      </c>
      <c r="AP68">
        <v>-1.5327198859687099E-3</v>
      </c>
      <c r="AQ68" t="s">
        <v>141</v>
      </c>
      <c r="AR68">
        <v>0.5</v>
      </c>
      <c r="AS68">
        <v>1060</v>
      </c>
      <c r="AT68" t="s">
        <v>141</v>
      </c>
      <c r="AU68" s="14">
        <f t="shared" si="63"/>
        <v>0.5</v>
      </c>
      <c r="AV68" s="14">
        <f t="shared" si="92"/>
        <v>-0.5015327198859687</v>
      </c>
      <c r="AW68" s="14" t="str">
        <f t="shared" si="64"/>
        <v>Under</v>
      </c>
      <c r="AX68">
        <v>0.2</v>
      </c>
      <c r="AY68">
        <v>0.2</v>
      </c>
      <c r="AZ68" s="14">
        <f t="shared" si="65"/>
        <v>3</v>
      </c>
      <c r="BA68" s="14">
        <f t="shared" si="66"/>
        <v>1</v>
      </c>
      <c r="BB68" s="14">
        <f t="shared" si="67"/>
        <v>0</v>
      </c>
      <c r="BC68" s="14">
        <f t="shared" si="68"/>
        <v>0</v>
      </c>
      <c r="BD68" s="14">
        <f t="shared" si="69"/>
        <v>4</v>
      </c>
      <c r="BE68" s="14"/>
      <c r="BF68" s="15">
        <v>0.71307198620319212</v>
      </c>
      <c r="BG68" s="15">
        <v>1.2702385709419901</v>
      </c>
      <c r="BH68" s="15">
        <v>0.46147813999999998</v>
      </c>
      <c r="BI68" s="15" t="s">
        <v>141</v>
      </c>
      <c r="BJ68" s="15">
        <v>0.5</v>
      </c>
      <c r="BK68" s="15">
        <v>230</v>
      </c>
      <c r="BL68" s="15" t="s">
        <v>141</v>
      </c>
      <c r="BM68" s="16">
        <f t="shared" si="70"/>
        <v>0.5</v>
      </c>
      <c r="BN68" s="14">
        <f t="shared" si="93"/>
        <v>0.77023857094199011</v>
      </c>
      <c r="BO68" s="16" t="str">
        <f t="shared" si="71"/>
        <v>Over</v>
      </c>
      <c r="BP68" s="15">
        <v>0.9</v>
      </c>
      <c r="BQ68" s="15">
        <v>0.6</v>
      </c>
      <c r="BR68" s="16">
        <f t="shared" si="72"/>
        <v>2</v>
      </c>
      <c r="BS68" s="16">
        <f t="shared" si="73"/>
        <v>5</v>
      </c>
      <c r="BT68" s="16">
        <f t="shared" si="74"/>
        <v>1</v>
      </c>
      <c r="BU68" s="16">
        <f t="shared" si="75"/>
        <v>1</v>
      </c>
      <c r="BV68" s="16">
        <f t="shared" si="76"/>
        <v>9</v>
      </c>
      <c r="BW68" s="14"/>
      <c r="BX68">
        <v>0.17128999087749219</v>
      </c>
      <c r="BY68">
        <v>0.83069568084404799</v>
      </c>
      <c r="BZ68">
        <v>1.283576E-3</v>
      </c>
      <c r="CA68" t="s">
        <v>141</v>
      </c>
      <c r="CB68">
        <v>0.5</v>
      </c>
      <c r="CC68" t="s">
        <v>141</v>
      </c>
      <c r="CD68" t="s">
        <v>141</v>
      </c>
      <c r="CE68" s="14">
        <f t="shared" si="77"/>
        <v>0.5</v>
      </c>
      <c r="CF68" s="14">
        <f t="shared" si="94"/>
        <v>-0.5</v>
      </c>
      <c r="CG68" s="14" t="str">
        <f t="shared" si="78"/>
        <v>Under</v>
      </c>
      <c r="CH68">
        <v>0</v>
      </c>
      <c r="CI68">
        <v>0</v>
      </c>
      <c r="CJ68" s="14"/>
      <c r="CK68" s="14">
        <f t="shared" si="79"/>
        <v>1</v>
      </c>
      <c r="CL68" s="14">
        <f t="shared" si="80"/>
        <v>1</v>
      </c>
      <c r="CM68" s="14">
        <f t="shared" si="81"/>
        <v>1</v>
      </c>
      <c r="CN68" s="14">
        <f t="shared" si="82"/>
        <v>3</v>
      </c>
      <c r="CO68" s="14"/>
      <c r="CP68" s="15">
        <v>2.5258801719176498</v>
      </c>
      <c r="CQ68" s="15">
        <v>2.99</v>
      </c>
      <c r="CR68" s="15">
        <v>2.0001707</v>
      </c>
      <c r="CS68" s="15">
        <v>1.5</v>
      </c>
      <c r="CT68" s="15" t="s">
        <v>141</v>
      </c>
      <c r="CU68" s="15">
        <v>1.5</v>
      </c>
      <c r="CV68" s="15">
        <v>1.5</v>
      </c>
      <c r="CW68" s="16">
        <f t="shared" si="83"/>
        <v>1.5</v>
      </c>
      <c r="CX68" s="14">
        <f t="shared" si="95"/>
        <v>1.4900000000000002</v>
      </c>
      <c r="CY68" s="16" t="str">
        <f t="shared" si="84"/>
        <v>Over</v>
      </c>
      <c r="CZ68" s="15">
        <v>2.4</v>
      </c>
      <c r="DA68" s="15">
        <v>0.6</v>
      </c>
      <c r="DB68" s="16">
        <f t="shared" si="85"/>
        <v>3</v>
      </c>
      <c r="DC68" s="16">
        <f t="shared" si="86"/>
        <v>3</v>
      </c>
      <c r="DD68" s="16">
        <f t="shared" si="87"/>
        <v>1</v>
      </c>
      <c r="DE68" s="16">
        <f t="shared" si="88"/>
        <v>1</v>
      </c>
      <c r="DF68" s="16">
        <f t="shared" si="89"/>
        <v>8</v>
      </c>
      <c r="DG68" s="14"/>
    </row>
    <row r="69" spans="1:111" x14ac:dyDescent="0.3">
      <c r="A69" t="s">
        <v>213</v>
      </c>
      <c r="B69" t="s">
        <v>40</v>
      </c>
      <c r="C69" t="s">
        <v>212</v>
      </c>
      <c r="D69" s="15">
        <v>0.29047300214753641</v>
      </c>
      <c r="E69" s="15">
        <v>0.36614173228346403</v>
      </c>
      <c r="F69" s="15">
        <v>0.19812253081443901</v>
      </c>
      <c r="G69" s="15">
        <v>0.5</v>
      </c>
      <c r="H69" s="15" t="s">
        <v>141</v>
      </c>
      <c r="I69" s="15">
        <v>0.5</v>
      </c>
      <c r="J69" s="15">
        <v>0.5</v>
      </c>
      <c r="K69" s="16">
        <f t="shared" si="49"/>
        <v>0.5</v>
      </c>
      <c r="L69" s="14">
        <f t="shared" si="90"/>
        <v>-0.30187746918556102</v>
      </c>
      <c r="M69" s="16" t="str">
        <f t="shared" si="50"/>
        <v>Under</v>
      </c>
      <c r="N69" s="15">
        <v>0.4</v>
      </c>
      <c r="O69" s="15">
        <v>0.3</v>
      </c>
      <c r="P69" s="16">
        <f t="shared" si="51"/>
        <v>3</v>
      </c>
      <c r="Q69" s="16">
        <f t="shared" si="52"/>
        <v>4</v>
      </c>
      <c r="R69" s="16">
        <f t="shared" si="53"/>
        <v>1</v>
      </c>
      <c r="S69" s="16">
        <f t="shared" si="54"/>
        <v>1</v>
      </c>
      <c r="T69" s="16">
        <f t="shared" si="55"/>
        <v>9</v>
      </c>
      <c r="U69" s="14"/>
      <c r="V69">
        <v>0.8409830663599569</v>
      </c>
      <c r="W69">
        <v>1</v>
      </c>
      <c r="X69">
        <v>0.57200151797478005</v>
      </c>
      <c r="Y69">
        <v>0.5</v>
      </c>
      <c r="Z69">
        <v>-160</v>
      </c>
      <c r="AA69">
        <v>390</v>
      </c>
      <c r="AB69">
        <v>0.2</v>
      </c>
      <c r="AC69" s="14">
        <f t="shared" si="56"/>
        <v>0.5</v>
      </c>
      <c r="AD69" s="16">
        <f t="shared" si="91"/>
        <v>0.5</v>
      </c>
      <c r="AE69" s="14" t="str">
        <f t="shared" si="57"/>
        <v>Over</v>
      </c>
      <c r="AF69">
        <v>0.6</v>
      </c>
      <c r="AG69">
        <v>0.3</v>
      </c>
      <c r="AH69" s="14">
        <f t="shared" si="58"/>
        <v>3</v>
      </c>
      <c r="AI69" s="14">
        <f t="shared" si="59"/>
        <v>3</v>
      </c>
      <c r="AJ69" s="14">
        <f t="shared" si="60"/>
        <v>1</v>
      </c>
      <c r="AK69" s="14">
        <f t="shared" si="61"/>
        <v>0</v>
      </c>
      <c r="AL69" s="14">
        <f t="shared" si="62"/>
        <v>7</v>
      </c>
      <c r="AM69" s="14"/>
      <c r="AN69">
        <v>-6.0553618182363194E-3</v>
      </c>
      <c r="AO69">
        <v>1.50462962962962E-2</v>
      </c>
      <c r="AP69">
        <v>-2.7814300698066601E-2</v>
      </c>
      <c r="AQ69" t="s">
        <v>141</v>
      </c>
      <c r="AR69">
        <v>0.5</v>
      </c>
      <c r="AS69">
        <v>900</v>
      </c>
      <c r="AT69" t="s">
        <v>141</v>
      </c>
      <c r="AU69" s="14">
        <f t="shared" si="63"/>
        <v>0.5</v>
      </c>
      <c r="AV69" s="14">
        <f t="shared" si="92"/>
        <v>-0.52781430069806656</v>
      </c>
      <c r="AW69" s="14" t="str">
        <f t="shared" si="64"/>
        <v>Under</v>
      </c>
      <c r="AX69">
        <v>0</v>
      </c>
      <c r="AY69">
        <v>0</v>
      </c>
      <c r="AZ69" s="14">
        <f t="shared" si="65"/>
        <v>3</v>
      </c>
      <c r="BA69" s="14">
        <f t="shared" si="66"/>
        <v>1</v>
      </c>
      <c r="BB69" s="14">
        <f t="shared" si="67"/>
        <v>0</v>
      </c>
      <c r="BC69" s="14">
        <f t="shared" si="68"/>
        <v>0</v>
      </c>
      <c r="BD69" s="14">
        <f t="shared" si="69"/>
        <v>4</v>
      </c>
      <c r="BE69" s="14"/>
      <c r="BF69">
        <v>0.37353840859147641</v>
      </c>
      <c r="BG69">
        <v>1.02979727612057</v>
      </c>
      <c r="BH69">
        <v>0.18392985703295001</v>
      </c>
      <c r="BI69" t="s">
        <v>141</v>
      </c>
      <c r="BJ69">
        <v>0.5</v>
      </c>
      <c r="BK69">
        <v>240</v>
      </c>
      <c r="BL69" t="s">
        <v>141</v>
      </c>
      <c r="BM69" s="14">
        <f t="shared" si="70"/>
        <v>0.5</v>
      </c>
      <c r="BN69" s="14">
        <f t="shared" si="93"/>
        <v>0.52979727612057004</v>
      </c>
      <c r="BO69" s="14" t="str">
        <f t="shared" si="71"/>
        <v>Over</v>
      </c>
      <c r="BP69">
        <v>0.1</v>
      </c>
      <c r="BQ69">
        <v>0.1</v>
      </c>
      <c r="BR69" s="14">
        <f t="shared" si="72"/>
        <v>1</v>
      </c>
      <c r="BS69" s="14">
        <f t="shared" si="73"/>
        <v>5</v>
      </c>
      <c r="BT69" s="14">
        <f t="shared" si="74"/>
        <v>0</v>
      </c>
      <c r="BU69" s="14">
        <f t="shared" si="75"/>
        <v>0</v>
      </c>
      <c r="BV69" s="14">
        <f t="shared" si="76"/>
        <v>6</v>
      </c>
      <c r="BW69" s="14"/>
      <c r="BX69">
        <v>0.26387257075278298</v>
      </c>
      <c r="BY69">
        <v>0.85759860788863096</v>
      </c>
      <c r="BZ69">
        <v>0.10158484958295</v>
      </c>
      <c r="CA69" t="s">
        <v>141</v>
      </c>
      <c r="CB69">
        <v>0.5</v>
      </c>
      <c r="CC69">
        <v>520</v>
      </c>
      <c r="CD69" t="s">
        <v>141</v>
      </c>
      <c r="CE69" s="14">
        <f t="shared" si="77"/>
        <v>0.5</v>
      </c>
      <c r="CF69" s="14">
        <f t="shared" si="94"/>
        <v>-0.4</v>
      </c>
      <c r="CG69" s="14" t="str">
        <f t="shared" si="78"/>
        <v>Under</v>
      </c>
      <c r="CH69">
        <v>0.1</v>
      </c>
      <c r="CI69">
        <v>0.1</v>
      </c>
      <c r="CJ69" s="14">
        <f t="shared" ref="CJ69:CJ94" si="96">IF(
    AND(CG69="Over", COUNTIF(BX69:BZ69, "&gt;"&amp;CE69) = 3),
    3,
    IF(
        AND(CG69="Under", COUNTIF(BX69:BZ69, "&lt;"&amp;CE69) = 3),
        3,
        IF(
            AND(CG69="Over", COUNTIF(BX69:BZ69, "&gt;"&amp;CE69) = 2),
            2,
            IF(
                AND(CG69="Under", COUNTIF(BX69:BZ69, "&lt;"&amp;CE69) = 2),
                2,
                IF(
                    AND(CG69="Over", OR(BX69&gt;CE69, BY69&gt;CE69, BZ69&gt;CE69)),
                    1,
                    IF(
                        AND(CG69="Under", OR(BX69&lt;CE69, BY69&lt;CE69, BZ69&lt;CE69)),
                        1,
                        0
                    )
                )
            )
        )
    )
)</f>
        <v>2</v>
      </c>
      <c r="CK69" s="14">
        <f t="shared" si="79"/>
        <v>1</v>
      </c>
      <c r="CL69" s="14">
        <f t="shared" si="80"/>
        <v>1</v>
      </c>
      <c r="CM69" s="14">
        <f t="shared" si="81"/>
        <v>1</v>
      </c>
      <c r="CN69" s="14">
        <f t="shared" si="82"/>
        <v>5</v>
      </c>
      <c r="CO69" s="14"/>
      <c r="CP69">
        <v>0.92808206571561935</v>
      </c>
      <c r="CQ69">
        <v>1.2334619</v>
      </c>
      <c r="CR69">
        <v>0.49870248534136202</v>
      </c>
      <c r="CS69">
        <v>0.5</v>
      </c>
      <c r="CT69" t="s">
        <v>141</v>
      </c>
      <c r="CU69">
        <v>0.5</v>
      </c>
      <c r="CV69">
        <v>1.5</v>
      </c>
      <c r="CW69" s="14">
        <f t="shared" si="83"/>
        <v>0.5</v>
      </c>
      <c r="CX69" s="14">
        <f t="shared" si="95"/>
        <v>0.7334619</v>
      </c>
      <c r="CY69" s="14" t="str">
        <f t="shared" si="84"/>
        <v>Over</v>
      </c>
      <c r="CZ69">
        <v>0.7</v>
      </c>
      <c r="DA69">
        <v>0.3</v>
      </c>
      <c r="DB69" s="14">
        <f t="shared" si="85"/>
        <v>2</v>
      </c>
      <c r="DC69" s="14">
        <f t="shared" si="86"/>
        <v>2</v>
      </c>
      <c r="DD69" s="14">
        <f t="shared" si="87"/>
        <v>1</v>
      </c>
      <c r="DE69" s="14">
        <f t="shared" si="88"/>
        <v>0</v>
      </c>
      <c r="DF69" s="14">
        <f t="shared" si="89"/>
        <v>5</v>
      </c>
      <c r="DG69" s="14"/>
    </row>
    <row r="70" spans="1:111" x14ac:dyDescent="0.3">
      <c r="A70" t="s">
        <v>214</v>
      </c>
      <c r="B70" t="s">
        <v>40</v>
      </c>
      <c r="C70" t="s">
        <v>212</v>
      </c>
      <c r="D70">
        <v>0.37098960979825307</v>
      </c>
      <c r="E70">
        <v>0.52</v>
      </c>
      <c r="F70">
        <v>3.61877824350249E-2</v>
      </c>
      <c r="G70">
        <v>0.5</v>
      </c>
      <c r="H70" t="s">
        <v>141</v>
      </c>
      <c r="I70">
        <v>0.5</v>
      </c>
      <c r="J70">
        <v>0.5</v>
      </c>
      <c r="K70" s="14">
        <f t="shared" si="49"/>
        <v>0.5</v>
      </c>
      <c r="L70" s="14">
        <f t="shared" si="90"/>
        <v>-0.46381221756497509</v>
      </c>
      <c r="M70" s="14" t="str">
        <f t="shared" si="50"/>
        <v>Under</v>
      </c>
      <c r="N70">
        <v>0.5</v>
      </c>
      <c r="O70">
        <v>0.4</v>
      </c>
      <c r="P70" s="14">
        <f t="shared" si="51"/>
        <v>2</v>
      </c>
      <c r="Q70" s="14">
        <f t="shared" si="52"/>
        <v>4</v>
      </c>
      <c r="R70" s="14">
        <f t="shared" si="53"/>
        <v>1</v>
      </c>
      <c r="S70" s="14">
        <f t="shared" si="54"/>
        <v>1</v>
      </c>
      <c r="T70" s="14">
        <f t="shared" si="55"/>
        <v>8</v>
      </c>
      <c r="U70" s="14"/>
      <c r="V70" s="15">
        <v>1.0432640131559019</v>
      </c>
      <c r="W70" s="15">
        <v>1.10484120322768</v>
      </c>
      <c r="X70" s="15">
        <v>0.99849589823252205</v>
      </c>
      <c r="Y70" s="15">
        <v>0.5</v>
      </c>
      <c r="Z70" s="15">
        <v>-210</v>
      </c>
      <c r="AA70" s="15">
        <v>250</v>
      </c>
      <c r="AB70" s="15">
        <v>0.3</v>
      </c>
      <c r="AC70" s="16">
        <f t="shared" si="56"/>
        <v>0.5</v>
      </c>
      <c r="AD70" s="16">
        <f t="shared" si="91"/>
        <v>0.60484120322767998</v>
      </c>
      <c r="AE70" s="16" t="str">
        <f t="shared" si="57"/>
        <v>Over</v>
      </c>
      <c r="AF70" s="15">
        <v>1.1000000000000001</v>
      </c>
      <c r="AG70" s="15">
        <v>0.6</v>
      </c>
      <c r="AH70" s="16">
        <f t="shared" si="58"/>
        <v>3</v>
      </c>
      <c r="AI70" s="16">
        <f t="shared" si="59"/>
        <v>4</v>
      </c>
      <c r="AJ70" s="16">
        <f t="shared" si="60"/>
        <v>1</v>
      </c>
      <c r="AK70" s="16">
        <f t="shared" si="61"/>
        <v>1</v>
      </c>
      <c r="AL70" s="16">
        <f t="shared" si="62"/>
        <v>9</v>
      </c>
      <c r="AM70" s="14"/>
      <c r="AN70">
        <v>3.6950576357969167E-2</v>
      </c>
      <c r="AO70">
        <v>9.7059434492898097E-2</v>
      </c>
      <c r="AP70">
        <v>-1.5327198859687099E-3</v>
      </c>
      <c r="AQ70" t="s">
        <v>141</v>
      </c>
      <c r="AR70">
        <v>0.5</v>
      </c>
      <c r="AS70">
        <v>1060</v>
      </c>
      <c r="AT70" t="s">
        <v>141</v>
      </c>
      <c r="AU70" s="14">
        <f t="shared" si="63"/>
        <v>0.5</v>
      </c>
      <c r="AV70" s="14">
        <f t="shared" si="92"/>
        <v>-0.5015327198859687</v>
      </c>
      <c r="AW70" s="14" t="str">
        <f t="shared" si="64"/>
        <v>Under</v>
      </c>
      <c r="AX70">
        <v>0.1</v>
      </c>
      <c r="AY70">
        <v>0.1</v>
      </c>
      <c r="AZ70" s="14">
        <f t="shared" si="65"/>
        <v>3</v>
      </c>
      <c r="BA70" s="14">
        <f t="shared" si="66"/>
        <v>1</v>
      </c>
      <c r="BB70" s="14">
        <f t="shared" si="67"/>
        <v>0</v>
      </c>
      <c r="BC70" s="14">
        <f t="shared" si="68"/>
        <v>0</v>
      </c>
      <c r="BD70" s="14">
        <f t="shared" si="69"/>
        <v>4</v>
      </c>
      <c r="BE70" s="14"/>
      <c r="BF70">
        <v>0.49412760941391343</v>
      </c>
      <c r="BG70">
        <v>0.862083873757025</v>
      </c>
      <c r="BH70">
        <v>0.34503936386073703</v>
      </c>
      <c r="BI70" t="s">
        <v>141</v>
      </c>
      <c r="BJ70">
        <v>0.5</v>
      </c>
      <c r="BK70">
        <v>260</v>
      </c>
      <c r="BL70" t="s">
        <v>141</v>
      </c>
      <c r="BM70" s="14">
        <f t="shared" si="70"/>
        <v>0.5</v>
      </c>
      <c r="BN70" s="14">
        <f t="shared" si="93"/>
        <v>0.362083873757025</v>
      </c>
      <c r="BO70" s="14" t="str">
        <f t="shared" si="71"/>
        <v>Over</v>
      </c>
      <c r="BP70">
        <v>0.6</v>
      </c>
      <c r="BQ70">
        <v>0.3</v>
      </c>
      <c r="BR70" s="14">
        <f t="shared" si="72"/>
        <v>1</v>
      </c>
      <c r="BS70" s="14">
        <f t="shared" si="73"/>
        <v>4</v>
      </c>
      <c r="BT70" s="14">
        <f t="shared" si="74"/>
        <v>1</v>
      </c>
      <c r="BU70" s="14">
        <f t="shared" si="75"/>
        <v>0</v>
      </c>
      <c r="BV70" s="14">
        <f t="shared" si="76"/>
        <v>6</v>
      </c>
      <c r="BW70" s="14"/>
      <c r="BX70">
        <v>0.18472515313935051</v>
      </c>
      <c r="BY70">
        <v>0.85854120618882201</v>
      </c>
      <c r="BZ70">
        <v>0</v>
      </c>
      <c r="CA70" t="s">
        <v>141</v>
      </c>
      <c r="CB70">
        <v>0.5</v>
      </c>
      <c r="CC70">
        <v>880</v>
      </c>
      <c r="CD70" t="s">
        <v>141</v>
      </c>
      <c r="CE70" s="14">
        <f t="shared" si="77"/>
        <v>0.5</v>
      </c>
      <c r="CF70" s="14">
        <f t="shared" si="94"/>
        <v>-0.5</v>
      </c>
      <c r="CG70" s="14" t="str">
        <f t="shared" si="78"/>
        <v>Under</v>
      </c>
      <c r="CH70">
        <v>0</v>
      </c>
      <c r="CI70">
        <v>0</v>
      </c>
      <c r="CJ70" s="14">
        <f t="shared" si="96"/>
        <v>2</v>
      </c>
      <c r="CK70" s="14">
        <f t="shared" si="79"/>
        <v>1</v>
      </c>
      <c r="CL70" s="14">
        <f t="shared" si="80"/>
        <v>1</v>
      </c>
      <c r="CM70" s="14">
        <f t="shared" si="81"/>
        <v>1</v>
      </c>
      <c r="CN70" s="14">
        <f t="shared" si="82"/>
        <v>5</v>
      </c>
      <c r="CO70" s="14"/>
      <c r="CP70">
        <v>1.8979161921554351</v>
      </c>
      <c r="CQ70">
        <v>2</v>
      </c>
      <c r="CR70">
        <v>1.6831040880663299</v>
      </c>
      <c r="CS70">
        <v>1.5</v>
      </c>
      <c r="CT70" t="s">
        <v>141</v>
      </c>
      <c r="CU70">
        <v>1.5</v>
      </c>
      <c r="CV70">
        <v>1.5</v>
      </c>
      <c r="CW70" s="14">
        <f t="shared" si="83"/>
        <v>1.5</v>
      </c>
      <c r="CX70" s="14">
        <f t="shared" si="95"/>
        <v>0.5</v>
      </c>
      <c r="CY70" s="14" t="str">
        <f t="shared" si="84"/>
        <v>Over</v>
      </c>
      <c r="CZ70">
        <v>1.9</v>
      </c>
      <c r="DA70">
        <v>0.5</v>
      </c>
      <c r="DB70" s="14">
        <f t="shared" si="85"/>
        <v>3</v>
      </c>
      <c r="DC70" s="14">
        <f t="shared" si="86"/>
        <v>1</v>
      </c>
      <c r="DD70" s="14">
        <f t="shared" si="87"/>
        <v>1</v>
      </c>
      <c r="DE70" s="14">
        <f t="shared" si="88"/>
        <v>0</v>
      </c>
      <c r="DF70" s="14">
        <f t="shared" si="89"/>
        <v>5</v>
      </c>
      <c r="DG70" s="14"/>
    </row>
    <row r="71" spans="1:111" x14ac:dyDescent="0.3">
      <c r="A71" t="s">
        <v>215</v>
      </c>
      <c r="B71" t="s">
        <v>40</v>
      </c>
      <c r="C71" t="s">
        <v>212</v>
      </c>
      <c r="D71">
        <v>0.40152254811824878</v>
      </c>
      <c r="E71">
        <v>0.48</v>
      </c>
      <c r="F71">
        <v>0.31679949526888901</v>
      </c>
      <c r="G71">
        <v>0.5</v>
      </c>
      <c r="H71" t="s">
        <v>141</v>
      </c>
      <c r="I71">
        <v>0.5</v>
      </c>
      <c r="J71">
        <v>0.5</v>
      </c>
      <c r="K71" s="14">
        <f t="shared" si="49"/>
        <v>0.5</v>
      </c>
      <c r="L71" s="14">
        <f t="shared" si="90"/>
        <v>-0.18320050473111099</v>
      </c>
      <c r="M71" s="14" t="str">
        <f t="shared" si="50"/>
        <v>Under</v>
      </c>
      <c r="N71">
        <v>0.6</v>
      </c>
      <c r="O71">
        <v>0.5</v>
      </c>
      <c r="P71" s="14">
        <f t="shared" si="51"/>
        <v>3</v>
      </c>
      <c r="Q71" s="14">
        <f t="shared" si="52"/>
        <v>3</v>
      </c>
      <c r="R71" s="14">
        <f t="shared" si="53"/>
        <v>0</v>
      </c>
      <c r="S71" s="14">
        <f t="shared" si="54"/>
        <v>1</v>
      </c>
      <c r="T71" s="14">
        <f t="shared" si="55"/>
        <v>7</v>
      </c>
      <c r="U71" s="14"/>
      <c r="V71">
        <v>0.59120825095295859</v>
      </c>
      <c r="W71">
        <v>1</v>
      </c>
      <c r="X71">
        <v>7.9229740000000008E-6</v>
      </c>
      <c r="Y71">
        <v>0.5</v>
      </c>
      <c r="Z71">
        <v>-140</v>
      </c>
      <c r="AA71">
        <v>440</v>
      </c>
      <c r="AB71">
        <v>0</v>
      </c>
      <c r="AC71" s="14">
        <f t="shared" si="56"/>
        <v>0.5</v>
      </c>
      <c r="AD71" s="16">
        <f t="shared" si="91"/>
        <v>0.5</v>
      </c>
      <c r="AE71" s="14" t="str">
        <f t="shared" si="57"/>
        <v>Over</v>
      </c>
      <c r="AF71">
        <v>0.5</v>
      </c>
      <c r="AG71">
        <v>0.5</v>
      </c>
      <c r="AH71" s="14">
        <f t="shared" si="58"/>
        <v>2</v>
      </c>
      <c r="AI71" s="14">
        <f t="shared" si="59"/>
        <v>3</v>
      </c>
      <c r="AJ71" s="14">
        <f t="shared" si="60"/>
        <v>0</v>
      </c>
      <c r="AK71" s="14">
        <f t="shared" si="61"/>
        <v>0</v>
      </c>
      <c r="AL71" s="14">
        <f t="shared" si="62"/>
        <v>5</v>
      </c>
      <c r="AM71" s="14"/>
      <c r="AN71">
        <v>4.4861529694048892E-2</v>
      </c>
      <c r="AO71">
        <v>0.117925213022918</v>
      </c>
      <c r="AP71">
        <v>-2.4067649552449298E-5</v>
      </c>
      <c r="AQ71" t="s">
        <v>141</v>
      </c>
      <c r="AR71">
        <v>0.5</v>
      </c>
      <c r="AS71">
        <v>750</v>
      </c>
      <c r="AT71" t="s">
        <v>141</v>
      </c>
      <c r="AU71" s="14">
        <f t="shared" si="63"/>
        <v>0.5</v>
      </c>
      <c r="AV71" s="14">
        <f t="shared" si="92"/>
        <v>-0.50002406764955243</v>
      </c>
      <c r="AW71" s="14" t="str">
        <f t="shared" si="64"/>
        <v>Under</v>
      </c>
      <c r="AX71">
        <v>0.1</v>
      </c>
      <c r="AY71">
        <v>0.1</v>
      </c>
      <c r="AZ71" s="14">
        <f t="shared" si="65"/>
        <v>3</v>
      </c>
      <c r="BA71" s="14">
        <f t="shared" si="66"/>
        <v>1</v>
      </c>
      <c r="BB71" s="14">
        <f t="shared" si="67"/>
        <v>0</v>
      </c>
      <c r="BC71" s="14">
        <f t="shared" si="68"/>
        <v>0</v>
      </c>
      <c r="BD71" s="14">
        <f t="shared" si="69"/>
        <v>4</v>
      </c>
      <c r="BE71" s="14"/>
      <c r="BF71">
        <v>0.30439504232932779</v>
      </c>
      <c r="BG71">
        <v>0.64861683343142995</v>
      </c>
      <c r="BH71">
        <v>0.13543878000000001</v>
      </c>
      <c r="BI71" t="s">
        <v>141</v>
      </c>
      <c r="BJ71">
        <v>0.5</v>
      </c>
      <c r="BK71">
        <v>230</v>
      </c>
      <c r="BL71" t="s">
        <v>141</v>
      </c>
      <c r="BM71" s="14">
        <f t="shared" si="70"/>
        <v>0.5</v>
      </c>
      <c r="BN71" s="14">
        <f t="shared" si="93"/>
        <v>-0.36456122000000002</v>
      </c>
      <c r="BO71" s="14" t="str">
        <f t="shared" si="71"/>
        <v>Under</v>
      </c>
      <c r="BP71">
        <v>0.6</v>
      </c>
      <c r="BQ71">
        <v>0.4</v>
      </c>
      <c r="BR71" s="14">
        <f t="shared" si="72"/>
        <v>2</v>
      </c>
      <c r="BS71" s="14">
        <f t="shared" si="73"/>
        <v>1</v>
      </c>
      <c r="BT71" s="14">
        <f t="shared" si="74"/>
        <v>0</v>
      </c>
      <c r="BU71" s="14">
        <f t="shared" si="75"/>
        <v>1</v>
      </c>
      <c r="BV71" s="14">
        <f t="shared" si="76"/>
        <v>4</v>
      </c>
      <c r="BW71" s="14"/>
      <c r="BX71">
        <v>0.21021385047581351</v>
      </c>
      <c r="BY71">
        <v>0.86192327192834195</v>
      </c>
      <c r="BZ71">
        <v>2.0127084E-2</v>
      </c>
      <c r="CA71" t="s">
        <v>141</v>
      </c>
      <c r="CB71">
        <v>0.5</v>
      </c>
      <c r="CC71" t="s">
        <v>141</v>
      </c>
      <c r="CD71" t="s">
        <v>141</v>
      </c>
      <c r="CE71" s="14">
        <f t="shared" si="77"/>
        <v>0.5</v>
      </c>
      <c r="CF71" s="14">
        <f t="shared" si="94"/>
        <v>-0.5</v>
      </c>
      <c r="CG71" s="14" t="str">
        <f t="shared" si="78"/>
        <v>Under</v>
      </c>
      <c r="CH71">
        <v>0</v>
      </c>
      <c r="CI71">
        <v>0</v>
      </c>
      <c r="CJ71" s="14">
        <f t="shared" si="96"/>
        <v>2</v>
      </c>
      <c r="CK71" s="14">
        <f t="shared" si="79"/>
        <v>1</v>
      </c>
      <c r="CL71" s="14">
        <f t="shared" si="80"/>
        <v>1</v>
      </c>
      <c r="CM71" s="14">
        <f t="shared" si="81"/>
        <v>1</v>
      </c>
      <c r="CN71" s="14">
        <f t="shared" si="82"/>
        <v>5</v>
      </c>
      <c r="CO71" s="14"/>
      <c r="CP71">
        <v>0.83042539119205039</v>
      </c>
      <c r="CQ71">
        <v>1.2</v>
      </c>
      <c r="CR71">
        <v>3.6495822999999997E-2</v>
      </c>
      <c r="CS71">
        <v>0.5</v>
      </c>
      <c r="CT71" t="s">
        <v>141</v>
      </c>
      <c r="CU71">
        <v>0.5</v>
      </c>
      <c r="CV71">
        <v>1.5</v>
      </c>
      <c r="CW71" s="14">
        <f t="shared" si="83"/>
        <v>0.5</v>
      </c>
      <c r="CX71" s="14">
        <f t="shared" si="95"/>
        <v>0.7</v>
      </c>
      <c r="CY71" s="14" t="str">
        <f t="shared" si="84"/>
        <v>Over</v>
      </c>
      <c r="CZ71">
        <v>0.8</v>
      </c>
      <c r="DA71">
        <v>0.5</v>
      </c>
      <c r="DB71" s="14">
        <f t="shared" si="85"/>
        <v>2</v>
      </c>
      <c r="DC71" s="14">
        <f t="shared" si="86"/>
        <v>2</v>
      </c>
      <c r="DD71" s="14">
        <f t="shared" si="87"/>
        <v>1</v>
      </c>
      <c r="DE71" s="14">
        <f t="shared" si="88"/>
        <v>0</v>
      </c>
      <c r="DF71" s="14">
        <f t="shared" si="89"/>
        <v>5</v>
      </c>
      <c r="DG71" s="14"/>
    </row>
    <row r="72" spans="1:111" x14ac:dyDescent="0.3">
      <c r="A72" t="s">
        <v>216</v>
      </c>
      <c r="B72" t="s">
        <v>40</v>
      </c>
      <c r="C72" t="s">
        <v>212</v>
      </c>
      <c r="D72">
        <v>0.44782073178545723</v>
      </c>
      <c r="E72">
        <v>0.51588076000000005</v>
      </c>
      <c r="F72">
        <v>0.29343269781659298</v>
      </c>
      <c r="G72">
        <v>0.5</v>
      </c>
      <c r="H72" t="s">
        <v>141</v>
      </c>
      <c r="I72">
        <v>0.5</v>
      </c>
      <c r="J72">
        <v>0.5</v>
      </c>
      <c r="K72" s="14">
        <f t="shared" si="49"/>
        <v>0.5</v>
      </c>
      <c r="L72" s="14">
        <f t="shared" si="90"/>
        <v>-0.20656730218340702</v>
      </c>
      <c r="M72" s="14" t="str">
        <f t="shared" si="50"/>
        <v>Under</v>
      </c>
      <c r="N72">
        <v>0.3</v>
      </c>
      <c r="O72">
        <v>0.3</v>
      </c>
      <c r="P72" s="14">
        <f t="shared" si="51"/>
        <v>2</v>
      </c>
      <c r="Q72" s="14">
        <f t="shared" si="52"/>
        <v>3</v>
      </c>
      <c r="R72" s="14">
        <f t="shared" si="53"/>
        <v>1</v>
      </c>
      <c r="S72" s="14">
        <f t="shared" si="54"/>
        <v>1</v>
      </c>
      <c r="T72" s="14">
        <f t="shared" si="55"/>
        <v>7</v>
      </c>
      <c r="U72" s="14"/>
      <c r="V72" s="15">
        <v>0.99168706549170793</v>
      </c>
      <c r="W72" s="15">
        <v>1</v>
      </c>
      <c r="X72" s="15">
        <v>0.96636986847876205</v>
      </c>
      <c r="Y72" s="15">
        <v>0.5</v>
      </c>
      <c r="Z72" s="15">
        <v>-230</v>
      </c>
      <c r="AA72" s="15">
        <v>240</v>
      </c>
      <c r="AB72" s="15">
        <v>0.3</v>
      </c>
      <c r="AC72" s="16">
        <f t="shared" si="56"/>
        <v>0.5</v>
      </c>
      <c r="AD72" s="16">
        <f t="shared" si="91"/>
        <v>0.5</v>
      </c>
      <c r="AE72" s="16" t="str">
        <f t="shared" si="57"/>
        <v>Over</v>
      </c>
      <c r="AF72" s="15">
        <v>1</v>
      </c>
      <c r="AG72" s="15">
        <v>0.6</v>
      </c>
      <c r="AH72" s="16">
        <f t="shared" si="58"/>
        <v>3</v>
      </c>
      <c r="AI72" s="16">
        <f t="shared" si="59"/>
        <v>3</v>
      </c>
      <c r="AJ72" s="16">
        <f t="shared" si="60"/>
        <v>1</v>
      </c>
      <c r="AK72" s="16">
        <f t="shared" si="61"/>
        <v>1</v>
      </c>
      <c r="AL72" s="16">
        <f t="shared" si="62"/>
        <v>8</v>
      </c>
      <c r="AM72" s="14"/>
      <c r="AN72">
        <v>3.1988952347632812E-2</v>
      </c>
      <c r="AO72">
        <v>8.4352712338993802E-2</v>
      </c>
      <c r="AP72">
        <v>-5.6816936960950801E-5</v>
      </c>
      <c r="AQ72" t="s">
        <v>141</v>
      </c>
      <c r="AR72">
        <v>0.5</v>
      </c>
      <c r="AS72">
        <v>900</v>
      </c>
      <c r="AT72" t="s">
        <v>141</v>
      </c>
      <c r="AU72" s="14">
        <f t="shared" si="63"/>
        <v>0.5</v>
      </c>
      <c r="AV72" s="14">
        <f t="shared" si="92"/>
        <v>-0.50005681693696091</v>
      </c>
      <c r="AW72" s="14" t="str">
        <f t="shared" si="64"/>
        <v>Under</v>
      </c>
      <c r="AX72">
        <v>0.1</v>
      </c>
      <c r="AY72">
        <v>0.1</v>
      </c>
      <c r="AZ72" s="14">
        <f t="shared" si="65"/>
        <v>3</v>
      </c>
      <c r="BA72" s="14">
        <f t="shared" si="66"/>
        <v>1</v>
      </c>
      <c r="BB72" s="14">
        <f t="shared" si="67"/>
        <v>0</v>
      </c>
      <c r="BC72" s="14">
        <f t="shared" si="68"/>
        <v>0</v>
      </c>
      <c r="BD72" s="14">
        <f t="shared" si="69"/>
        <v>4</v>
      </c>
      <c r="BE72" s="14"/>
      <c r="BF72">
        <v>0.47810720644051208</v>
      </c>
      <c r="BG72">
        <v>0.862083873757025</v>
      </c>
      <c r="BH72">
        <v>0.32616884000000002</v>
      </c>
      <c r="BI72" t="s">
        <v>141</v>
      </c>
      <c r="BJ72">
        <v>0.5</v>
      </c>
      <c r="BK72">
        <v>200</v>
      </c>
      <c r="BL72" t="s">
        <v>141</v>
      </c>
      <c r="BM72" s="14">
        <f t="shared" si="70"/>
        <v>0.5</v>
      </c>
      <c r="BN72" s="14">
        <f t="shared" si="93"/>
        <v>0.362083873757025</v>
      </c>
      <c r="BO72" s="14" t="str">
        <f t="shared" si="71"/>
        <v>Over</v>
      </c>
      <c r="BP72">
        <v>0.4</v>
      </c>
      <c r="BQ72">
        <v>0.2</v>
      </c>
      <c r="BR72" s="14">
        <f t="shared" si="72"/>
        <v>1</v>
      </c>
      <c r="BS72" s="14">
        <f t="shared" si="73"/>
        <v>4</v>
      </c>
      <c r="BT72" s="14">
        <f t="shared" si="74"/>
        <v>0</v>
      </c>
      <c r="BU72" s="14">
        <f t="shared" si="75"/>
        <v>0</v>
      </c>
      <c r="BV72" s="14">
        <f t="shared" si="76"/>
        <v>5</v>
      </c>
      <c r="BW72" s="14"/>
      <c r="BX72">
        <v>0.18420682426710369</v>
      </c>
      <c r="BY72">
        <v>0.84814992791926902</v>
      </c>
      <c r="BZ72">
        <v>0</v>
      </c>
      <c r="CA72" t="s">
        <v>141</v>
      </c>
      <c r="CB72">
        <v>0.5</v>
      </c>
      <c r="CC72" t="s">
        <v>141</v>
      </c>
      <c r="CD72" t="s">
        <v>141</v>
      </c>
      <c r="CE72" s="14">
        <f t="shared" si="77"/>
        <v>0.5</v>
      </c>
      <c r="CF72" s="14">
        <f t="shared" si="94"/>
        <v>-0.5</v>
      </c>
      <c r="CG72" s="14" t="str">
        <f t="shared" si="78"/>
        <v>Under</v>
      </c>
      <c r="CH72">
        <v>0</v>
      </c>
      <c r="CI72">
        <v>0</v>
      </c>
      <c r="CJ72" s="14">
        <f t="shared" si="96"/>
        <v>2</v>
      </c>
      <c r="CK72" s="14">
        <f t="shared" si="79"/>
        <v>1</v>
      </c>
      <c r="CL72" s="14">
        <f t="shared" si="80"/>
        <v>1</v>
      </c>
      <c r="CM72" s="14">
        <f t="shared" si="81"/>
        <v>1</v>
      </c>
      <c r="CN72" s="14">
        <f t="shared" si="82"/>
        <v>5</v>
      </c>
      <c r="CO72" s="14"/>
      <c r="CP72">
        <v>1.6677904240785151</v>
      </c>
      <c r="CQ72">
        <v>2</v>
      </c>
      <c r="CR72">
        <v>1.2337372</v>
      </c>
      <c r="CS72">
        <v>1.5</v>
      </c>
      <c r="CT72" t="s">
        <v>141</v>
      </c>
      <c r="CU72">
        <v>1.5</v>
      </c>
      <c r="CV72">
        <v>1.5</v>
      </c>
      <c r="CW72" s="14">
        <f t="shared" si="83"/>
        <v>1.5</v>
      </c>
      <c r="CX72" s="14">
        <f t="shared" si="95"/>
        <v>0.5</v>
      </c>
      <c r="CY72" s="14" t="str">
        <f t="shared" si="84"/>
        <v>Over</v>
      </c>
      <c r="CZ72">
        <v>1.6</v>
      </c>
      <c r="DA72">
        <v>0.4</v>
      </c>
      <c r="DB72" s="14">
        <f t="shared" si="85"/>
        <v>2</v>
      </c>
      <c r="DC72" s="14">
        <f t="shared" si="86"/>
        <v>1</v>
      </c>
      <c r="DD72" s="14">
        <f t="shared" si="87"/>
        <v>1</v>
      </c>
      <c r="DE72" s="14">
        <f t="shared" si="88"/>
        <v>0</v>
      </c>
      <c r="DF72" s="14">
        <f t="shared" si="89"/>
        <v>4</v>
      </c>
      <c r="DG72" s="14"/>
    </row>
    <row r="73" spans="1:111" x14ac:dyDescent="0.3">
      <c r="A73" t="s">
        <v>217</v>
      </c>
      <c r="B73" t="s">
        <v>40</v>
      </c>
      <c r="C73" t="s">
        <v>212</v>
      </c>
      <c r="D73">
        <v>0.43318642904818061</v>
      </c>
      <c r="E73">
        <v>0.56999999999999995</v>
      </c>
      <c r="F73">
        <v>7.9142684987377407E-2</v>
      </c>
      <c r="G73">
        <v>0.5</v>
      </c>
      <c r="H73" t="s">
        <v>141</v>
      </c>
      <c r="I73">
        <v>0.5</v>
      </c>
      <c r="J73">
        <v>0.5</v>
      </c>
      <c r="K73" s="14">
        <f t="shared" si="49"/>
        <v>0.5</v>
      </c>
      <c r="L73" s="14">
        <f t="shared" si="90"/>
        <v>-0.42085731501262258</v>
      </c>
      <c r="M73" s="14" t="str">
        <f t="shared" si="50"/>
        <v>Under</v>
      </c>
      <c r="N73">
        <v>0.7</v>
      </c>
      <c r="O73">
        <v>0.5</v>
      </c>
      <c r="P73" s="14">
        <f t="shared" si="51"/>
        <v>2</v>
      </c>
      <c r="Q73" s="14">
        <f t="shared" si="52"/>
        <v>4</v>
      </c>
      <c r="R73" s="14">
        <f t="shared" si="53"/>
        <v>0</v>
      </c>
      <c r="S73" s="14">
        <f t="shared" si="54"/>
        <v>1</v>
      </c>
      <c r="T73" s="14">
        <f t="shared" si="55"/>
        <v>7</v>
      </c>
      <c r="V73" s="15">
        <v>1.1129119422287359</v>
      </c>
      <c r="W73" s="15">
        <v>1.30318497509352</v>
      </c>
      <c r="X73" s="15">
        <v>0.99996795192668897</v>
      </c>
      <c r="Y73" s="15">
        <v>0.5</v>
      </c>
      <c r="Z73" s="15">
        <v>-220</v>
      </c>
      <c r="AA73" s="15">
        <v>250</v>
      </c>
      <c r="AB73" s="15">
        <v>0.4</v>
      </c>
      <c r="AC73" s="16">
        <f t="shared" si="56"/>
        <v>0.5</v>
      </c>
      <c r="AD73" s="16">
        <f t="shared" si="91"/>
        <v>0.80318497509352005</v>
      </c>
      <c r="AE73" s="16" t="str">
        <f t="shared" si="57"/>
        <v>Over</v>
      </c>
      <c r="AF73" s="15">
        <v>1.3</v>
      </c>
      <c r="AG73" s="15">
        <v>0.7</v>
      </c>
      <c r="AH73" s="16">
        <f t="shared" si="58"/>
        <v>3</v>
      </c>
      <c r="AI73" s="16">
        <f t="shared" si="59"/>
        <v>5</v>
      </c>
      <c r="AJ73" s="16">
        <f t="shared" si="60"/>
        <v>1</v>
      </c>
      <c r="AK73" s="16">
        <f t="shared" si="61"/>
        <v>1</v>
      </c>
      <c r="AL73" s="16">
        <f t="shared" si="62"/>
        <v>10</v>
      </c>
      <c r="AN73">
        <v>4.0789974232942602E-2</v>
      </c>
      <c r="AO73">
        <v>0.10430893186913601</v>
      </c>
      <c r="AP73">
        <v>-5.6816936960950801E-5</v>
      </c>
      <c r="AQ73" t="s">
        <v>141</v>
      </c>
      <c r="AR73">
        <v>0.5</v>
      </c>
      <c r="AS73">
        <v>830</v>
      </c>
      <c r="AT73" t="s">
        <v>141</v>
      </c>
      <c r="AU73" s="14">
        <f t="shared" si="63"/>
        <v>0.5</v>
      </c>
      <c r="AV73" s="14">
        <f t="shared" si="92"/>
        <v>-0.50005681693696091</v>
      </c>
      <c r="AW73" s="14" t="str">
        <f t="shared" si="64"/>
        <v>Under</v>
      </c>
      <c r="AX73">
        <v>0.1</v>
      </c>
      <c r="AY73">
        <v>0.1</v>
      </c>
      <c r="AZ73" s="14">
        <f t="shared" si="65"/>
        <v>3</v>
      </c>
      <c r="BA73" s="14">
        <f t="shared" si="66"/>
        <v>1</v>
      </c>
      <c r="BB73" s="14">
        <f t="shared" si="67"/>
        <v>0</v>
      </c>
      <c r="BC73" s="14">
        <f t="shared" si="68"/>
        <v>0</v>
      </c>
      <c r="BD73" s="14">
        <f t="shared" si="69"/>
        <v>4</v>
      </c>
      <c r="BF73">
        <v>0.50169592280687425</v>
      </c>
      <c r="BG73">
        <v>0.862083873757025</v>
      </c>
      <c r="BH73">
        <v>0.33168402000000002</v>
      </c>
      <c r="BI73" t="s">
        <v>141</v>
      </c>
      <c r="BJ73">
        <v>0.5</v>
      </c>
      <c r="BK73">
        <v>230</v>
      </c>
      <c r="BL73" t="s">
        <v>141</v>
      </c>
      <c r="BM73" s="14">
        <f t="shared" si="70"/>
        <v>0.5</v>
      </c>
      <c r="BN73" s="14">
        <f t="shared" si="93"/>
        <v>-0.4</v>
      </c>
      <c r="BO73" s="14" t="str">
        <f t="shared" si="71"/>
        <v>Under</v>
      </c>
      <c r="BP73">
        <v>0.1</v>
      </c>
      <c r="BQ73">
        <v>0.1</v>
      </c>
      <c r="BR73" s="14">
        <f t="shared" si="72"/>
        <v>1</v>
      </c>
      <c r="BS73" s="14">
        <f t="shared" si="73"/>
        <v>1</v>
      </c>
      <c r="BT73" s="14">
        <f t="shared" si="74"/>
        <v>1</v>
      </c>
      <c r="BU73" s="14">
        <f t="shared" si="75"/>
        <v>1</v>
      </c>
      <c r="BV73" s="14">
        <f t="shared" si="76"/>
        <v>4</v>
      </c>
      <c r="BX73">
        <v>0.1884837218768588</v>
      </c>
      <c r="BY73">
        <v>0.83069568084404799</v>
      </c>
      <c r="BZ73">
        <v>0.01</v>
      </c>
      <c r="CA73" t="s">
        <v>141</v>
      </c>
      <c r="CB73">
        <v>0.5</v>
      </c>
      <c r="CC73">
        <v>880</v>
      </c>
      <c r="CD73" t="s">
        <v>141</v>
      </c>
      <c r="CE73" s="14">
        <f t="shared" si="77"/>
        <v>0.5</v>
      </c>
      <c r="CF73" s="14">
        <f t="shared" si="94"/>
        <v>-0.5</v>
      </c>
      <c r="CG73" s="14" t="str">
        <f t="shared" si="78"/>
        <v>Under</v>
      </c>
      <c r="CH73">
        <v>0</v>
      </c>
      <c r="CI73">
        <v>0</v>
      </c>
      <c r="CJ73" s="14">
        <f t="shared" si="96"/>
        <v>2</v>
      </c>
      <c r="CK73" s="14">
        <f t="shared" si="79"/>
        <v>1</v>
      </c>
      <c r="CL73" s="14">
        <f t="shared" si="80"/>
        <v>1</v>
      </c>
      <c r="CM73" s="14">
        <f t="shared" si="81"/>
        <v>1</v>
      </c>
      <c r="CN73" s="14">
        <f t="shared" si="82"/>
        <v>5</v>
      </c>
      <c r="CP73">
        <v>1.9182048601559969</v>
      </c>
      <c r="CQ73">
        <v>2</v>
      </c>
      <c r="CR73">
        <v>1.80380737421445</v>
      </c>
      <c r="CS73">
        <v>1.5</v>
      </c>
      <c r="CT73" t="s">
        <v>141</v>
      </c>
      <c r="CU73">
        <v>1.5</v>
      </c>
      <c r="CV73">
        <v>1.5</v>
      </c>
      <c r="CW73" s="14">
        <f t="shared" si="83"/>
        <v>1.5</v>
      </c>
      <c r="CX73" s="14">
        <f t="shared" si="95"/>
        <v>0.5</v>
      </c>
      <c r="CY73" s="14" t="str">
        <f t="shared" si="84"/>
        <v>Over</v>
      </c>
      <c r="CZ73">
        <v>1.9</v>
      </c>
      <c r="DA73">
        <v>0.5</v>
      </c>
      <c r="DB73" s="14">
        <f t="shared" si="85"/>
        <v>3</v>
      </c>
      <c r="DC73" s="14">
        <f t="shared" si="86"/>
        <v>1</v>
      </c>
      <c r="DD73" s="14">
        <f t="shared" si="87"/>
        <v>1</v>
      </c>
      <c r="DE73" s="14">
        <f t="shared" si="88"/>
        <v>0</v>
      </c>
      <c r="DF73" s="14">
        <f t="shared" si="89"/>
        <v>5</v>
      </c>
    </row>
    <row r="74" spans="1:111" x14ac:dyDescent="0.3">
      <c r="A74" t="s">
        <v>218</v>
      </c>
      <c r="B74" t="s">
        <v>40</v>
      </c>
      <c r="C74" t="s">
        <v>212</v>
      </c>
      <c r="D74" s="15">
        <v>0.25590035611224482</v>
      </c>
      <c r="E74" s="15">
        <v>0.42180773999999999</v>
      </c>
      <c r="F74" s="15">
        <v>0.16891375540182399</v>
      </c>
      <c r="G74" s="15">
        <v>0.5</v>
      </c>
      <c r="H74" s="15" t="s">
        <v>141</v>
      </c>
      <c r="I74" s="15">
        <v>0.5</v>
      </c>
      <c r="J74" s="15" t="s">
        <v>141</v>
      </c>
      <c r="K74" s="16">
        <f t="shared" si="49"/>
        <v>0.5</v>
      </c>
      <c r="L74" s="14">
        <f t="shared" si="90"/>
        <v>-0.4</v>
      </c>
      <c r="M74" s="16" t="str">
        <f t="shared" si="50"/>
        <v>Under</v>
      </c>
      <c r="N74" s="15">
        <v>0.1</v>
      </c>
      <c r="O74" s="15">
        <v>0.1</v>
      </c>
      <c r="P74" s="16">
        <f t="shared" si="51"/>
        <v>3</v>
      </c>
      <c r="Q74" s="16">
        <f t="shared" si="52"/>
        <v>4</v>
      </c>
      <c r="R74" s="16">
        <f t="shared" si="53"/>
        <v>1</v>
      </c>
      <c r="S74" s="16">
        <f t="shared" si="54"/>
        <v>1</v>
      </c>
      <c r="T74" s="16">
        <f t="shared" si="55"/>
        <v>9</v>
      </c>
      <c r="U74" s="14"/>
      <c r="V74">
        <v>0.5399733160966147</v>
      </c>
      <c r="W74">
        <v>1</v>
      </c>
      <c r="X74">
        <v>7.9229740000000008E-6</v>
      </c>
      <c r="Y74">
        <v>0.5</v>
      </c>
      <c r="Z74">
        <v>-185</v>
      </c>
      <c r="AA74">
        <v>310</v>
      </c>
      <c r="AB74">
        <v>0.1</v>
      </c>
      <c r="AC74" s="14">
        <f t="shared" si="56"/>
        <v>0.5</v>
      </c>
      <c r="AD74" s="16">
        <f t="shared" si="91"/>
        <v>0.5</v>
      </c>
      <c r="AE74" s="14" t="str">
        <f t="shared" si="57"/>
        <v>Over</v>
      </c>
      <c r="AF74">
        <v>0.4</v>
      </c>
      <c r="AG74">
        <v>0.3</v>
      </c>
      <c r="AH74" s="14">
        <f t="shared" si="58"/>
        <v>2</v>
      </c>
      <c r="AI74" s="14">
        <f t="shared" si="59"/>
        <v>3</v>
      </c>
      <c r="AJ74" s="14">
        <f t="shared" si="60"/>
        <v>0</v>
      </c>
      <c r="AK74" s="14">
        <f t="shared" si="61"/>
        <v>0</v>
      </c>
      <c r="AL74" s="14">
        <f t="shared" si="62"/>
        <v>5</v>
      </c>
      <c r="AM74" s="14"/>
      <c r="AN74">
        <v>-9.3804684105985772E-3</v>
      </c>
      <c r="AO74">
        <v>2.4361948955916399E-2</v>
      </c>
      <c r="AP74">
        <v>-4.0323414019778098E-2</v>
      </c>
      <c r="AQ74" t="s">
        <v>141</v>
      </c>
      <c r="AR74">
        <v>0.5</v>
      </c>
      <c r="AS74">
        <v>1060</v>
      </c>
      <c r="AT74" t="s">
        <v>141</v>
      </c>
      <c r="AU74" s="14">
        <f t="shared" si="63"/>
        <v>0.5</v>
      </c>
      <c r="AV74" s="14">
        <f t="shared" si="92"/>
        <v>-0.54032341401977813</v>
      </c>
      <c r="AW74" s="14" t="str">
        <f t="shared" si="64"/>
        <v>Under</v>
      </c>
      <c r="AX74">
        <v>0</v>
      </c>
      <c r="AY74">
        <v>0</v>
      </c>
      <c r="AZ74" s="14">
        <f t="shared" si="65"/>
        <v>3</v>
      </c>
      <c r="BA74" s="14">
        <f t="shared" si="66"/>
        <v>1</v>
      </c>
      <c r="BB74" s="14">
        <f t="shared" si="67"/>
        <v>0</v>
      </c>
      <c r="BC74" s="14">
        <f t="shared" si="68"/>
        <v>0</v>
      </c>
      <c r="BD74" s="14">
        <f t="shared" si="69"/>
        <v>4</v>
      </c>
      <c r="BE74" s="14"/>
      <c r="BF74">
        <v>0.12728531191195461</v>
      </c>
      <c r="BG74">
        <v>0.48931942374565301</v>
      </c>
      <c r="BH74">
        <v>-0.12308673010273</v>
      </c>
      <c r="BI74" t="s">
        <v>141</v>
      </c>
      <c r="BJ74">
        <v>0.5</v>
      </c>
      <c r="BK74">
        <v>260</v>
      </c>
      <c r="BL74" t="s">
        <v>141</v>
      </c>
      <c r="BM74" s="14">
        <f t="shared" si="70"/>
        <v>0.5</v>
      </c>
      <c r="BN74" s="14">
        <f t="shared" si="93"/>
        <v>-0.62308673010272997</v>
      </c>
      <c r="BO74" s="14" t="str">
        <f t="shared" si="71"/>
        <v>Under</v>
      </c>
      <c r="BP74">
        <v>0.1</v>
      </c>
      <c r="BQ74">
        <v>0.1</v>
      </c>
      <c r="BR74" s="14">
        <f t="shared" si="72"/>
        <v>3</v>
      </c>
      <c r="BS74" s="14">
        <f t="shared" si="73"/>
        <v>1</v>
      </c>
      <c r="BT74" s="14">
        <f t="shared" si="74"/>
        <v>1</v>
      </c>
      <c r="BU74" s="14">
        <f t="shared" si="75"/>
        <v>1</v>
      </c>
      <c r="BV74" s="14">
        <f t="shared" si="76"/>
        <v>6</v>
      </c>
      <c r="BW74" s="14"/>
      <c r="BX74">
        <v>0.15212146927546299</v>
      </c>
      <c r="BY74">
        <v>0.83069568084404799</v>
      </c>
      <c r="BZ74">
        <v>-3.1167581999999999E-2</v>
      </c>
      <c r="CA74" t="s">
        <v>141</v>
      </c>
      <c r="CB74">
        <v>0.5</v>
      </c>
      <c r="CC74">
        <v>880</v>
      </c>
      <c r="CD74" t="s">
        <v>141</v>
      </c>
      <c r="CE74" s="14">
        <f t="shared" si="77"/>
        <v>0.5</v>
      </c>
      <c r="CF74" s="14">
        <f t="shared" si="94"/>
        <v>-0.53116758200000003</v>
      </c>
      <c r="CG74" s="14" t="str">
        <f t="shared" si="78"/>
        <v>Under</v>
      </c>
      <c r="CH74">
        <v>0.1</v>
      </c>
      <c r="CI74">
        <v>0.1</v>
      </c>
      <c r="CJ74" s="14">
        <f t="shared" si="96"/>
        <v>2</v>
      </c>
      <c r="CK74" s="14">
        <f t="shared" si="79"/>
        <v>1</v>
      </c>
      <c r="CL74" s="14">
        <f t="shared" si="80"/>
        <v>1</v>
      </c>
      <c r="CM74" s="14">
        <f t="shared" si="81"/>
        <v>1</v>
      </c>
      <c r="CN74" s="14">
        <f t="shared" si="82"/>
        <v>5</v>
      </c>
      <c r="CO74" s="14"/>
      <c r="CP74">
        <v>0.67965052018766947</v>
      </c>
      <c r="CQ74">
        <v>1.2</v>
      </c>
      <c r="CR74">
        <v>-1.4598736E-5</v>
      </c>
      <c r="CS74">
        <v>0.5</v>
      </c>
      <c r="CT74" t="s">
        <v>141</v>
      </c>
      <c r="CU74">
        <v>0.5</v>
      </c>
      <c r="CV74" t="s">
        <v>141</v>
      </c>
      <c r="CW74" s="14">
        <f t="shared" si="83"/>
        <v>0.5</v>
      </c>
      <c r="CX74" s="14">
        <f t="shared" si="95"/>
        <v>0.7</v>
      </c>
      <c r="CY74" s="14" t="str">
        <f t="shared" si="84"/>
        <v>Over</v>
      </c>
      <c r="CZ74">
        <v>0.7</v>
      </c>
      <c r="DA74">
        <v>0.3</v>
      </c>
      <c r="DB74" s="14">
        <f t="shared" si="85"/>
        <v>2</v>
      </c>
      <c r="DC74" s="14">
        <f t="shared" si="86"/>
        <v>2</v>
      </c>
      <c r="DD74" s="14">
        <f t="shared" si="87"/>
        <v>1</v>
      </c>
      <c r="DE74" s="14">
        <f t="shared" si="88"/>
        <v>0</v>
      </c>
      <c r="DF74" s="14">
        <f t="shared" si="89"/>
        <v>5</v>
      </c>
      <c r="DG74" s="14"/>
    </row>
    <row r="75" spans="1:111" x14ac:dyDescent="0.3">
      <c r="A75" t="s">
        <v>219</v>
      </c>
      <c r="B75" t="s">
        <v>40</v>
      </c>
      <c r="C75" t="s">
        <v>212</v>
      </c>
      <c r="D75">
        <v>0.42157010637117021</v>
      </c>
      <c r="E75">
        <v>0.55000000000000004</v>
      </c>
      <c r="F75">
        <v>0.234804793998937</v>
      </c>
      <c r="G75">
        <v>0.5</v>
      </c>
      <c r="H75" t="s">
        <v>141</v>
      </c>
      <c r="I75">
        <v>0.5</v>
      </c>
      <c r="J75">
        <v>0.5</v>
      </c>
      <c r="K75" s="14">
        <f t="shared" si="49"/>
        <v>0.5</v>
      </c>
      <c r="L75" s="14">
        <f t="shared" si="90"/>
        <v>-0.265195206001063</v>
      </c>
      <c r="M75" s="14" t="str">
        <f t="shared" si="50"/>
        <v>Under</v>
      </c>
      <c r="N75">
        <v>0.5</v>
      </c>
      <c r="O75">
        <v>0.5</v>
      </c>
      <c r="P75" s="14">
        <f t="shared" si="51"/>
        <v>2</v>
      </c>
      <c r="Q75" s="14">
        <f t="shared" si="52"/>
        <v>4</v>
      </c>
      <c r="R75" s="14">
        <f t="shared" si="53"/>
        <v>1</v>
      </c>
      <c r="S75" s="14">
        <f t="shared" si="54"/>
        <v>1</v>
      </c>
      <c r="T75" s="14">
        <f t="shared" si="55"/>
        <v>8</v>
      </c>
      <c r="U75" s="14"/>
      <c r="V75" s="15">
        <v>0.75793659047002893</v>
      </c>
      <c r="W75" s="15">
        <v>1</v>
      </c>
      <c r="X75" s="15">
        <v>0.51165071513666704</v>
      </c>
      <c r="Y75" s="15">
        <v>0.5</v>
      </c>
      <c r="Z75" s="15">
        <v>-160</v>
      </c>
      <c r="AA75" s="15">
        <v>380</v>
      </c>
      <c r="AB75" s="15">
        <v>0</v>
      </c>
      <c r="AC75" s="16">
        <f t="shared" si="56"/>
        <v>0.5</v>
      </c>
      <c r="AD75" s="16">
        <f t="shared" si="91"/>
        <v>0.5</v>
      </c>
      <c r="AE75" s="16" t="str">
        <f t="shared" si="57"/>
        <v>Over</v>
      </c>
      <c r="AF75" s="15">
        <v>0.6</v>
      </c>
      <c r="AG75" s="15">
        <v>0.6</v>
      </c>
      <c r="AH75" s="16">
        <f t="shared" si="58"/>
        <v>3</v>
      </c>
      <c r="AI75" s="16">
        <f t="shared" si="59"/>
        <v>3</v>
      </c>
      <c r="AJ75" s="16">
        <f t="shared" si="60"/>
        <v>1</v>
      </c>
      <c r="AK75" s="16">
        <f t="shared" si="61"/>
        <v>1</v>
      </c>
      <c r="AL75" s="16">
        <f t="shared" si="62"/>
        <v>8</v>
      </c>
      <c r="AM75" s="14"/>
      <c r="AN75">
        <v>4.5639448228766262E-2</v>
      </c>
      <c r="AO75">
        <v>0.120035544322063</v>
      </c>
      <c r="AP75">
        <v>-4.6725508541538203E-5</v>
      </c>
      <c r="AQ75" t="s">
        <v>141</v>
      </c>
      <c r="AR75">
        <v>0.5</v>
      </c>
      <c r="AS75">
        <v>870</v>
      </c>
      <c r="AT75" t="s">
        <v>141</v>
      </c>
      <c r="AU75" s="14">
        <f t="shared" si="63"/>
        <v>0.5</v>
      </c>
      <c r="AV75" s="14">
        <f t="shared" si="92"/>
        <v>-0.50004672550854157</v>
      </c>
      <c r="AW75" s="14" t="str">
        <f t="shared" si="64"/>
        <v>Under</v>
      </c>
      <c r="AX75">
        <v>0.1</v>
      </c>
      <c r="AY75">
        <v>0.1</v>
      </c>
      <c r="AZ75" s="14">
        <f t="shared" si="65"/>
        <v>3</v>
      </c>
      <c r="BA75" s="14">
        <f t="shared" si="66"/>
        <v>1</v>
      </c>
      <c r="BB75" s="14">
        <f t="shared" si="67"/>
        <v>0</v>
      </c>
      <c r="BC75" s="14">
        <f t="shared" si="68"/>
        <v>0</v>
      </c>
      <c r="BD75" s="14">
        <f t="shared" si="69"/>
        <v>4</v>
      </c>
      <c r="BE75" s="14"/>
      <c r="BF75">
        <v>0.32456581971813703</v>
      </c>
      <c r="BG75">
        <v>0.65244279529993798</v>
      </c>
      <c r="BH75">
        <v>0.178113443376439</v>
      </c>
      <c r="BI75" t="s">
        <v>141</v>
      </c>
      <c r="BJ75">
        <v>0.5</v>
      </c>
      <c r="BK75">
        <v>260</v>
      </c>
      <c r="BL75" t="s">
        <v>141</v>
      </c>
      <c r="BM75" s="14">
        <f t="shared" si="70"/>
        <v>0.5</v>
      </c>
      <c r="BN75" s="14">
        <f t="shared" si="93"/>
        <v>-0.32188655662356103</v>
      </c>
      <c r="BO75" s="14" t="str">
        <f t="shared" si="71"/>
        <v>Under</v>
      </c>
      <c r="BP75">
        <v>0.4</v>
      </c>
      <c r="BQ75">
        <v>0.3</v>
      </c>
      <c r="BR75" s="14">
        <f t="shared" si="72"/>
        <v>2</v>
      </c>
      <c r="BS75" s="14">
        <f t="shared" si="73"/>
        <v>1</v>
      </c>
      <c r="BT75" s="14">
        <f t="shared" si="74"/>
        <v>1</v>
      </c>
      <c r="BU75" s="14">
        <f t="shared" si="75"/>
        <v>1</v>
      </c>
      <c r="BV75" s="14">
        <f t="shared" si="76"/>
        <v>5</v>
      </c>
      <c r="BW75" s="14"/>
      <c r="BX75">
        <v>0.22296007675216459</v>
      </c>
      <c r="BY75">
        <v>0.86192327192834195</v>
      </c>
      <c r="BZ75">
        <v>5.2275512000000003E-2</v>
      </c>
      <c r="CA75" t="s">
        <v>141</v>
      </c>
      <c r="CB75">
        <v>0.5</v>
      </c>
      <c r="CC75">
        <v>920</v>
      </c>
      <c r="CD75" t="s">
        <v>141</v>
      </c>
      <c r="CE75" s="14">
        <f t="shared" si="77"/>
        <v>0.5</v>
      </c>
      <c r="CF75" s="14">
        <f t="shared" si="94"/>
        <v>-0.5</v>
      </c>
      <c r="CG75" s="14" t="str">
        <f t="shared" si="78"/>
        <v>Under</v>
      </c>
      <c r="CH75">
        <v>0</v>
      </c>
      <c r="CI75">
        <v>0</v>
      </c>
      <c r="CJ75" s="14">
        <f t="shared" si="96"/>
        <v>2</v>
      </c>
      <c r="CK75" s="14">
        <f t="shared" si="79"/>
        <v>1</v>
      </c>
      <c r="CL75" s="14">
        <f t="shared" si="80"/>
        <v>1</v>
      </c>
      <c r="CM75" s="14">
        <f t="shared" si="81"/>
        <v>1</v>
      </c>
      <c r="CN75" s="14">
        <f t="shared" si="82"/>
        <v>5</v>
      </c>
      <c r="CO75" s="14"/>
      <c r="CP75">
        <v>1.0669867855650339</v>
      </c>
      <c r="CQ75">
        <v>1.2352304000000001</v>
      </c>
      <c r="CR75">
        <v>0.97835179540185901</v>
      </c>
      <c r="CS75">
        <v>0.5</v>
      </c>
      <c r="CT75" t="s">
        <v>141</v>
      </c>
      <c r="CU75">
        <v>0.5</v>
      </c>
      <c r="CV75">
        <v>1.5</v>
      </c>
      <c r="CW75" s="14">
        <f t="shared" si="83"/>
        <v>0.5</v>
      </c>
      <c r="CX75" s="14">
        <f t="shared" si="95"/>
        <v>0.73523040000000006</v>
      </c>
      <c r="CY75" s="14" t="str">
        <f t="shared" si="84"/>
        <v>Over</v>
      </c>
      <c r="CZ75">
        <v>0.9</v>
      </c>
      <c r="DA75">
        <v>0.6</v>
      </c>
      <c r="DB75" s="14">
        <f t="shared" si="85"/>
        <v>3</v>
      </c>
      <c r="DC75" s="14">
        <f t="shared" si="86"/>
        <v>2</v>
      </c>
      <c r="DD75" s="14">
        <f t="shared" si="87"/>
        <v>1</v>
      </c>
      <c r="DE75" s="14">
        <f t="shared" si="88"/>
        <v>1</v>
      </c>
      <c r="DF75" s="14">
        <f t="shared" si="89"/>
        <v>7</v>
      </c>
      <c r="DG75" s="14"/>
    </row>
    <row r="76" spans="1:111" x14ac:dyDescent="0.3">
      <c r="A76" t="s">
        <v>220</v>
      </c>
      <c r="B76" t="s">
        <v>40</v>
      </c>
      <c r="C76" t="s">
        <v>212</v>
      </c>
      <c r="D76">
        <v>0.33055889500346802</v>
      </c>
      <c r="E76">
        <v>0.51</v>
      </c>
      <c r="F76">
        <v>0.25292447000000001</v>
      </c>
      <c r="G76">
        <v>0.5</v>
      </c>
      <c r="H76" t="s">
        <v>141</v>
      </c>
      <c r="I76">
        <v>0.5</v>
      </c>
      <c r="J76" t="s">
        <v>141</v>
      </c>
      <c r="K76" s="14">
        <f t="shared" si="49"/>
        <v>0.5</v>
      </c>
      <c r="L76" s="14">
        <f t="shared" si="90"/>
        <v>-0.24707552999999999</v>
      </c>
      <c r="M76" s="14" t="str">
        <f t="shared" si="50"/>
        <v>Under</v>
      </c>
      <c r="N76">
        <v>0.5</v>
      </c>
      <c r="O76">
        <v>0.3</v>
      </c>
      <c r="P76" s="14">
        <f t="shared" si="51"/>
        <v>2</v>
      </c>
      <c r="Q76" s="14">
        <f t="shared" si="52"/>
        <v>3</v>
      </c>
      <c r="R76" s="14">
        <f t="shared" si="53"/>
        <v>1</v>
      </c>
      <c r="S76" s="14">
        <f t="shared" si="54"/>
        <v>1</v>
      </c>
      <c r="T76" s="14">
        <f t="shared" si="55"/>
        <v>7</v>
      </c>
      <c r="U76" s="14"/>
      <c r="V76">
        <v>0.51042687495895844</v>
      </c>
      <c r="W76">
        <v>1</v>
      </c>
      <c r="X76">
        <v>7.9229740000000008E-6</v>
      </c>
      <c r="Y76">
        <v>0.5</v>
      </c>
      <c r="Z76">
        <v>-145</v>
      </c>
      <c r="AA76">
        <v>430</v>
      </c>
      <c r="AB76">
        <v>0</v>
      </c>
      <c r="AC76" s="14">
        <f t="shared" si="56"/>
        <v>0.5</v>
      </c>
      <c r="AD76" s="16">
        <f t="shared" si="91"/>
        <v>0.5</v>
      </c>
      <c r="AE76" s="14" t="str">
        <f t="shared" si="57"/>
        <v>Over</v>
      </c>
      <c r="AF76">
        <v>0.3</v>
      </c>
      <c r="AG76">
        <v>0.3</v>
      </c>
      <c r="AH76" s="14">
        <f t="shared" si="58"/>
        <v>2</v>
      </c>
      <c r="AI76" s="14">
        <f t="shared" si="59"/>
        <v>3</v>
      </c>
      <c r="AJ76" s="14">
        <f t="shared" si="60"/>
        <v>0</v>
      </c>
      <c r="AK76" s="14">
        <f t="shared" si="61"/>
        <v>0</v>
      </c>
      <c r="AL76" s="14">
        <f t="shared" si="62"/>
        <v>5</v>
      </c>
      <c r="AM76" s="14"/>
      <c r="AN76">
        <v>-5.9325522859525015E-4</v>
      </c>
      <c r="AO76">
        <v>1.50462962962962E-2</v>
      </c>
      <c r="AP76">
        <v>-1.6701052323307E-2</v>
      </c>
      <c r="AQ76" t="s">
        <v>141</v>
      </c>
      <c r="AR76">
        <v>0.5</v>
      </c>
      <c r="AS76">
        <v>830</v>
      </c>
      <c r="AT76" t="s">
        <v>141</v>
      </c>
      <c r="AU76" s="14">
        <f t="shared" si="63"/>
        <v>0.5</v>
      </c>
      <c r="AV76" s="14">
        <f t="shared" si="92"/>
        <v>-0.51670105232330699</v>
      </c>
      <c r="AW76" s="14" t="str">
        <f t="shared" si="64"/>
        <v>Under</v>
      </c>
      <c r="AX76">
        <v>0</v>
      </c>
      <c r="AY76">
        <v>0</v>
      </c>
      <c r="AZ76" s="14">
        <f t="shared" si="65"/>
        <v>3</v>
      </c>
      <c r="BA76" s="14">
        <f t="shared" si="66"/>
        <v>1</v>
      </c>
      <c r="BB76" s="14">
        <f t="shared" si="67"/>
        <v>0</v>
      </c>
      <c r="BC76" s="14">
        <f t="shared" si="68"/>
        <v>0</v>
      </c>
      <c r="BD76" s="14">
        <f t="shared" si="69"/>
        <v>4</v>
      </c>
      <c r="BE76" s="14"/>
      <c r="BF76">
        <v>0.32844602063598849</v>
      </c>
      <c r="BG76">
        <v>1.0946767536759401</v>
      </c>
      <c r="BH76">
        <v>1.9744515000000001E-2</v>
      </c>
      <c r="BI76" t="s">
        <v>141</v>
      </c>
      <c r="BJ76">
        <v>0.5</v>
      </c>
      <c r="BK76">
        <v>270</v>
      </c>
      <c r="BL76" t="s">
        <v>141</v>
      </c>
      <c r="BM76" s="14">
        <f t="shared" si="70"/>
        <v>0.5</v>
      </c>
      <c r="BN76" s="14">
        <f t="shared" si="93"/>
        <v>0.59467675367594008</v>
      </c>
      <c r="BO76" s="14" t="str">
        <f t="shared" si="71"/>
        <v>Over</v>
      </c>
      <c r="BP76">
        <v>0.3</v>
      </c>
      <c r="BQ76">
        <v>0.2</v>
      </c>
      <c r="BR76" s="14">
        <f t="shared" si="72"/>
        <v>1</v>
      </c>
      <c r="BS76" s="14">
        <f t="shared" si="73"/>
        <v>5</v>
      </c>
      <c r="BT76" s="14">
        <f t="shared" si="74"/>
        <v>0</v>
      </c>
      <c r="BU76" s="14">
        <f t="shared" si="75"/>
        <v>0</v>
      </c>
      <c r="BV76" s="14">
        <f t="shared" si="76"/>
        <v>6</v>
      </c>
      <c r="BW76" s="14"/>
      <c r="BX76">
        <v>0.1872176856612576</v>
      </c>
      <c r="BY76">
        <v>0.83069568084404799</v>
      </c>
      <c r="BZ76">
        <v>0.03</v>
      </c>
      <c r="CA76" t="s">
        <v>141</v>
      </c>
      <c r="CB76">
        <v>0.5</v>
      </c>
      <c r="CC76">
        <v>920</v>
      </c>
      <c r="CD76" t="s">
        <v>141</v>
      </c>
      <c r="CE76" s="14">
        <f t="shared" si="77"/>
        <v>0.5</v>
      </c>
      <c r="CF76" s="14">
        <f t="shared" si="94"/>
        <v>-0.47</v>
      </c>
      <c r="CG76" s="14" t="str">
        <f t="shared" si="78"/>
        <v>Under</v>
      </c>
      <c r="CH76">
        <v>0.3</v>
      </c>
      <c r="CI76">
        <v>0.3</v>
      </c>
      <c r="CJ76" s="14">
        <f t="shared" si="96"/>
        <v>2</v>
      </c>
      <c r="CK76" s="14">
        <f t="shared" si="79"/>
        <v>1</v>
      </c>
      <c r="CL76" s="14">
        <f t="shared" si="80"/>
        <v>1</v>
      </c>
      <c r="CM76" s="14">
        <f t="shared" si="81"/>
        <v>1</v>
      </c>
      <c r="CN76" s="14">
        <f t="shared" si="82"/>
        <v>5</v>
      </c>
      <c r="CO76" s="14"/>
      <c r="CP76">
        <v>0.66097847600677606</v>
      </c>
      <c r="CQ76">
        <v>1.2</v>
      </c>
      <c r="CR76">
        <v>-1.4598736E-5</v>
      </c>
      <c r="CS76">
        <v>0.5</v>
      </c>
      <c r="CT76" t="s">
        <v>141</v>
      </c>
      <c r="CU76">
        <v>0.5</v>
      </c>
      <c r="CV76" t="s">
        <v>141</v>
      </c>
      <c r="CW76" s="14">
        <f t="shared" si="83"/>
        <v>0.5</v>
      </c>
      <c r="CX76" s="14">
        <f t="shared" si="95"/>
        <v>0.7</v>
      </c>
      <c r="CY76" s="14" t="str">
        <f t="shared" si="84"/>
        <v>Over</v>
      </c>
      <c r="CZ76">
        <v>0.4</v>
      </c>
      <c r="DA76">
        <v>0.3</v>
      </c>
      <c r="DB76" s="14">
        <f t="shared" si="85"/>
        <v>2</v>
      </c>
      <c r="DC76" s="14">
        <f t="shared" si="86"/>
        <v>2</v>
      </c>
      <c r="DD76" s="14">
        <f t="shared" si="87"/>
        <v>0</v>
      </c>
      <c r="DE76" s="14">
        <f t="shared" si="88"/>
        <v>0</v>
      </c>
      <c r="DF76" s="14">
        <f t="shared" si="89"/>
        <v>4</v>
      </c>
      <c r="DG76" s="14"/>
    </row>
    <row r="77" spans="1:111" x14ac:dyDescent="0.3">
      <c r="A77" t="s">
        <v>221</v>
      </c>
      <c r="B77" t="s">
        <v>44</v>
      </c>
      <c r="C77" t="s">
        <v>222</v>
      </c>
      <c r="D77">
        <v>0.31898365978010618</v>
      </c>
      <c r="E77">
        <v>0.443520782396088</v>
      </c>
      <c r="F77">
        <v>2.0335450000000001E-2</v>
      </c>
      <c r="G77">
        <v>0.5</v>
      </c>
      <c r="H77" t="s">
        <v>141</v>
      </c>
      <c r="I77">
        <v>0.5</v>
      </c>
      <c r="J77">
        <v>0.5</v>
      </c>
      <c r="K77" s="14">
        <f t="shared" si="49"/>
        <v>0.5</v>
      </c>
      <c r="L77" s="14">
        <f t="shared" si="90"/>
        <v>-0.47966455000000002</v>
      </c>
      <c r="M77" s="14" t="str">
        <f t="shared" si="50"/>
        <v>Under</v>
      </c>
      <c r="N77">
        <v>0.7</v>
      </c>
      <c r="O77">
        <v>0.4</v>
      </c>
      <c r="P77" s="14">
        <f t="shared" si="51"/>
        <v>3</v>
      </c>
      <c r="Q77" s="14">
        <f t="shared" si="52"/>
        <v>4</v>
      </c>
      <c r="R77" s="14">
        <f t="shared" si="53"/>
        <v>0</v>
      </c>
      <c r="S77" s="14">
        <f t="shared" si="54"/>
        <v>1</v>
      </c>
      <c r="T77" s="14">
        <f t="shared" si="55"/>
        <v>8</v>
      </c>
      <c r="U77" s="14"/>
      <c r="V77" s="15">
        <v>1.0651056795241061</v>
      </c>
      <c r="W77" s="15">
        <v>1.18363449035063</v>
      </c>
      <c r="X77" s="15">
        <v>0.99807404320313997</v>
      </c>
      <c r="Y77" s="15">
        <v>0.5</v>
      </c>
      <c r="Z77" s="15">
        <v>-220</v>
      </c>
      <c r="AA77" s="15">
        <v>260</v>
      </c>
      <c r="AB77" s="15">
        <v>0.3</v>
      </c>
      <c r="AC77" s="16">
        <f t="shared" si="56"/>
        <v>0.5</v>
      </c>
      <c r="AD77" s="16">
        <f t="shared" si="91"/>
        <v>0.7</v>
      </c>
      <c r="AE77" s="16" t="str">
        <f t="shared" si="57"/>
        <v>Over</v>
      </c>
      <c r="AF77" s="15">
        <v>1.2</v>
      </c>
      <c r="AG77" s="15">
        <v>0.6</v>
      </c>
      <c r="AH77" s="16">
        <f t="shared" si="58"/>
        <v>3</v>
      </c>
      <c r="AI77" s="16">
        <f t="shared" si="59"/>
        <v>4</v>
      </c>
      <c r="AJ77" s="16">
        <f t="shared" si="60"/>
        <v>1</v>
      </c>
      <c r="AK77" s="16">
        <f t="shared" si="61"/>
        <v>1</v>
      </c>
      <c r="AL77" s="16">
        <f t="shared" si="62"/>
        <v>9</v>
      </c>
      <c r="AM77" s="14"/>
      <c r="AN77">
        <v>3.2517272287348277E-2</v>
      </c>
      <c r="AO77">
        <v>8.3634490350636595E-2</v>
      </c>
      <c r="AP77">
        <v>-2.1479646002178798E-5</v>
      </c>
      <c r="AQ77" t="s">
        <v>141</v>
      </c>
      <c r="AR77">
        <v>0.5</v>
      </c>
      <c r="AS77">
        <v>480</v>
      </c>
      <c r="AT77" t="s">
        <v>141</v>
      </c>
      <c r="AU77" s="14">
        <f t="shared" si="63"/>
        <v>0.5</v>
      </c>
      <c r="AV77" s="14">
        <f t="shared" si="92"/>
        <v>-0.50002147964600219</v>
      </c>
      <c r="AW77" s="14" t="str">
        <f t="shared" si="64"/>
        <v>Under</v>
      </c>
      <c r="AX77">
        <v>0.1</v>
      </c>
      <c r="AY77">
        <v>0.1</v>
      </c>
      <c r="AZ77" s="14">
        <f t="shared" si="65"/>
        <v>3</v>
      </c>
      <c r="BA77" s="14">
        <f t="shared" si="66"/>
        <v>1</v>
      </c>
      <c r="BB77" s="14">
        <f t="shared" si="67"/>
        <v>0</v>
      </c>
      <c r="BC77" s="14">
        <f t="shared" si="68"/>
        <v>0</v>
      </c>
      <c r="BD77" s="14">
        <f t="shared" si="69"/>
        <v>4</v>
      </c>
      <c r="BE77" s="14"/>
      <c r="BF77">
        <v>0.4066640912395742</v>
      </c>
      <c r="BG77">
        <v>0.862083873757025</v>
      </c>
      <c r="BH77">
        <v>0.14000000000000001</v>
      </c>
      <c r="BI77" t="s">
        <v>141</v>
      </c>
      <c r="BJ77">
        <v>0.5</v>
      </c>
      <c r="BK77">
        <v>145</v>
      </c>
      <c r="BL77" t="s">
        <v>141</v>
      </c>
      <c r="BM77" s="14">
        <f t="shared" si="70"/>
        <v>0.5</v>
      </c>
      <c r="BN77" s="14">
        <f t="shared" si="93"/>
        <v>0.362083873757025</v>
      </c>
      <c r="BO77" s="14" t="str">
        <f t="shared" si="71"/>
        <v>Over</v>
      </c>
      <c r="BP77">
        <v>0.2</v>
      </c>
      <c r="BQ77">
        <v>0.2</v>
      </c>
      <c r="BR77" s="14">
        <f t="shared" si="72"/>
        <v>1</v>
      </c>
      <c r="BS77" s="14">
        <f t="shared" si="73"/>
        <v>4</v>
      </c>
      <c r="BT77" s="14">
        <f t="shared" si="74"/>
        <v>0</v>
      </c>
      <c r="BU77" s="14">
        <f t="shared" si="75"/>
        <v>0</v>
      </c>
      <c r="BV77" s="14">
        <f t="shared" si="76"/>
        <v>5</v>
      </c>
      <c r="BW77" s="14"/>
      <c r="BX77">
        <v>0.17011896798862611</v>
      </c>
      <c r="BY77">
        <v>0.78620843561704901</v>
      </c>
      <c r="BZ77">
        <v>-4.6250917000000002E-2</v>
      </c>
      <c r="CA77" t="s">
        <v>141</v>
      </c>
      <c r="CB77">
        <v>0.5</v>
      </c>
      <c r="CC77">
        <v>1000</v>
      </c>
      <c r="CD77" t="s">
        <v>141</v>
      </c>
      <c r="CE77" s="14">
        <f t="shared" si="77"/>
        <v>0.5</v>
      </c>
      <c r="CF77" s="14">
        <f t="shared" si="94"/>
        <v>-0.54625091700000006</v>
      </c>
      <c r="CG77" s="14" t="str">
        <f t="shared" si="78"/>
        <v>Under</v>
      </c>
      <c r="CH77">
        <v>0</v>
      </c>
      <c r="CI77">
        <v>0</v>
      </c>
      <c r="CJ77" s="14">
        <f t="shared" si="96"/>
        <v>2</v>
      </c>
      <c r="CK77" s="14">
        <f t="shared" si="79"/>
        <v>1</v>
      </c>
      <c r="CL77" s="14">
        <f t="shared" si="80"/>
        <v>1</v>
      </c>
      <c r="CM77" s="14">
        <f t="shared" si="81"/>
        <v>1</v>
      </c>
      <c r="CN77" s="14">
        <f t="shared" si="82"/>
        <v>5</v>
      </c>
      <c r="CO77" s="14"/>
      <c r="CP77">
        <v>1.784044346612409</v>
      </c>
      <c r="CQ77">
        <v>2</v>
      </c>
      <c r="CR77">
        <v>1.48405420674775</v>
      </c>
      <c r="CS77">
        <v>1.5</v>
      </c>
      <c r="CT77" t="s">
        <v>141</v>
      </c>
      <c r="CU77">
        <v>1.5</v>
      </c>
      <c r="CV77">
        <v>1.5</v>
      </c>
      <c r="CW77" s="14">
        <f t="shared" si="83"/>
        <v>1.5</v>
      </c>
      <c r="CX77" s="14">
        <f t="shared" si="95"/>
        <v>0.5</v>
      </c>
      <c r="CY77" s="14" t="str">
        <f t="shared" si="84"/>
        <v>Over</v>
      </c>
      <c r="CZ77">
        <v>1.6</v>
      </c>
      <c r="DA77">
        <v>0.3</v>
      </c>
      <c r="DB77" s="14">
        <f t="shared" si="85"/>
        <v>2</v>
      </c>
      <c r="DC77" s="14">
        <f t="shared" si="86"/>
        <v>1</v>
      </c>
      <c r="DD77" s="14">
        <f t="shared" si="87"/>
        <v>1</v>
      </c>
      <c r="DE77" s="14">
        <f t="shared" si="88"/>
        <v>0</v>
      </c>
      <c r="DF77" s="14">
        <f t="shared" si="89"/>
        <v>4</v>
      </c>
      <c r="DG77" s="14"/>
    </row>
    <row r="78" spans="1:111" x14ac:dyDescent="0.3">
      <c r="A78" t="s">
        <v>223</v>
      </c>
      <c r="B78" t="s">
        <v>44</v>
      </c>
      <c r="C78" t="s">
        <v>222</v>
      </c>
      <c r="D78" s="15">
        <v>0.18895382277907169</v>
      </c>
      <c r="E78" s="15">
        <v>0.36614173228346403</v>
      </c>
      <c r="F78" s="15">
        <v>0.129648277851134</v>
      </c>
      <c r="G78" s="15">
        <v>0.5</v>
      </c>
      <c r="H78" s="15" t="s">
        <v>141</v>
      </c>
      <c r="I78" s="15">
        <v>0.5</v>
      </c>
      <c r="J78" s="15" t="s">
        <v>141</v>
      </c>
      <c r="K78" s="16">
        <f t="shared" si="49"/>
        <v>0.5</v>
      </c>
      <c r="L78" s="14">
        <f t="shared" si="90"/>
        <v>-0.4</v>
      </c>
      <c r="M78" s="16" t="str">
        <f t="shared" si="50"/>
        <v>Under</v>
      </c>
      <c r="N78" s="15">
        <v>0.1</v>
      </c>
      <c r="O78" s="15">
        <v>0.1</v>
      </c>
      <c r="P78" s="16">
        <f t="shared" si="51"/>
        <v>3</v>
      </c>
      <c r="Q78" s="16">
        <f t="shared" si="52"/>
        <v>4</v>
      </c>
      <c r="R78" s="16">
        <f t="shared" si="53"/>
        <v>1</v>
      </c>
      <c r="S78" s="16">
        <f t="shared" si="54"/>
        <v>1</v>
      </c>
      <c r="T78" s="16">
        <f t="shared" si="55"/>
        <v>9</v>
      </c>
      <c r="U78" s="14"/>
      <c r="V78">
        <v>0.6672436629491687</v>
      </c>
      <c r="W78">
        <v>1</v>
      </c>
      <c r="X78">
        <v>0.363374166717292</v>
      </c>
      <c r="Y78">
        <v>0.5</v>
      </c>
      <c r="Z78" t="s">
        <v>141</v>
      </c>
      <c r="AA78" t="s">
        <v>141</v>
      </c>
      <c r="AB78">
        <v>0</v>
      </c>
      <c r="AC78" s="14">
        <f t="shared" si="56"/>
        <v>0.5</v>
      </c>
      <c r="AD78" s="16">
        <f t="shared" si="91"/>
        <v>0.5</v>
      </c>
      <c r="AE78" s="14" t="str">
        <f t="shared" si="57"/>
        <v>Over</v>
      </c>
      <c r="AF78">
        <v>0.4</v>
      </c>
      <c r="AG78">
        <v>0.4</v>
      </c>
      <c r="AH78" s="14">
        <f t="shared" si="58"/>
        <v>2</v>
      </c>
      <c r="AI78" s="14">
        <f t="shared" si="59"/>
        <v>3</v>
      </c>
      <c r="AJ78" s="14">
        <f t="shared" si="60"/>
        <v>0</v>
      </c>
      <c r="AK78" s="14">
        <f t="shared" si="61"/>
        <v>0</v>
      </c>
      <c r="AL78" s="14">
        <f t="shared" si="62"/>
        <v>5</v>
      </c>
      <c r="AM78" s="14"/>
      <c r="AN78">
        <v>-4.7713507691683043E-3</v>
      </c>
      <c r="AO78">
        <v>2.4361948955916399E-2</v>
      </c>
      <c r="AP78">
        <v>-3.1721989574737298E-2</v>
      </c>
      <c r="AQ78" t="s">
        <v>141</v>
      </c>
      <c r="AR78">
        <v>0.5</v>
      </c>
      <c r="AS78" t="s">
        <v>141</v>
      </c>
      <c r="AT78" t="s">
        <v>141</v>
      </c>
      <c r="AU78" s="14">
        <f t="shared" si="63"/>
        <v>0.5</v>
      </c>
      <c r="AV78" s="14">
        <f t="shared" si="92"/>
        <v>-0.53172198957473726</v>
      </c>
      <c r="AW78" s="14" t="str">
        <f t="shared" si="64"/>
        <v>Under</v>
      </c>
      <c r="AX78">
        <v>0</v>
      </c>
      <c r="AY78">
        <v>0</v>
      </c>
      <c r="AZ78" s="14">
        <f t="shared" si="65"/>
        <v>3</v>
      </c>
      <c r="BA78" s="14">
        <f t="shared" si="66"/>
        <v>1</v>
      </c>
      <c r="BB78" s="14">
        <f t="shared" si="67"/>
        <v>0</v>
      </c>
      <c r="BC78" s="14">
        <f t="shared" si="68"/>
        <v>0</v>
      </c>
      <c r="BD78" s="14">
        <f t="shared" si="69"/>
        <v>4</v>
      </c>
      <c r="BE78" s="14"/>
      <c r="BF78">
        <v>0.20936844036520741</v>
      </c>
      <c r="BG78">
        <v>0.64861683343142995</v>
      </c>
      <c r="BH78">
        <v>7.27957438506215E-2</v>
      </c>
      <c r="BI78" t="s">
        <v>141</v>
      </c>
      <c r="BJ78">
        <v>0.5</v>
      </c>
      <c r="BK78" t="s">
        <v>141</v>
      </c>
      <c r="BL78" t="s">
        <v>141</v>
      </c>
      <c r="BM78" s="14">
        <f t="shared" si="70"/>
        <v>0.5</v>
      </c>
      <c r="BN78" s="14">
        <f t="shared" si="93"/>
        <v>-0.42720425614937851</v>
      </c>
      <c r="BO78" s="14" t="str">
        <f t="shared" si="71"/>
        <v>Under</v>
      </c>
      <c r="BP78">
        <v>0.3</v>
      </c>
      <c r="BQ78">
        <v>0.2</v>
      </c>
      <c r="BR78" s="14">
        <f t="shared" si="72"/>
        <v>2</v>
      </c>
      <c r="BS78" s="14">
        <f t="shared" si="73"/>
        <v>1</v>
      </c>
      <c r="BT78" s="14">
        <f t="shared" si="74"/>
        <v>1</v>
      </c>
      <c r="BU78" s="14">
        <f t="shared" si="75"/>
        <v>1</v>
      </c>
      <c r="BV78" s="14">
        <f t="shared" si="76"/>
        <v>5</v>
      </c>
      <c r="BW78" s="14"/>
      <c r="BX78">
        <v>0.14330459456319289</v>
      </c>
      <c r="BY78">
        <v>0.76762084796111196</v>
      </c>
      <c r="BZ78">
        <v>-1.4311531000000001E-2</v>
      </c>
      <c r="CA78" t="s">
        <v>141</v>
      </c>
      <c r="CB78">
        <v>0.5</v>
      </c>
      <c r="CC78" t="s">
        <v>141</v>
      </c>
      <c r="CD78" t="s">
        <v>141</v>
      </c>
      <c r="CE78" s="14">
        <f t="shared" si="77"/>
        <v>0.5</v>
      </c>
      <c r="CF78" s="14">
        <f t="shared" si="94"/>
        <v>-0.51431153100000004</v>
      </c>
      <c r="CG78" s="14" t="str">
        <f t="shared" si="78"/>
        <v>Under</v>
      </c>
      <c r="CH78">
        <v>0</v>
      </c>
      <c r="CI78">
        <v>0</v>
      </c>
      <c r="CJ78" s="14">
        <f t="shared" si="96"/>
        <v>2</v>
      </c>
      <c r="CK78" s="14">
        <f t="shared" si="79"/>
        <v>1</v>
      </c>
      <c r="CL78" s="14">
        <f t="shared" si="80"/>
        <v>1</v>
      </c>
      <c r="CM78" s="14">
        <f t="shared" si="81"/>
        <v>1</v>
      </c>
      <c r="CN78" s="14">
        <f t="shared" si="82"/>
        <v>5</v>
      </c>
      <c r="CO78" s="14"/>
      <c r="CP78">
        <v>0.88432105795354665</v>
      </c>
      <c r="CQ78">
        <v>1.2347351</v>
      </c>
      <c r="CR78">
        <v>0.43750053395803801</v>
      </c>
      <c r="CS78">
        <v>0.5</v>
      </c>
      <c r="CT78" t="s">
        <v>141</v>
      </c>
      <c r="CU78">
        <v>0.5</v>
      </c>
      <c r="CV78" t="s">
        <v>141</v>
      </c>
      <c r="CW78" s="14">
        <f t="shared" si="83"/>
        <v>0.5</v>
      </c>
      <c r="CX78" s="14">
        <f t="shared" si="95"/>
        <v>0.73473509999999997</v>
      </c>
      <c r="CY78" s="14" t="str">
        <f t="shared" si="84"/>
        <v>Over</v>
      </c>
      <c r="CZ78">
        <v>0.5</v>
      </c>
      <c r="DA78">
        <v>0.4</v>
      </c>
      <c r="DB78" s="14">
        <f t="shared" si="85"/>
        <v>2</v>
      </c>
      <c r="DC78" s="14">
        <f t="shared" si="86"/>
        <v>2</v>
      </c>
      <c r="DD78" s="14">
        <f t="shared" si="87"/>
        <v>0</v>
      </c>
      <c r="DE78" s="14">
        <f t="shared" si="88"/>
        <v>0</v>
      </c>
      <c r="DF78" s="14">
        <f t="shared" si="89"/>
        <v>4</v>
      </c>
      <c r="DG78" s="14"/>
    </row>
    <row r="79" spans="1:111" x14ac:dyDescent="0.3">
      <c r="A79" t="s">
        <v>224</v>
      </c>
      <c r="B79" t="s">
        <v>44</v>
      </c>
      <c r="C79" t="s">
        <v>222</v>
      </c>
      <c r="D79">
        <v>0.82254963695343808</v>
      </c>
      <c r="E79">
        <v>0.89412255106294203</v>
      </c>
      <c r="F79">
        <v>0.56479387607607601</v>
      </c>
      <c r="G79">
        <v>0.5</v>
      </c>
      <c r="H79" t="s">
        <v>141</v>
      </c>
      <c r="I79">
        <v>0.5</v>
      </c>
      <c r="J79">
        <v>0.5</v>
      </c>
      <c r="K79" s="14">
        <f t="shared" si="49"/>
        <v>0.5</v>
      </c>
      <c r="L79" s="14">
        <f t="shared" si="90"/>
        <v>0.39412255106294203</v>
      </c>
      <c r="M79" s="14" t="str">
        <f t="shared" si="50"/>
        <v>Over</v>
      </c>
      <c r="N79">
        <v>0.5</v>
      </c>
      <c r="O79">
        <v>0.4</v>
      </c>
      <c r="P79" s="14">
        <f t="shared" si="51"/>
        <v>3</v>
      </c>
      <c r="Q79" s="14">
        <f t="shared" si="52"/>
        <v>4</v>
      </c>
      <c r="R79" s="14">
        <f t="shared" si="53"/>
        <v>0</v>
      </c>
      <c r="S79" s="14">
        <f t="shared" si="54"/>
        <v>0</v>
      </c>
      <c r="T79" s="14">
        <f t="shared" si="55"/>
        <v>7</v>
      </c>
      <c r="U79" s="14"/>
      <c r="V79" s="15">
        <v>1.6863331925013569</v>
      </c>
      <c r="W79" s="15">
        <v>2.2330151600224499</v>
      </c>
      <c r="X79" s="15">
        <v>0.99983674</v>
      </c>
      <c r="Y79" s="15">
        <v>0.5</v>
      </c>
      <c r="Z79" s="15">
        <v>-390</v>
      </c>
      <c r="AA79" s="15">
        <v>140</v>
      </c>
      <c r="AB79" s="15">
        <v>0.3</v>
      </c>
      <c r="AC79" s="16">
        <f t="shared" si="56"/>
        <v>0.5</v>
      </c>
      <c r="AD79" s="16">
        <f t="shared" si="91"/>
        <v>1.7330151600224499</v>
      </c>
      <c r="AE79" s="16" t="str">
        <f t="shared" si="57"/>
        <v>Over</v>
      </c>
      <c r="AF79" s="15">
        <v>1.3</v>
      </c>
      <c r="AG79" s="15">
        <v>0.8</v>
      </c>
      <c r="AH79" s="16">
        <f t="shared" si="58"/>
        <v>3</v>
      </c>
      <c r="AI79" s="16">
        <f t="shared" si="59"/>
        <v>5</v>
      </c>
      <c r="AJ79" s="16">
        <f t="shared" si="60"/>
        <v>1</v>
      </c>
      <c r="AK79" s="16">
        <f t="shared" si="61"/>
        <v>1</v>
      </c>
      <c r="AL79" s="16">
        <f t="shared" si="62"/>
        <v>10</v>
      </c>
      <c r="AM79" s="14"/>
      <c r="AN79">
        <v>0.57775847667540359</v>
      </c>
      <c r="AO79">
        <v>1</v>
      </c>
      <c r="AP79">
        <v>0.12763880543122899</v>
      </c>
      <c r="AQ79" t="s">
        <v>141</v>
      </c>
      <c r="AR79">
        <v>0.5</v>
      </c>
      <c r="AS79">
        <v>430</v>
      </c>
      <c r="AT79" t="s">
        <v>141</v>
      </c>
      <c r="AU79" s="14">
        <f t="shared" si="63"/>
        <v>0.5</v>
      </c>
      <c r="AV79" s="14">
        <f t="shared" si="92"/>
        <v>0.5</v>
      </c>
      <c r="AW79" s="14" t="str">
        <f t="shared" si="64"/>
        <v>Over</v>
      </c>
      <c r="AX79">
        <v>0.2</v>
      </c>
      <c r="AY79">
        <v>0.2</v>
      </c>
      <c r="AZ79" s="14">
        <f t="shared" si="65"/>
        <v>2</v>
      </c>
      <c r="BA79" s="14">
        <f t="shared" si="66"/>
        <v>5</v>
      </c>
      <c r="BB79" s="14">
        <f t="shared" si="67"/>
        <v>0</v>
      </c>
      <c r="BC79" s="14">
        <f t="shared" si="68"/>
        <v>0</v>
      </c>
      <c r="BD79" s="14">
        <f t="shared" si="69"/>
        <v>7</v>
      </c>
      <c r="BE79" s="14"/>
      <c r="BF79" s="15">
        <v>1.2825286766763231</v>
      </c>
      <c r="BG79" s="15">
        <v>1.7214749</v>
      </c>
      <c r="BH79" s="15">
        <v>1.02526925220472</v>
      </c>
      <c r="BI79" s="15" t="s">
        <v>141</v>
      </c>
      <c r="BJ79" s="15">
        <v>0.5</v>
      </c>
      <c r="BK79" s="15">
        <v>-105</v>
      </c>
      <c r="BL79" s="15" t="s">
        <v>141</v>
      </c>
      <c r="BM79" s="16">
        <f t="shared" si="70"/>
        <v>0.5</v>
      </c>
      <c r="BN79" s="14">
        <f t="shared" si="93"/>
        <v>1.2214749</v>
      </c>
      <c r="BO79" s="16" t="str">
        <f t="shared" si="71"/>
        <v>Over</v>
      </c>
      <c r="BP79" s="15">
        <v>0.6</v>
      </c>
      <c r="BQ79" s="15">
        <v>0.3</v>
      </c>
      <c r="BR79" s="16">
        <f t="shared" si="72"/>
        <v>3</v>
      </c>
      <c r="BS79" s="16">
        <f t="shared" si="73"/>
        <v>5</v>
      </c>
      <c r="BT79" s="16">
        <f t="shared" si="74"/>
        <v>1</v>
      </c>
      <c r="BU79" s="16">
        <f t="shared" si="75"/>
        <v>0</v>
      </c>
      <c r="BV79" s="16">
        <f t="shared" si="76"/>
        <v>9</v>
      </c>
      <c r="BW79" s="14"/>
      <c r="BX79">
        <v>0.18724884345829401</v>
      </c>
      <c r="BY79">
        <v>0.80959999999999999</v>
      </c>
      <c r="BZ79">
        <v>0</v>
      </c>
      <c r="CA79" t="s">
        <v>141</v>
      </c>
      <c r="CB79">
        <v>0.5</v>
      </c>
      <c r="CC79">
        <v>750</v>
      </c>
      <c r="CD79" t="s">
        <v>141</v>
      </c>
      <c r="CE79" s="14">
        <f t="shared" si="77"/>
        <v>0.5</v>
      </c>
      <c r="CF79" s="14">
        <f t="shared" si="94"/>
        <v>-0.5</v>
      </c>
      <c r="CG79" s="14" t="str">
        <f t="shared" si="78"/>
        <v>Under</v>
      </c>
      <c r="CH79">
        <v>0.2</v>
      </c>
      <c r="CI79">
        <v>0.2</v>
      </c>
      <c r="CJ79" s="14">
        <f t="shared" si="96"/>
        <v>2</v>
      </c>
      <c r="CK79" s="14">
        <f t="shared" si="79"/>
        <v>1</v>
      </c>
      <c r="CL79" s="14">
        <f t="shared" si="80"/>
        <v>1</v>
      </c>
      <c r="CM79" s="14">
        <f t="shared" si="81"/>
        <v>1</v>
      </c>
      <c r="CN79" s="14">
        <f t="shared" si="82"/>
        <v>5</v>
      </c>
      <c r="CO79" s="14"/>
      <c r="CP79" s="15">
        <v>3.5087086996250072</v>
      </c>
      <c r="CQ79" s="15">
        <v>4.12</v>
      </c>
      <c r="CR79" s="15">
        <v>2.96279417573726</v>
      </c>
      <c r="CS79" s="15">
        <v>1.5</v>
      </c>
      <c r="CT79" s="15" t="s">
        <v>141</v>
      </c>
      <c r="CU79" s="15">
        <v>1.5</v>
      </c>
      <c r="CV79" s="15">
        <v>1.5</v>
      </c>
      <c r="CW79" s="16">
        <f t="shared" si="83"/>
        <v>1.5</v>
      </c>
      <c r="CX79" s="14">
        <f t="shared" si="95"/>
        <v>2.62</v>
      </c>
      <c r="CY79" s="16" t="str">
        <f t="shared" si="84"/>
        <v>Over</v>
      </c>
      <c r="CZ79" s="15">
        <v>2.5</v>
      </c>
      <c r="DA79" s="15">
        <v>0.6</v>
      </c>
      <c r="DB79" s="16">
        <f t="shared" si="85"/>
        <v>3</v>
      </c>
      <c r="DC79" s="16">
        <f t="shared" si="86"/>
        <v>5</v>
      </c>
      <c r="DD79" s="16">
        <f t="shared" si="87"/>
        <v>1</v>
      </c>
      <c r="DE79" s="16">
        <f t="shared" si="88"/>
        <v>1</v>
      </c>
      <c r="DF79" s="16">
        <f t="shared" si="89"/>
        <v>10</v>
      </c>
      <c r="DG79" s="14"/>
    </row>
    <row r="80" spans="1:111" x14ac:dyDescent="0.3">
      <c r="A80" t="s">
        <v>225</v>
      </c>
      <c r="B80" t="s">
        <v>44</v>
      </c>
      <c r="C80" t="s">
        <v>222</v>
      </c>
      <c r="D80" s="15">
        <v>0.34004734239171619</v>
      </c>
      <c r="E80" s="15">
        <v>0.443520782396088</v>
      </c>
      <c r="F80" s="15">
        <v>0.19624174999999999</v>
      </c>
      <c r="G80" s="15">
        <v>0.5</v>
      </c>
      <c r="H80" s="15" t="s">
        <v>141</v>
      </c>
      <c r="I80" s="15">
        <v>0.5</v>
      </c>
      <c r="J80" s="15">
        <v>0.5</v>
      </c>
      <c r="K80" s="16">
        <f t="shared" si="49"/>
        <v>0.5</v>
      </c>
      <c r="L80" s="14">
        <f t="shared" si="90"/>
        <v>-0.30375825000000001</v>
      </c>
      <c r="M80" s="16" t="str">
        <f t="shared" si="50"/>
        <v>Under</v>
      </c>
      <c r="N80" s="15">
        <v>0.4</v>
      </c>
      <c r="O80" s="15">
        <v>0.4</v>
      </c>
      <c r="P80" s="16">
        <f t="shared" si="51"/>
        <v>3</v>
      </c>
      <c r="Q80" s="16">
        <f t="shared" si="52"/>
        <v>4</v>
      </c>
      <c r="R80" s="16">
        <f t="shared" si="53"/>
        <v>1</v>
      </c>
      <c r="S80" s="16">
        <f t="shared" si="54"/>
        <v>1</v>
      </c>
      <c r="T80" s="16">
        <f t="shared" si="55"/>
        <v>9</v>
      </c>
      <c r="U80" s="14"/>
      <c r="V80">
        <v>0.98683638804038742</v>
      </c>
      <c r="W80">
        <v>1.00002013420541</v>
      </c>
      <c r="X80">
        <v>0.96132071810792197</v>
      </c>
      <c r="Y80">
        <v>0.5</v>
      </c>
      <c r="Z80">
        <v>-220</v>
      </c>
      <c r="AA80">
        <v>250</v>
      </c>
      <c r="AB80">
        <v>0.1</v>
      </c>
      <c r="AC80" s="14">
        <f t="shared" si="56"/>
        <v>0.5</v>
      </c>
      <c r="AD80" s="16">
        <f t="shared" si="91"/>
        <v>0.50002013420541003</v>
      </c>
      <c r="AE80" s="14" t="str">
        <f t="shared" si="57"/>
        <v>Over</v>
      </c>
      <c r="AF80">
        <v>0.9</v>
      </c>
      <c r="AG80">
        <v>0.5</v>
      </c>
      <c r="AH80" s="14">
        <f t="shared" si="58"/>
        <v>3</v>
      </c>
      <c r="AI80" s="14">
        <f t="shared" si="59"/>
        <v>4</v>
      </c>
      <c r="AJ80" s="14">
        <f t="shared" si="60"/>
        <v>1</v>
      </c>
      <c r="AK80" s="14">
        <f t="shared" si="61"/>
        <v>0</v>
      </c>
      <c r="AL80" s="14">
        <f t="shared" si="62"/>
        <v>8</v>
      </c>
      <c r="AM80" s="14"/>
      <c r="AN80">
        <v>2.919658937254872E-2</v>
      </c>
      <c r="AO80">
        <v>8.4022687316997496E-2</v>
      </c>
      <c r="AP80">
        <v>-5.9404940511221301E-5</v>
      </c>
      <c r="AQ80" t="s">
        <v>141</v>
      </c>
      <c r="AR80">
        <v>0.5</v>
      </c>
      <c r="AS80">
        <v>1060</v>
      </c>
      <c r="AT80" t="s">
        <v>141</v>
      </c>
      <c r="AU80" s="14">
        <f t="shared" si="63"/>
        <v>0.5</v>
      </c>
      <c r="AV80" s="14">
        <f t="shared" si="92"/>
        <v>-0.50005940494051127</v>
      </c>
      <c r="AW80" s="14" t="str">
        <f t="shared" si="64"/>
        <v>Under</v>
      </c>
      <c r="AX80">
        <v>0</v>
      </c>
      <c r="AY80">
        <v>0</v>
      </c>
      <c r="AZ80" s="14">
        <f t="shared" si="65"/>
        <v>3</v>
      </c>
      <c r="BA80" s="14">
        <f t="shared" si="66"/>
        <v>1</v>
      </c>
      <c r="BB80" s="14">
        <f t="shared" si="67"/>
        <v>0</v>
      </c>
      <c r="BC80" s="14">
        <f t="shared" si="68"/>
        <v>0</v>
      </c>
      <c r="BD80" s="14">
        <f t="shared" si="69"/>
        <v>4</v>
      </c>
      <c r="BE80" s="14"/>
      <c r="BF80">
        <v>0.40778450567691382</v>
      </c>
      <c r="BG80">
        <v>0.862083873757025</v>
      </c>
      <c r="BH80">
        <v>0.25368836473870698</v>
      </c>
      <c r="BI80" t="s">
        <v>141</v>
      </c>
      <c r="BJ80">
        <v>0.5</v>
      </c>
      <c r="BK80">
        <v>185</v>
      </c>
      <c r="BL80" t="s">
        <v>141</v>
      </c>
      <c r="BM80" s="14">
        <f t="shared" si="70"/>
        <v>0.5</v>
      </c>
      <c r="BN80" s="14">
        <f t="shared" si="93"/>
        <v>0.362083873757025</v>
      </c>
      <c r="BO80" s="14" t="str">
        <f t="shared" si="71"/>
        <v>Over</v>
      </c>
      <c r="BP80">
        <v>0.4</v>
      </c>
      <c r="BQ80">
        <v>0.3</v>
      </c>
      <c r="BR80" s="14">
        <f t="shared" si="72"/>
        <v>1</v>
      </c>
      <c r="BS80" s="14">
        <f t="shared" si="73"/>
        <v>4</v>
      </c>
      <c r="BT80" s="14">
        <f t="shared" si="74"/>
        <v>0</v>
      </c>
      <c r="BU80" s="14">
        <f t="shared" si="75"/>
        <v>0</v>
      </c>
      <c r="BV80" s="14">
        <f t="shared" si="76"/>
        <v>5</v>
      </c>
      <c r="BW80" s="14"/>
      <c r="BX80">
        <v>0.1605670855764128</v>
      </c>
      <c r="BY80">
        <v>0.79899581589958102</v>
      </c>
      <c r="BZ80">
        <v>-8.6590769999999994E-3</v>
      </c>
      <c r="CA80" t="s">
        <v>141</v>
      </c>
      <c r="CB80">
        <v>0.5</v>
      </c>
      <c r="CC80">
        <v>850</v>
      </c>
      <c r="CD80" t="s">
        <v>141</v>
      </c>
      <c r="CE80" s="14">
        <f t="shared" si="77"/>
        <v>0.5</v>
      </c>
      <c r="CF80" s="14">
        <f t="shared" si="94"/>
        <v>-0.50865907700000002</v>
      </c>
      <c r="CG80" s="14" t="str">
        <f t="shared" si="78"/>
        <v>Under</v>
      </c>
      <c r="CH80">
        <v>0</v>
      </c>
      <c r="CI80">
        <v>0</v>
      </c>
      <c r="CJ80" s="14">
        <f t="shared" si="96"/>
        <v>2</v>
      </c>
      <c r="CK80" s="14">
        <f t="shared" si="79"/>
        <v>1</v>
      </c>
      <c r="CL80" s="14">
        <f t="shared" si="80"/>
        <v>1</v>
      </c>
      <c r="CM80" s="14">
        <f t="shared" si="81"/>
        <v>1</v>
      </c>
      <c r="CN80" s="14">
        <f t="shared" si="82"/>
        <v>5</v>
      </c>
      <c r="CO80" s="14"/>
      <c r="CP80">
        <v>1.460853923072478</v>
      </c>
      <c r="CQ80">
        <v>1.85521385369721</v>
      </c>
      <c r="CR80">
        <v>1.000151</v>
      </c>
      <c r="CS80">
        <v>1.5</v>
      </c>
      <c r="CT80" t="s">
        <v>141</v>
      </c>
      <c r="CU80">
        <v>1.5</v>
      </c>
      <c r="CV80">
        <v>1.5</v>
      </c>
      <c r="CW80" s="14">
        <f t="shared" si="83"/>
        <v>1.5</v>
      </c>
      <c r="CX80" s="14">
        <f t="shared" si="95"/>
        <v>-0.49984899999999999</v>
      </c>
      <c r="CY80" s="14" t="str">
        <f t="shared" si="84"/>
        <v>Under</v>
      </c>
      <c r="CZ80">
        <v>1.3</v>
      </c>
      <c r="DA80">
        <v>0.3</v>
      </c>
      <c r="DB80" s="14">
        <f t="shared" si="85"/>
        <v>2</v>
      </c>
      <c r="DC80" s="14">
        <f t="shared" si="86"/>
        <v>1</v>
      </c>
      <c r="DD80" s="14">
        <f t="shared" si="87"/>
        <v>1</v>
      </c>
      <c r="DE80" s="14">
        <f t="shared" si="88"/>
        <v>1</v>
      </c>
      <c r="DF80" s="14">
        <f t="shared" si="89"/>
        <v>5</v>
      </c>
      <c r="DG80" s="14"/>
    </row>
    <row r="81" spans="1:111" x14ac:dyDescent="0.3">
      <c r="A81" t="s">
        <v>226</v>
      </c>
      <c r="B81" t="s">
        <v>44</v>
      </c>
      <c r="C81" t="s">
        <v>222</v>
      </c>
      <c r="D81">
        <v>0.40664972155473478</v>
      </c>
      <c r="E81">
        <v>0.53</v>
      </c>
      <c r="F81">
        <v>0.20927851</v>
      </c>
      <c r="G81">
        <v>0.5</v>
      </c>
      <c r="H81" t="s">
        <v>141</v>
      </c>
      <c r="I81">
        <v>0.5</v>
      </c>
      <c r="J81">
        <v>0.5</v>
      </c>
      <c r="K81" s="14">
        <f t="shared" si="49"/>
        <v>0.5</v>
      </c>
      <c r="L81" s="14">
        <f t="shared" si="90"/>
        <v>-0.29072149000000003</v>
      </c>
      <c r="M81" s="14" t="str">
        <f t="shared" si="50"/>
        <v>Under</v>
      </c>
      <c r="N81">
        <v>0.3</v>
      </c>
      <c r="O81">
        <v>0.3</v>
      </c>
      <c r="P81" s="14">
        <f t="shared" si="51"/>
        <v>2</v>
      </c>
      <c r="Q81" s="14">
        <f t="shared" si="52"/>
        <v>4</v>
      </c>
      <c r="R81" s="14">
        <f t="shared" si="53"/>
        <v>1</v>
      </c>
      <c r="S81" s="14">
        <f t="shared" si="54"/>
        <v>1</v>
      </c>
      <c r="T81" s="14">
        <f t="shared" si="55"/>
        <v>8</v>
      </c>
      <c r="U81" s="14"/>
      <c r="V81">
        <v>0.67687177940813426</v>
      </c>
      <c r="W81">
        <v>1</v>
      </c>
      <c r="X81">
        <v>7.9229740000000008E-6</v>
      </c>
      <c r="Y81">
        <v>0.5</v>
      </c>
      <c r="Z81">
        <v>-340</v>
      </c>
      <c r="AA81">
        <v>160</v>
      </c>
      <c r="AB81">
        <v>0.2</v>
      </c>
      <c r="AC81" s="14">
        <f t="shared" si="56"/>
        <v>0.5</v>
      </c>
      <c r="AD81" s="16">
        <f t="shared" si="91"/>
        <v>0.5</v>
      </c>
      <c r="AE81" s="14" t="str">
        <f t="shared" si="57"/>
        <v>Over</v>
      </c>
      <c r="AF81">
        <v>0.7</v>
      </c>
      <c r="AG81">
        <v>0.5</v>
      </c>
      <c r="AH81" s="14">
        <f t="shared" si="58"/>
        <v>2</v>
      </c>
      <c r="AI81" s="14">
        <f t="shared" si="59"/>
        <v>3</v>
      </c>
      <c r="AJ81" s="14">
        <f t="shared" si="60"/>
        <v>1</v>
      </c>
      <c r="AK81" s="14">
        <f t="shared" si="61"/>
        <v>0</v>
      </c>
      <c r="AL81" s="14">
        <f t="shared" si="62"/>
        <v>6</v>
      </c>
      <c r="AM81" s="14"/>
      <c r="AN81">
        <v>4.9629130263980567E-2</v>
      </c>
      <c r="AO81">
        <v>0.138327102494926</v>
      </c>
      <c r="AP81">
        <v>-2.1479646002178798E-5</v>
      </c>
      <c r="AQ81" t="s">
        <v>141</v>
      </c>
      <c r="AR81">
        <v>0.5</v>
      </c>
      <c r="AS81">
        <v>340</v>
      </c>
      <c r="AT81" t="s">
        <v>141</v>
      </c>
      <c r="AU81" s="14">
        <f t="shared" si="63"/>
        <v>0.5</v>
      </c>
      <c r="AV81" s="14">
        <f t="shared" si="92"/>
        <v>-0.50002147964600219</v>
      </c>
      <c r="AW81" s="14" t="str">
        <f t="shared" si="64"/>
        <v>Under</v>
      </c>
      <c r="AX81">
        <v>0.1</v>
      </c>
      <c r="AY81">
        <v>0.1</v>
      </c>
      <c r="AZ81" s="14">
        <f t="shared" si="65"/>
        <v>3</v>
      </c>
      <c r="BA81" s="14">
        <f t="shared" si="66"/>
        <v>1</v>
      </c>
      <c r="BB81" s="14">
        <f t="shared" si="67"/>
        <v>0</v>
      </c>
      <c r="BC81" s="14">
        <f t="shared" si="68"/>
        <v>0</v>
      </c>
      <c r="BD81" s="14">
        <f t="shared" si="69"/>
        <v>4</v>
      </c>
      <c r="BE81" s="14"/>
      <c r="BF81">
        <v>0.3114145299649817</v>
      </c>
      <c r="BG81">
        <v>0.78145304193738896</v>
      </c>
      <c r="BH81">
        <v>4.0055806999999997E-3</v>
      </c>
      <c r="BI81" t="s">
        <v>141</v>
      </c>
      <c r="BJ81">
        <v>0.5</v>
      </c>
      <c r="BK81">
        <v>115</v>
      </c>
      <c r="BL81" t="s">
        <v>141</v>
      </c>
      <c r="BM81" s="14">
        <f t="shared" si="70"/>
        <v>0.5</v>
      </c>
      <c r="BN81" s="14">
        <f t="shared" si="93"/>
        <v>-0.49599441929999999</v>
      </c>
      <c r="BO81" s="14" t="str">
        <f t="shared" si="71"/>
        <v>Under</v>
      </c>
      <c r="BP81">
        <v>0.2</v>
      </c>
      <c r="BQ81">
        <v>0.3</v>
      </c>
      <c r="BR81" s="14">
        <f t="shared" si="72"/>
        <v>2</v>
      </c>
      <c r="BS81" s="14">
        <f t="shared" si="73"/>
        <v>1</v>
      </c>
      <c r="BT81" s="14">
        <f t="shared" si="74"/>
        <v>1</v>
      </c>
      <c r="BU81" s="14">
        <f t="shared" si="75"/>
        <v>1</v>
      </c>
      <c r="BV81" s="14">
        <f t="shared" si="76"/>
        <v>5</v>
      </c>
      <c r="BW81" s="14"/>
      <c r="BX81">
        <v>0.18360749877662261</v>
      </c>
      <c r="BY81">
        <v>0.78620843561704901</v>
      </c>
      <c r="BZ81">
        <v>0.04</v>
      </c>
      <c r="CA81" t="s">
        <v>141</v>
      </c>
      <c r="CB81">
        <v>0.5</v>
      </c>
      <c r="CC81">
        <v>490</v>
      </c>
      <c r="CD81" t="s">
        <v>141</v>
      </c>
      <c r="CE81" s="14">
        <f t="shared" si="77"/>
        <v>0.5</v>
      </c>
      <c r="CF81" s="14">
        <f t="shared" si="94"/>
        <v>-0.5</v>
      </c>
      <c r="CG81" s="14" t="str">
        <f t="shared" si="78"/>
        <v>Under</v>
      </c>
      <c r="CH81">
        <v>0</v>
      </c>
      <c r="CI81">
        <v>0</v>
      </c>
      <c r="CJ81" s="14">
        <f t="shared" si="96"/>
        <v>2</v>
      </c>
      <c r="CK81" s="14">
        <f t="shared" si="79"/>
        <v>1</v>
      </c>
      <c r="CL81" s="14">
        <f t="shared" si="80"/>
        <v>1</v>
      </c>
      <c r="CM81" s="14">
        <f t="shared" si="81"/>
        <v>1</v>
      </c>
      <c r="CN81" s="14">
        <f t="shared" si="82"/>
        <v>5</v>
      </c>
      <c r="CO81" s="14"/>
      <c r="CP81">
        <v>0.92044002626161492</v>
      </c>
      <c r="CQ81">
        <v>1.30816324023819</v>
      </c>
      <c r="CR81">
        <v>3.6435620000000002E-2</v>
      </c>
      <c r="CS81">
        <v>1.5</v>
      </c>
      <c r="CT81" t="s">
        <v>141</v>
      </c>
      <c r="CU81">
        <v>1.5</v>
      </c>
      <c r="CV81">
        <v>1.5</v>
      </c>
      <c r="CW81" s="14">
        <f t="shared" si="83"/>
        <v>1.5</v>
      </c>
      <c r="CX81" s="14">
        <f t="shared" si="95"/>
        <v>-1.46356438</v>
      </c>
      <c r="CY81" s="14" t="str">
        <f t="shared" si="84"/>
        <v>Under</v>
      </c>
      <c r="CZ81">
        <v>1</v>
      </c>
      <c r="DA81">
        <v>0.3</v>
      </c>
      <c r="DB81" s="14">
        <f t="shared" si="85"/>
        <v>3</v>
      </c>
      <c r="DC81" s="14">
        <f t="shared" si="86"/>
        <v>3</v>
      </c>
      <c r="DD81" s="14">
        <f t="shared" si="87"/>
        <v>1</v>
      </c>
      <c r="DE81" s="14">
        <f t="shared" si="88"/>
        <v>1</v>
      </c>
      <c r="DF81" s="14">
        <f t="shared" si="89"/>
        <v>8</v>
      </c>
      <c r="DG81" s="14"/>
    </row>
    <row r="82" spans="1:111" x14ac:dyDescent="0.3">
      <c r="A82" t="s">
        <v>227</v>
      </c>
      <c r="B82" t="s">
        <v>44</v>
      </c>
      <c r="C82" t="s">
        <v>222</v>
      </c>
      <c r="D82">
        <v>0.36854702945186513</v>
      </c>
      <c r="E82">
        <v>0.52</v>
      </c>
      <c r="F82">
        <v>0.16467504118748399</v>
      </c>
      <c r="G82">
        <v>0.5</v>
      </c>
      <c r="H82" t="s">
        <v>141</v>
      </c>
      <c r="I82">
        <v>0.5</v>
      </c>
      <c r="J82">
        <v>0.5</v>
      </c>
      <c r="K82" s="14">
        <f t="shared" si="49"/>
        <v>0.5</v>
      </c>
      <c r="L82" s="14">
        <f t="shared" si="90"/>
        <v>-0.33532495881251601</v>
      </c>
      <c r="M82" s="14" t="str">
        <f t="shared" si="50"/>
        <v>Under</v>
      </c>
      <c r="N82">
        <v>0.3</v>
      </c>
      <c r="O82">
        <v>0.3</v>
      </c>
      <c r="P82" s="14">
        <f t="shared" si="51"/>
        <v>2</v>
      </c>
      <c r="Q82" s="14">
        <f t="shared" si="52"/>
        <v>4</v>
      </c>
      <c r="R82" s="14">
        <f t="shared" si="53"/>
        <v>1</v>
      </c>
      <c r="S82" s="14">
        <f t="shared" si="54"/>
        <v>1</v>
      </c>
      <c r="T82" s="14">
        <f t="shared" si="55"/>
        <v>8</v>
      </c>
      <c r="U82" s="14"/>
      <c r="V82" s="15">
        <v>0.90549058957657247</v>
      </c>
      <c r="W82" s="15">
        <v>1</v>
      </c>
      <c r="X82" s="15">
        <v>0.73230021094187603</v>
      </c>
      <c r="Y82" s="15">
        <v>0.5</v>
      </c>
      <c r="Z82" s="15">
        <v>-330</v>
      </c>
      <c r="AA82" s="15">
        <v>160</v>
      </c>
      <c r="AB82" s="15">
        <v>0.2</v>
      </c>
      <c r="AC82" s="16">
        <f t="shared" si="56"/>
        <v>0.5</v>
      </c>
      <c r="AD82" s="16">
        <f t="shared" si="91"/>
        <v>0.5</v>
      </c>
      <c r="AE82" s="16" t="str">
        <f t="shared" si="57"/>
        <v>Over</v>
      </c>
      <c r="AF82" s="15">
        <v>0.8</v>
      </c>
      <c r="AG82" s="15">
        <v>0.6</v>
      </c>
      <c r="AH82" s="16">
        <f t="shared" si="58"/>
        <v>3</v>
      </c>
      <c r="AI82" s="16">
        <f t="shared" si="59"/>
        <v>3</v>
      </c>
      <c r="AJ82" s="16">
        <f t="shared" si="60"/>
        <v>1</v>
      </c>
      <c r="AK82" s="16">
        <f t="shared" si="61"/>
        <v>1</v>
      </c>
      <c r="AL82" s="16">
        <f t="shared" si="62"/>
        <v>8</v>
      </c>
      <c r="AM82" s="14"/>
      <c r="AN82">
        <v>5.8544886327453152E-2</v>
      </c>
      <c r="AO82">
        <v>0.15658067658104899</v>
      </c>
      <c r="AP82">
        <v>0</v>
      </c>
      <c r="AQ82" t="s">
        <v>141</v>
      </c>
      <c r="AR82">
        <v>0.5</v>
      </c>
      <c r="AS82">
        <v>310</v>
      </c>
      <c r="AT82" t="s">
        <v>141</v>
      </c>
      <c r="AU82" s="14">
        <f t="shared" si="63"/>
        <v>0.5</v>
      </c>
      <c r="AV82" s="14">
        <f t="shared" si="92"/>
        <v>-0.5</v>
      </c>
      <c r="AW82" s="14" t="str">
        <f t="shared" si="64"/>
        <v>Under</v>
      </c>
      <c r="AX82">
        <v>0.2</v>
      </c>
      <c r="AY82">
        <v>0.2</v>
      </c>
      <c r="AZ82" s="14">
        <f t="shared" si="65"/>
        <v>3</v>
      </c>
      <c r="BA82" s="14">
        <f t="shared" si="66"/>
        <v>1</v>
      </c>
      <c r="BB82" s="14">
        <f t="shared" si="67"/>
        <v>0</v>
      </c>
      <c r="BC82" s="14">
        <f t="shared" si="68"/>
        <v>0</v>
      </c>
      <c r="BD82" s="14">
        <f t="shared" si="69"/>
        <v>4</v>
      </c>
      <c r="BE82" s="14"/>
      <c r="BF82">
        <v>0.36305556546197909</v>
      </c>
      <c r="BG82">
        <v>0.65933044017358899</v>
      </c>
      <c r="BH82">
        <v>0.09</v>
      </c>
      <c r="BI82" t="s">
        <v>141</v>
      </c>
      <c r="BJ82">
        <v>0.5</v>
      </c>
      <c r="BK82">
        <v>100</v>
      </c>
      <c r="BL82" t="s">
        <v>141</v>
      </c>
      <c r="BM82" s="14">
        <f t="shared" si="70"/>
        <v>0.5</v>
      </c>
      <c r="BN82" s="14">
        <f t="shared" si="93"/>
        <v>-0.41000000000000003</v>
      </c>
      <c r="BO82" s="14" t="str">
        <f t="shared" si="71"/>
        <v>Under</v>
      </c>
      <c r="BP82">
        <v>0.6</v>
      </c>
      <c r="BQ82">
        <v>0.3</v>
      </c>
      <c r="BR82" s="14">
        <f t="shared" si="72"/>
        <v>2</v>
      </c>
      <c r="BS82" s="14">
        <f t="shared" si="73"/>
        <v>1</v>
      </c>
      <c r="BT82" s="14">
        <f t="shared" si="74"/>
        <v>0</v>
      </c>
      <c r="BU82" s="14">
        <f t="shared" si="75"/>
        <v>1</v>
      </c>
      <c r="BV82" s="14">
        <f t="shared" si="76"/>
        <v>4</v>
      </c>
      <c r="BW82" s="14"/>
      <c r="BX82">
        <v>0.1723641620988581</v>
      </c>
      <c r="BY82">
        <v>0.78620843561704901</v>
      </c>
      <c r="BZ82">
        <v>0.01</v>
      </c>
      <c r="CA82" t="s">
        <v>141</v>
      </c>
      <c r="CB82">
        <v>0.5</v>
      </c>
      <c r="CC82">
        <v>430</v>
      </c>
      <c r="CD82" t="s">
        <v>141</v>
      </c>
      <c r="CE82" s="14">
        <f t="shared" si="77"/>
        <v>0.5</v>
      </c>
      <c r="CF82" s="14">
        <f t="shared" si="94"/>
        <v>-0.49</v>
      </c>
      <c r="CG82" s="14" t="str">
        <f t="shared" si="78"/>
        <v>Under</v>
      </c>
      <c r="CH82">
        <v>0.1</v>
      </c>
      <c r="CI82">
        <v>0.1</v>
      </c>
      <c r="CJ82" s="14">
        <f t="shared" si="96"/>
        <v>2</v>
      </c>
      <c r="CK82" s="14">
        <f t="shared" si="79"/>
        <v>1</v>
      </c>
      <c r="CL82" s="14">
        <f t="shared" si="80"/>
        <v>1</v>
      </c>
      <c r="CM82" s="14">
        <f t="shared" si="81"/>
        <v>1</v>
      </c>
      <c r="CN82" s="14">
        <f t="shared" si="82"/>
        <v>5</v>
      </c>
      <c r="CO82" s="14"/>
      <c r="CP82">
        <v>1.2167745892341399</v>
      </c>
      <c r="CQ82">
        <v>1.4260146763228001</v>
      </c>
      <c r="CR82">
        <v>1.00736502633006</v>
      </c>
      <c r="CS82">
        <v>1.5</v>
      </c>
      <c r="CT82" t="s">
        <v>141</v>
      </c>
      <c r="CU82">
        <v>1.5</v>
      </c>
      <c r="CV82">
        <v>1.5</v>
      </c>
      <c r="CW82" s="14">
        <f t="shared" si="83"/>
        <v>1.5</v>
      </c>
      <c r="CX82" s="14">
        <f t="shared" si="95"/>
        <v>-0.49263497366994002</v>
      </c>
      <c r="CY82" s="14" t="str">
        <f t="shared" si="84"/>
        <v>Under</v>
      </c>
      <c r="CZ82">
        <v>1.6</v>
      </c>
      <c r="DA82">
        <v>0.3</v>
      </c>
      <c r="DB82" s="14">
        <f t="shared" si="85"/>
        <v>3</v>
      </c>
      <c r="DC82" s="14">
        <f t="shared" si="86"/>
        <v>1</v>
      </c>
      <c r="DD82" s="14">
        <f t="shared" si="87"/>
        <v>0</v>
      </c>
      <c r="DE82" s="14">
        <f t="shared" si="88"/>
        <v>1</v>
      </c>
      <c r="DF82" s="14">
        <f t="shared" si="89"/>
        <v>5</v>
      </c>
      <c r="DG82" s="14"/>
    </row>
    <row r="83" spans="1:111" x14ac:dyDescent="0.3">
      <c r="A83" t="s">
        <v>228</v>
      </c>
      <c r="B83" t="s">
        <v>44</v>
      </c>
      <c r="C83" t="s">
        <v>222</v>
      </c>
      <c r="D83">
        <v>0.36197549091812459</v>
      </c>
      <c r="E83">
        <v>0.443520782396088</v>
      </c>
      <c r="F83">
        <v>0.30239978000000001</v>
      </c>
      <c r="G83">
        <v>0.5</v>
      </c>
      <c r="H83" t="s">
        <v>141</v>
      </c>
      <c r="I83">
        <v>0.5</v>
      </c>
      <c r="J83">
        <v>0.5</v>
      </c>
      <c r="K83" s="14">
        <f t="shared" si="49"/>
        <v>0.5</v>
      </c>
      <c r="L83" s="14">
        <f t="shared" si="90"/>
        <v>-0.3</v>
      </c>
      <c r="M83" s="14" t="str">
        <f t="shared" si="50"/>
        <v>Under</v>
      </c>
      <c r="N83">
        <v>0.2</v>
      </c>
      <c r="O83">
        <v>0.3</v>
      </c>
      <c r="P83" s="14">
        <f t="shared" si="51"/>
        <v>3</v>
      </c>
      <c r="Q83" s="14">
        <f t="shared" si="52"/>
        <v>4</v>
      </c>
      <c r="R83" s="14">
        <f t="shared" si="53"/>
        <v>1</v>
      </c>
      <c r="S83" s="14">
        <f t="shared" si="54"/>
        <v>1</v>
      </c>
      <c r="T83" s="14">
        <f t="shared" si="55"/>
        <v>9</v>
      </c>
      <c r="U83" s="14"/>
      <c r="V83" s="15">
        <v>0.97038996844070158</v>
      </c>
      <c r="W83" s="15">
        <v>1</v>
      </c>
      <c r="X83" s="15">
        <v>0.90499856764860298</v>
      </c>
      <c r="Y83" s="15">
        <v>0.5</v>
      </c>
      <c r="Z83" s="15">
        <v>-260</v>
      </c>
      <c r="AA83" s="15">
        <v>210</v>
      </c>
      <c r="AB83" s="15">
        <v>0.4</v>
      </c>
      <c r="AC83" s="16">
        <f t="shared" si="56"/>
        <v>0.5</v>
      </c>
      <c r="AD83" s="16">
        <f t="shared" si="91"/>
        <v>0.5</v>
      </c>
      <c r="AE83" s="16" t="str">
        <f t="shared" si="57"/>
        <v>Over</v>
      </c>
      <c r="AF83" s="15">
        <v>0.9</v>
      </c>
      <c r="AG83" s="15">
        <v>0.6</v>
      </c>
      <c r="AH83" s="16">
        <f t="shared" si="58"/>
        <v>3</v>
      </c>
      <c r="AI83" s="16">
        <f t="shared" si="59"/>
        <v>3</v>
      </c>
      <c r="AJ83" s="16">
        <f t="shared" si="60"/>
        <v>1</v>
      </c>
      <c r="AK83" s="16">
        <f t="shared" si="61"/>
        <v>1</v>
      </c>
      <c r="AL83" s="16">
        <f t="shared" si="62"/>
        <v>8</v>
      </c>
      <c r="AM83" s="14"/>
      <c r="AN83">
        <v>1.2864209677977049E-2</v>
      </c>
      <c r="AO83">
        <v>2.9878427988234701E-2</v>
      </c>
      <c r="AP83">
        <v>-5.6816936960950801E-5</v>
      </c>
      <c r="AQ83" t="s">
        <v>141</v>
      </c>
      <c r="AR83">
        <v>0.5</v>
      </c>
      <c r="AS83">
        <v>420</v>
      </c>
      <c r="AT83" t="s">
        <v>141</v>
      </c>
      <c r="AU83" s="14">
        <f t="shared" si="63"/>
        <v>0.5</v>
      </c>
      <c r="AV83" s="14">
        <f t="shared" si="92"/>
        <v>-0.50005681693696091</v>
      </c>
      <c r="AW83" s="14" t="str">
        <f t="shared" si="64"/>
        <v>Under</v>
      </c>
      <c r="AX83">
        <v>0</v>
      </c>
      <c r="AY83">
        <v>0.1</v>
      </c>
      <c r="AZ83" s="14">
        <f t="shared" si="65"/>
        <v>3</v>
      </c>
      <c r="BA83" s="14">
        <f t="shared" si="66"/>
        <v>1</v>
      </c>
      <c r="BB83" s="14">
        <f t="shared" si="67"/>
        <v>0</v>
      </c>
      <c r="BC83" s="14">
        <f t="shared" si="68"/>
        <v>0</v>
      </c>
      <c r="BD83" s="14">
        <f t="shared" si="69"/>
        <v>4</v>
      </c>
      <c r="BE83" s="14"/>
      <c r="BF83">
        <v>0.34405718980064443</v>
      </c>
      <c r="BG83">
        <v>0.65933044017358899</v>
      </c>
      <c r="BH83">
        <v>0.21222507732468099</v>
      </c>
      <c r="BI83" t="s">
        <v>141</v>
      </c>
      <c r="BJ83">
        <v>0.5</v>
      </c>
      <c r="BK83">
        <v>115</v>
      </c>
      <c r="BL83" t="s">
        <v>141</v>
      </c>
      <c r="BM83" s="14">
        <f t="shared" si="70"/>
        <v>0.5</v>
      </c>
      <c r="BN83" s="14">
        <f t="shared" si="93"/>
        <v>-0.5</v>
      </c>
      <c r="BO83" s="14" t="str">
        <f t="shared" si="71"/>
        <v>Under</v>
      </c>
      <c r="BP83">
        <v>0</v>
      </c>
      <c r="BQ83">
        <v>0.1</v>
      </c>
      <c r="BR83" s="14">
        <f t="shared" si="72"/>
        <v>2</v>
      </c>
      <c r="BS83" s="14">
        <f t="shared" si="73"/>
        <v>1</v>
      </c>
      <c r="BT83" s="14">
        <f t="shared" si="74"/>
        <v>1</v>
      </c>
      <c r="BU83" s="14">
        <f t="shared" si="75"/>
        <v>1</v>
      </c>
      <c r="BV83" s="14">
        <f t="shared" si="76"/>
        <v>5</v>
      </c>
      <c r="BW83" s="14"/>
      <c r="BX83">
        <v>0.17184888260141509</v>
      </c>
      <c r="BY83">
        <v>0.76762084796111196</v>
      </c>
      <c r="BZ83">
        <v>0.03</v>
      </c>
      <c r="CA83" t="s">
        <v>141</v>
      </c>
      <c r="CB83">
        <v>0.5</v>
      </c>
      <c r="CC83">
        <v>850</v>
      </c>
      <c r="CD83" t="s">
        <v>141</v>
      </c>
      <c r="CE83" s="14">
        <f t="shared" si="77"/>
        <v>0.5</v>
      </c>
      <c r="CF83" s="14">
        <f t="shared" si="94"/>
        <v>-0.5</v>
      </c>
      <c r="CG83" s="14" t="str">
        <f t="shared" si="78"/>
        <v>Under</v>
      </c>
      <c r="CH83">
        <v>0</v>
      </c>
      <c r="CI83">
        <v>0</v>
      </c>
      <c r="CJ83" s="14">
        <f t="shared" si="96"/>
        <v>2</v>
      </c>
      <c r="CK83" s="14">
        <f t="shared" si="79"/>
        <v>1</v>
      </c>
      <c r="CL83" s="14">
        <f t="shared" si="80"/>
        <v>1</v>
      </c>
      <c r="CM83" s="14">
        <f t="shared" si="81"/>
        <v>1</v>
      </c>
      <c r="CN83" s="14">
        <f t="shared" si="82"/>
        <v>5</v>
      </c>
      <c r="CO83" s="14"/>
      <c r="CP83">
        <v>1.144650011601118</v>
      </c>
      <c r="CQ83">
        <v>1.31954550482439</v>
      </c>
      <c r="CR83">
        <v>1</v>
      </c>
      <c r="CS83">
        <v>1.5</v>
      </c>
      <c r="CT83" t="s">
        <v>141</v>
      </c>
      <c r="CU83">
        <v>1.5</v>
      </c>
      <c r="CV83">
        <v>1.5</v>
      </c>
      <c r="CW83" s="14">
        <f t="shared" si="83"/>
        <v>1.5</v>
      </c>
      <c r="CX83" s="14">
        <f t="shared" si="95"/>
        <v>-0.5</v>
      </c>
      <c r="CY83" s="14" t="str">
        <f t="shared" si="84"/>
        <v>Under</v>
      </c>
      <c r="CZ83">
        <v>1.2</v>
      </c>
      <c r="DA83">
        <v>0.4</v>
      </c>
      <c r="DB83" s="14">
        <f t="shared" si="85"/>
        <v>3</v>
      </c>
      <c r="DC83" s="14">
        <f t="shared" si="86"/>
        <v>1</v>
      </c>
      <c r="DD83" s="14">
        <f t="shared" si="87"/>
        <v>1</v>
      </c>
      <c r="DE83" s="14">
        <f t="shared" si="88"/>
        <v>1</v>
      </c>
      <c r="DF83" s="14">
        <f t="shared" si="89"/>
        <v>6</v>
      </c>
      <c r="DG83" s="14"/>
    </row>
    <row r="84" spans="1:111" x14ac:dyDescent="0.3">
      <c r="A84" t="s">
        <v>229</v>
      </c>
      <c r="B84" t="s">
        <v>44</v>
      </c>
      <c r="C84" t="s">
        <v>222</v>
      </c>
      <c r="D84">
        <v>0.49135820963156429</v>
      </c>
      <c r="E84">
        <v>0.649630592248441</v>
      </c>
      <c r="F84">
        <v>0.37676087000000003</v>
      </c>
      <c r="G84">
        <v>0.5</v>
      </c>
      <c r="H84" t="s">
        <v>141</v>
      </c>
      <c r="I84">
        <v>0.5</v>
      </c>
      <c r="J84">
        <v>0.5</v>
      </c>
      <c r="K84" s="14">
        <f t="shared" si="49"/>
        <v>0.5</v>
      </c>
      <c r="L84" s="14">
        <f t="shared" si="90"/>
        <v>0.149630592248441</v>
      </c>
      <c r="M84" s="14" t="str">
        <f t="shared" si="50"/>
        <v>Over</v>
      </c>
      <c r="N84">
        <v>0.6</v>
      </c>
      <c r="O84">
        <v>0.4</v>
      </c>
      <c r="P84" s="14">
        <f t="shared" si="51"/>
        <v>1</v>
      </c>
      <c r="Q84" s="14">
        <f t="shared" si="52"/>
        <v>2</v>
      </c>
      <c r="R84" s="14">
        <f t="shared" si="53"/>
        <v>1</v>
      </c>
      <c r="S84" s="14">
        <f t="shared" si="54"/>
        <v>0</v>
      </c>
      <c r="T84" s="14">
        <f t="shared" si="55"/>
        <v>4</v>
      </c>
      <c r="U84" s="14"/>
      <c r="V84" s="15">
        <v>0.99772905992147587</v>
      </c>
      <c r="W84" s="15">
        <v>1.0054695285752799</v>
      </c>
      <c r="X84" s="15">
        <v>0.97424892392074303</v>
      </c>
      <c r="Y84" s="15">
        <v>0.5</v>
      </c>
      <c r="Z84" s="15">
        <v>-340</v>
      </c>
      <c r="AA84" s="15">
        <v>155</v>
      </c>
      <c r="AB84" s="15">
        <v>0.2</v>
      </c>
      <c r="AC84" s="16">
        <f t="shared" si="56"/>
        <v>0.5</v>
      </c>
      <c r="AD84" s="16">
        <f t="shared" si="91"/>
        <v>0.60000000000000009</v>
      </c>
      <c r="AE84" s="16" t="str">
        <f t="shared" si="57"/>
        <v>Over</v>
      </c>
      <c r="AF84" s="15">
        <v>1.1000000000000001</v>
      </c>
      <c r="AG84" s="15">
        <v>0.8</v>
      </c>
      <c r="AH84" s="16">
        <f t="shared" si="58"/>
        <v>3</v>
      </c>
      <c r="AI84" s="16">
        <f t="shared" si="59"/>
        <v>4</v>
      </c>
      <c r="AJ84" s="16">
        <f t="shared" si="60"/>
        <v>1</v>
      </c>
      <c r="AK84" s="16">
        <f t="shared" si="61"/>
        <v>1</v>
      </c>
      <c r="AL84" s="16">
        <f t="shared" si="62"/>
        <v>9</v>
      </c>
      <c r="AM84" s="14"/>
      <c r="AN84">
        <v>0.1146984723699426</v>
      </c>
      <c r="AO84">
        <v>0.30544533363413501</v>
      </c>
      <c r="AP84">
        <v>-1.1938631541519501E-4</v>
      </c>
      <c r="AQ84" t="s">
        <v>141</v>
      </c>
      <c r="AR84">
        <v>0.5</v>
      </c>
      <c r="AS84">
        <v>420</v>
      </c>
      <c r="AT84" t="s">
        <v>141</v>
      </c>
      <c r="AU84" s="14">
        <f t="shared" si="63"/>
        <v>0.5</v>
      </c>
      <c r="AV84" s="14">
        <f t="shared" si="92"/>
        <v>-0.50011938631541519</v>
      </c>
      <c r="AW84" s="14" t="str">
        <f t="shared" si="64"/>
        <v>Under</v>
      </c>
      <c r="AX84">
        <v>0.4</v>
      </c>
      <c r="AY84">
        <v>0.3</v>
      </c>
      <c r="AZ84" s="14">
        <f t="shared" si="65"/>
        <v>3</v>
      </c>
      <c r="BA84" s="14">
        <f t="shared" si="66"/>
        <v>1</v>
      </c>
      <c r="BB84" s="14">
        <f t="shared" si="67"/>
        <v>0</v>
      </c>
      <c r="BC84" s="14">
        <f t="shared" si="68"/>
        <v>0</v>
      </c>
      <c r="BD84" s="14">
        <f t="shared" si="69"/>
        <v>4</v>
      </c>
      <c r="BE84" s="14"/>
      <c r="BF84">
        <v>0.58466365537462983</v>
      </c>
      <c r="BG84">
        <v>0.862083873757025</v>
      </c>
      <c r="BH84">
        <v>0.33</v>
      </c>
      <c r="BI84" t="s">
        <v>141</v>
      </c>
      <c r="BJ84">
        <v>0.5</v>
      </c>
      <c r="BK84">
        <v>-110</v>
      </c>
      <c r="BL84" t="s">
        <v>141</v>
      </c>
      <c r="BM84" s="14">
        <f t="shared" si="70"/>
        <v>0.5</v>
      </c>
      <c r="BN84" s="14">
        <f t="shared" si="93"/>
        <v>0.362083873757025</v>
      </c>
      <c r="BO84" s="14" t="str">
        <f t="shared" si="71"/>
        <v>Over</v>
      </c>
      <c r="BP84">
        <v>0.6</v>
      </c>
      <c r="BQ84">
        <v>0.5</v>
      </c>
      <c r="BR84" s="14">
        <f t="shared" si="72"/>
        <v>2</v>
      </c>
      <c r="BS84" s="14">
        <f t="shared" si="73"/>
        <v>4</v>
      </c>
      <c r="BT84" s="14">
        <f t="shared" si="74"/>
        <v>1</v>
      </c>
      <c r="BU84" s="14">
        <f t="shared" si="75"/>
        <v>0</v>
      </c>
      <c r="BV84" s="14">
        <f t="shared" si="76"/>
        <v>7</v>
      </c>
      <c r="BW84" s="14"/>
      <c r="BX84">
        <v>0.14263998151887439</v>
      </c>
      <c r="BY84">
        <v>0.73864526233359395</v>
      </c>
      <c r="BZ84">
        <v>6.91273767405369E-3</v>
      </c>
      <c r="CA84" t="s">
        <v>141</v>
      </c>
      <c r="CB84">
        <v>0.5</v>
      </c>
      <c r="CC84" t="s">
        <v>141</v>
      </c>
      <c r="CD84" t="s">
        <v>141</v>
      </c>
      <c r="CE84" s="14">
        <f t="shared" si="77"/>
        <v>0.5</v>
      </c>
      <c r="CF84" s="14">
        <f t="shared" si="94"/>
        <v>-0.5</v>
      </c>
      <c r="CG84" s="14" t="str">
        <f t="shared" si="78"/>
        <v>Under</v>
      </c>
      <c r="CH84">
        <v>0</v>
      </c>
      <c r="CI84">
        <v>0</v>
      </c>
      <c r="CJ84" s="14">
        <f t="shared" si="96"/>
        <v>2</v>
      </c>
      <c r="CK84" s="14">
        <f t="shared" si="79"/>
        <v>1</v>
      </c>
      <c r="CL84" s="14">
        <f t="shared" si="80"/>
        <v>1</v>
      </c>
      <c r="CM84" s="14">
        <f t="shared" si="81"/>
        <v>1</v>
      </c>
      <c r="CN84" s="14">
        <f t="shared" si="82"/>
        <v>5</v>
      </c>
      <c r="CO84" s="14"/>
      <c r="CP84" s="15">
        <v>2.6975056454442852</v>
      </c>
      <c r="CQ84" s="15">
        <v>2.9938471</v>
      </c>
      <c r="CR84" s="15">
        <v>2.22181409676499</v>
      </c>
      <c r="CS84" s="15">
        <v>1.5</v>
      </c>
      <c r="CT84" s="15" t="s">
        <v>141</v>
      </c>
      <c r="CU84" s="15">
        <v>1.5</v>
      </c>
      <c r="CV84" s="15">
        <v>1.5</v>
      </c>
      <c r="CW84" s="16">
        <f t="shared" si="83"/>
        <v>1.5</v>
      </c>
      <c r="CX84" s="14">
        <f t="shared" si="95"/>
        <v>1.4938471</v>
      </c>
      <c r="CY84" s="16" t="str">
        <f t="shared" si="84"/>
        <v>Over</v>
      </c>
      <c r="CZ84" s="15">
        <v>2.6</v>
      </c>
      <c r="DA84" s="15">
        <v>0.6</v>
      </c>
      <c r="DB84" s="16">
        <f t="shared" si="85"/>
        <v>3</v>
      </c>
      <c r="DC84" s="16">
        <f t="shared" si="86"/>
        <v>3</v>
      </c>
      <c r="DD84" s="16">
        <f t="shared" si="87"/>
        <v>1</v>
      </c>
      <c r="DE84" s="16">
        <f t="shared" si="88"/>
        <v>1</v>
      </c>
      <c r="DF84" s="16">
        <f t="shared" si="89"/>
        <v>8</v>
      </c>
      <c r="DG84" s="14"/>
    </row>
    <row r="85" spans="1:111" x14ac:dyDescent="0.3">
      <c r="A85" t="s">
        <v>230</v>
      </c>
      <c r="B85" t="s">
        <v>14</v>
      </c>
      <c r="C85" t="s">
        <v>231</v>
      </c>
      <c r="D85" s="15">
        <v>0.24612533015148369</v>
      </c>
      <c r="E85" s="15">
        <v>0.41985223257308002</v>
      </c>
      <c r="F85" s="15">
        <v>1.2595876595894499E-2</v>
      </c>
      <c r="G85" s="15">
        <v>0.5</v>
      </c>
      <c r="H85" s="15" t="s">
        <v>141</v>
      </c>
      <c r="I85" s="15">
        <v>0.5</v>
      </c>
      <c r="J85" s="15">
        <v>0.5</v>
      </c>
      <c r="K85" s="16">
        <f t="shared" si="49"/>
        <v>0.5</v>
      </c>
      <c r="L85" s="14">
        <f t="shared" si="90"/>
        <v>-0.48740412340410549</v>
      </c>
      <c r="M85" s="16" t="str">
        <f t="shared" si="50"/>
        <v>Under</v>
      </c>
      <c r="N85" s="15">
        <v>0.3</v>
      </c>
      <c r="O85" s="15">
        <v>0.2</v>
      </c>
      <c r="P85" s="16">
        <f t="shared" si="51"/>
        <v>3</v>
      </c>
      <c r="Q85" s="16">
        <f t="shared" si="52"/>
        <v>4</v>
      </c>
      <c r="R85" s="16">
        <f t="shared" si="53"/>
        <v>1</v>
      </c>
      <c r="S85" s="16">
        <f t="shared" si="54"/>
        <v>1</v>
      </c>
      <c r="T85" s="16">
        <f t="shared" si="55"/>
        <v>9</v>
      </c>
      <c r="U85" s="14"/>
      <c r="V85" s="15">
        <v>0.85315680191842636</v>
      </c>
      <c r="W85" s="15">
        <v>1</v>
      </c>
      <c r="X85" s="15">
        <v>0.62113459449566499</v>
      </c>
      <c r="Y85" s="15">
        <v>0.5</v>
      </c>
      <c r="Z85" s="15">
        <v>-240</v>
      </c>
      <c r="AA85" s="15">
        <v>220</v>
      </c>
      <c r="AB85" s="15">
        <v>0.1</v>
      </c>
      <c r="AC85" s="16">
        <f t="shared" si="56"/>
        <v>0.5</v>
      </c>
      <c r="AD85" s="16">
        <f t="shared" si="91"/>
        <v>0.5</v>
      </c>
      <c r="AE85" s="16" t="str">
        <f t="shared" si="57"/>
        <v>Over</v>
      </c>
      <c r="AF85" s="15">
        <v>0.7</v>
      </c>
      <c r="AG85" s="15">
        <v>0.6</v>
      </c>
      <c r="AH85" s="16">
        <f t="shared" si="58"/>
        <v>3</v>
      </c>
      <c r="AI85" s="16">
        <f t="shared" si="59"/>
        <v>3</v>
      </c>
      <c r="AJ85" s="16">
        <f t="shared" si="60"/>
        <v>1</v>
      </c>
      <c r="AK85" s="16">
        <f t="shared" si="61"/>
        <v>1</v>
      </c>
      <c r="AL85" s="16">
        <f t="shared" si="62"/>
        <v>8</v>
      </c>
      <c r="AM85" s="14"/>
      <c r="AN85">
        <v>6.3685339326121485E-2</v>
      </c>
      <c r="AO85">
        <v>0.18046383923197701</v>
      </c>
      <c r="AP85">
        <v>-2.4067649552449298E-5</v>
      </c>
      <c r="AQ85" t="s">
        <v>141</v>
      </c>
      <c r="AR85">
        <v>0.5</v>
      </c>
      <c r="AS85">
        <v>560</v>
      </c>
      <c r="AT85" t="s">
        <v>141</v>
      </c>
      <c r="AU85" s="14">
        <f t="shared" si="63"/>
        <v>0.5</v>
      </c>
      <c r="AV85" s="14">
        <f t="shared" si="92"/>
        <v>-0.50002406764955243</v>
      </c>
      <c r="AW85" s="14" t="str">
        <f t="shared" si="64"/>
        <v>Under</v>
      </c>
      <c r="AX85">
        <v>0.2</v>
      </c>
      <c r="AY85">
        <v>0.2</v>
      </c>
      <c r="AZ85" s="14">
        <f t="shared" si="65"/>
        <v>3</v>
      </c>
      <c r="BA85" s="14">
        <f t="shared" si="66"/>
        <v>1</v>
      </c>
      <c r="BB85" s="14">
        <f t="shared" si="67"/>
        <v>0</v>
      </c>
      <c r="BC85" s="14">
        <f t="shared" si="68"/>
        <v>0</v>
      </c>
      <c r="BD85" s="14">
        <f t="shared" si="69"/>
        <v>4</v>
      </c>
      <c r="BE85" s="14"/>
      <c r="BF85">
        <v>0.53278493905686986</v>
      </c>
      <c r="BG85">
        <v>1.16720203431176</v>
      </c>
      <c r="BH85">
        <v>0.23552210000000001</v>
      </c>
      <c r="BI85" t="s">
        <v>141</v>
      </c>
      <c r="BJ85">
        <v>0.5</v>
      </c>
      <c r="BK85">
        <v>195</v>
      </c>
      <c r="BL85" t="s">
        <v>141</v>
      </c>
      <c r="BM85" s="14">
        <f t="shared" si="70"/>
        <v>0.5</v>
      </c>
      <c r="BN85" s="14">
        <f t="shared" si="93"/>
        <v>0.66720203431175995</v>
      </c>
      <c r="BO85" s="14" t="str">
        <f t="shared" si="71"/>
        <v>Over</v>
      </c>
      <c r="BP85">
        <v>0.7</v>
      </c>
      <c r="BQ85">
        <v>0.5</v>
      </c>
      <c r="BR85" s="14">
        <f t="shared" si="72"/>
        <v>2</v>
      </c>
      <c r="BS85" s="14">
        <f t="shared" si="73"/>
        <v>5</v>
      </c>
      <c r="BT85" s="14">
        <f t="shared" si="74"/>
        <v>1</v>
      </c>
      <c r="BU85" s="14">
        <f t="shared" si="75"/>
        <v>0</v>
      </c>
      <c r="BV85" s="14">
        <f t="shared" si="76"/>
        <v>8</v>
      </c>
      <c r="BW85" s="14"/>
      <c r="BX85">
        <v>0.1439925108447267</v>
      </c>
      <c r="BY85">
        <v>0.78252032520325199</v>
      </c>
      <c r="BZ85">
        <v>-3.0520525E-2</v>
      </c>
      <c r="CA85" t="s">
        <v>141</v>
      </c>
      <c r="CB85">
        <v>0.5</v>
      </c>
      <c r="CC85" t="s">
        <v>141</v>
      </c>
      <c r="CD85" t="s">
        <v>141</v>
      </c>
      <c r="CE85" s="14">
        <f t="shared" si="77"/>
        <v>0.5</v>
      </c>
      <c r="CF85" s="14">
        <f t="shared" si="94"/>
        <v>-0.53052052500000002</v>
      </c>
      <c r="CG85" s="14" t="str">
        <f t="shared" si="78"/>
        <v>Under</v>
      </c>
      <c r="CH85">
        <v>0</v>
      </c>
      <c r="CI85">
        <v>0</v>
      </c>
      <c r="CJ85" s="14">
        <f t="shared" si="96"/>
        <v>2</v>
      </c>
      <c r="CK85" s="14">
        <f t="shared" si="79"/>
        <v>1</v>
      </c>
      <c r="CL85" s="14">
        <f t="shared" si="80"/>
        <v>1</v>
      </c>
      <c r="CM85" s="14">
        <f t="shared" si="81"/>
        <v>1</v>
      </c>
      <c r="CN85" s="14">
        <f t="shared" si="82"/>
        <v>5</v>
      </c>
      <c r="CO85" s="14"/>
      <c r="CP85">
        <v>1.223393164001225</v>
      </c>
      <c r="CQ85">
        <v>1.8104</v>
      </c>
      <c r="CR85">
        <v>0.99994590000000005</v>
      </c>
      <c r="CS85">
        <v>1.5</v>
      </c>
      <c r="CT85" t="s">
        <v>141</v>
      </c>
      <c r="CU85">
        <v>1.5</v>
      </c>
      <c r="CV85">
        <v>1.5</v>
      </c>
      <c r="CW85" s="14">
        <f t="shared" si="83"/>
        <v>1.5</v>
      </c>
      <c r="CX85" s="14">
        <f t="shared" si="95"/>
        <v>-0.50005409999999995</v>
      </c>
      <c r="CY85" s="14" t="str">
        <f t="shared" si="84"/>
        <v>Under</v>
      </c>
      <c r="CZ85">
        <v>1.4</v>
      </c>
      <c r="DA85">
        <v>0.3</v>
      </c>
      <c r="DB85" s="14">
        <f t="shared" si="85"/>
        <v>2</v>
      </c>
      <c r="DC85" s="14">
        <f t="shared" si="86"/>
        <v>1</v>
      </c>
      <c r="DD85" s="14">
        <f t="shared" si="87"/>
        <v>1</v>
      </c>
      <c r="DE85" s="14">
        <f t="shared" si="88"/>
        <v>1</v>
      </c>
      <c r="DF85" s="14">
        <f t="shared" si="89"/>
        <v>5</v>
      </c>
      <c r="DG85" s="14"/>
    </row>
    <row r="86" spans="1:111" x14ac:dyDescent="0.3">
      <c r="A86" t="s">
        <v>232</v>
      </c>
      <c r="B86" t="s">
        <v>14</v>
      </c>
      <c r="C86" t="s">
        <v>231</v>
      </c>
      <c r="D86" s="15">
        <v>0.28583483570917978</v>
      </c>
      <c r="E86" s="15">
        <v>0.443520782396088</v>
      </c>
      <c r="F86" s="15">
        <v>0.15338958999999999</v>
      </c>
      <c r="G86" s="15">
        <v>0.5</v>
      </c>
      <c r="H86" s="15" t="s">
        <v>141</v>
      </c>
      <c r="I86" s="15">
        <v>0.5</v>
      </c>
      <c r="J86" s="15">
        <v>0.5</v>
      </c>
      <c r="K86" s="16">
        <f t="shared" si="49"/>
        <v>0.5</v>
      </c>
      <c r="L86" s="14">
        <f t="shared" si="90"/>
        <v>-0.34661041000000004</v>
      </c>
      <c r="M86" s="16" t="str">
        <f t="shared" si="50"/>
        <v>Under</v>
      </c>
      <c r="N86" s="15">
        <v>0.2</v>
      </c>
      <c r="O86" s="15">
        <v>0.2</v>
      </c>
      <c r="P86" s="16">
        <f t="shared" si="51"/>
        <v>3</v>
      </c>
      <c r="Q86" s="16">
        <f t="shared" si="52"/>
        <v>4</v>
      </c>
      <c r="R86" s="16">
        <f t="shared" si="53"/>
        <v>1</v>
      </c>
      <c r="S86" s="16">
        <f t="shared" si="54"/>
        <v>1</v>
      </c>
      <c r="T86" s="16">
        <f t="shared" si="55"/>
        <v>9</v>
      </c>
      <c r="V86">
        <v>0.56654529645669327</v>
      </c>
      <c r="W86">
        <v>1</v>
      </c>
      <c r="X86">
        <v>7.9229740000000008E-6</v>
      </c>
      <c r="Y86">
        <v>0.5</v>
      </c>
      <c r="Z86" t="s">
        <v>141</v>
      </c>
      <c r="AA86" t="s">
        <v>141</v>
      </c>
      <c r="AB86">
        <v>0.1</v>
      </c>
      <c r="AC86" s="14">
        <f t="shared" si="56"/>
        <v>0.5</v>
      </c>
      <c r="AD86" s="16">
        <f t="shared" si="91"/>
        <v>0.5</v>
      </c>
      <c r="AE86" s="14" t="str">
        <f t="shared" si="57"/>
        <v>Over</v>
      </c>
      <c r="AF86">
        <v>0.4</v>
      </c>
      <c r="AG86">
        <v>0.3</v>
      </c>
      <c r="AH86" s="14">
        <f t="shared" si="58"/>
        <v>2</v>
      </c>
      <c r="AI86" s="14">
        <f t="shared" si="59"/>
        <v>3</v>
      </c>
      <c r="AJ86" s="14">
        <f t="shared" si="60"/>
        <v>0</v>
      </c>
      <c r="AK86" s="14">
        <f t="shared" si="61"/>
        <v>0</v>
      </c>
      <c r="AL86" s="14">
        <f t="shared" si="62"/>
        <v>5</v>
      </c>
      <c r="AN86">
        <v>1.699530150847146E-2</v>
      </c>
      <c r="AO86">
        <v>4.5000383453552402E-2</v>
      </c>
      <c r="AP86">
        <v>-2.3676198201201299E-3</v>
      </c>
      <c r="AQ86" t="s">
        <v>141</v>
      </c>
      <c r="AR86">
        <v>0.5</v>
      </c>
      <c r="AS86" t="s">
        <v>141</v>
      </c>
      <c r="AT86" t="s">
        <v>141</v>
      </c>
      <c r="AU86" s="14">
        <f t="shared" si="63"/>
        <v>0.5</v>
      </c>
      <c r="AV86" s="14">
        <f t="shared" si="92"/>
        <v>-0.50236761982012013</v>
      </c>
      <c r="AW86" s="14" t="str">
        <f t="shared" si="64"/>
        <v>Under</v>
      </c>
      <c r="AX86">
        <v>0</v>
      </c>
      <c r="AY86">
        <v>0</v>
      </c>
      <c r="AZ86" s="14">
        <f t="shared" si="65"/>
        <v>3</v>
      </c>
      <c r="BA86" s="14">
        <f t="shared" si="66"/>
        <v>1</v>
      </c>
      <c r="BB86" s="14">
        <f t="shared" si="67"/>
        <v>0</v>
      </c>
      <c r="BC86" s="14">
        <f t="shared" si="68"/>
        <v>0</v>
      </c>
      <c r="BD86" s="14">
        <f t="shared" si="69"/>
        <v>4</v>
      </c>
      <c r="BF86">
        <v>0.25318830982283252</v>
      </c>
      <c r="BG86">
        <v>0.65244279529993798</v>
      </c>
      <c r="BH86">
        <v>-1.6235959999999999E-3</v>
      </c>
      <c r="BI86" t="s">
        <v>141</v>
      </c>
      <c r="BJ86">
        <v>0.5</v>
      </c>
      <c r="BK86" t="s">
        <v>141</v>
      </c>
      <c r="BL86" t="s">
        <v>141</v>
      </c>
      <c r="BM86" s="14">
        <f t="shared" si="70"/>
        <v>0.5</v>
      </c>
      <c r="BN86" s="14">
        <f t="shared" si="93"/>
        <v>-0.50162359599999995</v>
      </c>
      <c r="BO86" s="14" t="str">
        <f t="shared" si="71"/>
        <v>Under</v>
      </c>
      <c r="BP86">
        <v>0.1</v>
      </c>
      <c r="BQ86">
        <v>0.1</v>
      </c>
      <c r="BR86" s="14">
        <f t="shared" si="72"/>
        <v>2</v>
      </c>
      <c r="BS86" s="14">
        <f t="shared" si="73"/>
        <v>1</v>
      </c>
      <c r="BT86" s="14">
        <f t="shared" si="74"/>
        <v>1</v>
      </c>
      <c r="BU86" s="14">
        <f t="shared" si="75"/>
        <v>1</v>
      </c>
      <c r="BV86" s="14">
        <f t="shared" si="76"/>
        <v>5</v>
      </c>
      <c r="BX86">
        <v>0.16414086395595151</v>
      </c>
      <c r="BY86">
        <v>0.77874915938130396</v>
      </c>
      <c r="BZ86">
        <v>2.02217421615489E-2</v>
      </c>
      <c r="CA86" t="s">
        <v>141</v>
      </c>
      <c r="CB86">
        <v>0.5</v>
      </c>
      <c r="CC86" t="s">
        <v>141</v>
      </c>
      <c r="CD86" t="s">
        <v>141</v>
      </c>
      <c r="CE86" s="14">
        <f t="shared" si="77"/>
        <v>0.5</v>
      </c>
      <c r="CF86" s="14">
        <f t="shared" si="94"/>
        <v>-0.47977825783845107</v>
      </c>
      <c r="CG86" s="14" t="str">
        <f t="shared" si="78"/>
        <v>Under</v>
      </c>
      <c r="CH86">
        <v>0.1</v>
      </c>
      <c r="CI86">
        <v>0.1</v>
      </c>
      <c r="CJ86" s="14">
        <f t="shared" si="96"/>
        <v>2</v>
      </c>
      <c r="CK86" s="14">
        <f t="shared" si="79"/>
        <v>1</v>
      </c>
      <c r="CL86" s="14">
        <f t="shared" si="80"/>
        <v>1</v>
      </c>
      <c r="CM86" s="14">
        <f t="shared" si="81"/>
        <v>1</v>
      </c>
      <c r="CN86" s="14">
        <f t="shared" si="82"/>
        <v>5</v>
      </c>
      <c r="CP86">
        <v>0.80654590568810758</v>
      </c>
      <c r="CQ86">
        <v>1.2</v>
      </c>
      <c r="CR86">
        <v>3.6495822999999997E-2</v>
      </c>
      <c r="CS86">
        <v>0.5</v>
      </c>
      <c r="CT86" t="s">
        <v>141</v>
      </c>
      <c r="CU86">
        <v>0.5</v>
      </c>
      <c r="CV86">
        <v>1.5</v>
      </c>
      <c r="CW86" s="14">
        <f t="shared" si="83"/>
        <v>0.5</v>
      </c>
      <c r="CX86" s="14">
        <f t="shared" si="95"/>
        <v>0.7</v>
      </c>
      <c r="CY86" s="14" t="str">
        <f t="shared" si="84"/>
        <v>Over</v>
      </c>
      <c r="CZ86">
        <v>0.6</v>
      </c>
      <c r="DA86">
        <v>0.3</v>
      </c>
      <c r="DB86" s="14">
        <f t="shared" si="85"/>
        <v>2</v>
      </c>
      <c r="DC86" s="14">
        <f t="shared" si="86"/>
        <v>2</v>
      </c>
      <c r="DD86" s="14">
        <f t="shared" si="87"/>
        <v>1</v>
      </c>
      <c r="DE86" s="14">
        <f t="shared" si="88"/>
        <v>0</v>
      </c>
      <c r="DF86" s="14">
        <f t="shared" si="89"/>
        <v>5</v>
      </c>
    </row>
    <row r="87" spans="1:111" x14ac:dyDescent="0.3">
      <c r="A87" t="s">
        <v>233</v>
      </c>
      <c r="B87" t="s">
        <v>14</v>
      </c>
      <c r="C87" t="s">
        <v>231</v>
      </c>
      <c r="D87" s="15">
        <v>0.27815631051643308</v>
      </c>
      <c r="E87" s="15">
        <v>0.443520782396088</v>
      </c>
      <c r="F87" s="15">
        <v>0.18</v>
      </c>
      <c r="G87" s="15">
        <v>0.5</v>
      </c>
      <c r="H87" s="15" t="s">
        <v>141</v>
      </c>
      <c r="I87" s="15">
        <v>0.5</v>
      </c>
      <c r="J87" s="15">
        <v>0.5</v>
      </c>
      <c r="K87" s="16">
        <f t="shared" si="49"/>
        <v>0.5</v>
      </c>
      <c r="L87" s="14">
        <f t="shared" si="90"/>
        <v>-0.32</v>
      </c>
      <c r="M87" s="16" t="str">
        <f t="shared" si="50"/>
        <v>Under</v>
      </c>
      <c r="N87" s="15">
        <v>0.4</v>
      </c>
      <c r="O87" s="15">
        <v>0.4</v>
      </c>
      <c r="P87" s="16">
        <f t="shared" si="51"/>
        <v>3</v>
      </c>
      <c r="Q87" s="16">
        <f t="shared" si="52"/>
        <v>4</v>
      </c>
      <c r="R87" s="16">
        <f t="shared" si="53"/>
        <v>1</v>
      </c>
      <c r="S87" s="16">
        <f t="shared" si="54"/>
        <v>1</v>
      </c>
      <c r="T87" s="16">
        <f t="shared" si="55"/>
        <v>9</v>
      </c>
      <c r="V87">
        <v>0.63786951166584649</v>
      </c>
      <c r="W87">
        <v>1</v>
      </c>
      <c r="X87">
        <v>7.9229740000000008E-6</v>
      </c>
      <c r="Y87">
        <v>0.5</v>
      </c>
      <c r="Z87">
        <v>-240</v>
      </c>
      <c r="AA87">
        <v>230</v>
      </c>
      <c r="AB87">
        <v>0.1</v>
      </c>
      <c r="AC87" s="14">
        <f t="shared" si="56"/>
        <v>0.5</v>
      </c>
      <c r="AD87" s="16">
        <f t="shared" si="91"/>
        <v>0.5</v>
      </c>
      <c r="AE87" s="14" t="str">
        <f t="shared" si="57"/>
        <v>Over</v>
      </c>
      <c r="AF87">
        <v>0.6</v>
      </c>
      <c r="AG87">
        <v>0.5</v>
      </c>
      <c r="AH87" s="14">
        <f t="shared" si="58"/>
        <v>2</v>
      </c>
      <c r="AI87" s="14">
        <f t="shared" si="59"/>
        <v>3</v>
      </c>
      <c r="AJ87" s="14">
        <f t="shared" si="60"/>
        <v>1</v>
      </c>
      <c r="AK87" s="14">
        <f t="shared" si="61"/>
        <v>0</v>
      </c>
      <c r="AL87" s="14">
        <f t="shared" si="62"/>
        <v>6</v>
      </c>
      <c r="AN87">
        <v>1.130268866453407E-2</v>
      </c>
      <c r="AO87">
        <v>2.9648028984398299E-2</v>
      </c>
      <c r="AP87">
        <v>-7.8255443909970804E-3</v>
      </c>
      <c r="AQ87" t="s">
        <v>141</v>
      </c>
      <c r="AR87">
        <v>0.5</v>
      </c>
      <c r="AS87">
        <v>480</v>
      </c>
      <c r="AT87" t="s">
        <v>141</v>
      </c>
      <c r="AU87" s="14">
        <f t="shared" si="63"/>
        <v>0.5</v>
      </c>
      <c r="AV87" s="14">
        <f t="shared" si="92"/>
        <v>-0.50782554439099703</v>
      </c>
      <c r="AW87" s="14" t="str">
        <f t="shared" si="64"/>
        <v>Under</v>
      </c>
      <c r="AX87">
        <v>0</v>
      </c>
      <c r="AY87">
        <v>0</v>
      </c>
      <c r="AZ87" s="14">
        <f t="shared" si="65"/>
        <v>3</v>
      </c>
      <c r="BA87" s="14">
        <f t="shared" si="66"/>
        <v>1</v>
      </c>
      <c r="BB87" s="14">
        <f t="shared" si="67"/>
        <v>0</v>
      </c>
      <c r="BC87" s="14">
        <f t="shared" si="68"/>
        <v>0</v>
      </c>
      <c r="BD87" s="14">
        <f t="shared" si="69"/>
        <v>4</v>
      </c>
      <c r="BF87">
        <v>0.4557911334284972</v>
      </c>
      <c r="BG87">
        <v>1.19321476164748</v>
      </c>
      <c r="BH87">
        <v>5.334297E-4</v>
      </c>
      <c r="BI87" t="s">
        <v>141</v>
      </c>
      <c r="BJ87">
        <v>0.5</v>
      </c>
      <c r="BK87">
        <v>165</v>
      </c>
      <c r="BL87" t="s">
        <v>141</v>
      </c>
      <c r="BM87" s="14">
        <f t="shared" si="70"/>
        <v>0.5</v>
      </c>
      <c r="BN87" s="14">
        <f t="shared" si="93"/>
        <v>0.69321476164747997</v>
      </c>
      <c r="BO87" s="14" t="str">
        <f t="shared" si="71"/>
        <v>Over</v>
      </c>
      <c r="BP87">
        <v>0.9</v>
      </c>
      <c r="BQ87">
        <v>0.6</v>
      </c>
      <c r="BR87" s="14">
        <f t="shared" si="72"/>
        <v>1</v>
      </c>
      <c r="BS87" s="14">
        <f t="shared" si="73"/>
        <v>5</v>
      </c>
      <c r="BT87" s="14">
        <f t="shared" si="74"/>
        <v>1</v>
      </c>
      <c r="BU87" s="14">
        <f t="shared" si="75"/>
        <v>1</v>
      </c>
      <c r="BV87" s="14">
        <f t="shared" si="76"/>
        <v>8</v>
      </c>
      <c r="BX87">
        <v>0.13065108777597631</v>
      </c>
      <c r="BY87">
        <v>0.77874915938130396</v>
      </c>
      <c r="BZ87">
        <v>-3.3997905000000002E-2</v>
      </c>
      <c r="CA87" t="s">
        <v>141</v>
      </c>
      <c r="CB87">
        <v>0.5</v>
      </c>
      <c r="CC87" t="s">
        <v>141</v>
      </c>
      <c r="CD87" t="s">
        <v>141</v>
      </c>
      <c r="CE87" s="14">
        <f t="shared" si="77"/>
        <v>0.5</v>
      </c>
      <c r="CF87" s="14">
        <f t="shared" si="94"/>
        <v>-0.53399790499999999</v>
      </c>
      <c r="CG87" s="14" t="str">
        <f t="shared" si="78"/>
        <v>Under</v>
      </c>
      <c r="CH87">
        <v>0</v>
      </c>
      <c r="CI87">
        <v>0</v>
      </c>
      <c r="CJ87" s="14">
        <f t="shared" si="96"/>
        <v>2</v>
      </c>
      <c r="CK87" s="14">
        <f t="shared" si="79"/>
        <v>1</v>
      </c>
      <c r="CL87" s="14">
        <f t="shared" si="80"/>
        <v>1</v>
      </c>
      <c r="CM87" s="14">
        <f t="shared" si="81"/>
        <v>1</v>
      </c>
      <c r="CN87" s="14">
        <f t="shared" si="82"/>
        <v>5</v>
      </c>
      <c r="CP87">
        <v>0.95258266797959346</v>
      </c>
      <c r="CQ87">
        <v>1.24514207773946</v>
      </c>
      <c r="CR87">
        <v>3.6495822999999997E-2</v>
      </c>
      <c r="CS87">
        <v>1.5</v>
      </c>
      <c r="CT87" t="s">
        <v>141</v>
      </c>
      <c r="CU87">
        <v>1.5</v>
      </c>
      <c r="CV87">
        <v>1.5</v>
      </c>
      <c r="CW87" s="14">
        <f t="shared" si="83"/>
        <v>1.5</v>
      </c>
      <c r="CX87" s="14">
        <f t="shared" si="95"/>
        <v>-1.4635041769999999</v>
      </c>
      <c r="CY87" s="14" t="str">
        <f t="shared" si="84"/>
        <v>Under</v>
      </c>
      <c r="CZ87">
        <v>1.1000000000000001</v>
      </c>
      <c r="DA87">
        <v>0.4</v>
      </c>
      <c r="DB87" s="14">
        <f t="shared" si="85"/>
        <v>3</v>
      </c>
      <c r="DC87" s="14">
        <f t="shared" si="86"/>
        <v>3</v>
      </c>
      <c r="DD87" s="14">
        <f t="shared" si="87"/>
        <v>1</v>
      </c>
      <c r="DE87" s="14">
        <f t="shared" si="88"/>
        <v>1</v>
      </c>
      <c r="DF87" s="14">
        <f t="shared" si="89"/>
        <v>8</v>
      </c>
    </row>
    <row r="88" spans="1:111" x14ac:dyDescent="0.3">
      <c r="A88" t="s">
        <v>234</v>
      </c>
      <c r="B88" t="s">
        <v>14</v>
      </c>
      <c r="C88" t="s">
        <v>231</v>
      </c>
      <c r="D88">
        <v>0.45121156827205328</v>
      </c>
      <c r="E88">
        <v>0.62891698735568902</v>
      </c>
      <c r="F88">
        <v>0.23802923000000001</v>
      </c>
      <c r="G88">
        <v>0.5</v>
      </c>
      <c r="H88" t="s">
        <v>141</v>
      </c>
      <c r="I88">
        <v>0.5</v>
      </c>
      <c r="J88" t="s">
        <v>141</v>
      </c>
      <c r="K88" s="14">
        <f t="shared" si="49"/>
        <v>0.5</v>
      </c>
      <c r="L88" s="14">
        <f t="shared" si="90"/>
        <v>-0.26197077000000002</v>
      </c>
      <c r="M88" s="14" t="str">
        <f t="shared" si="50"/>
        <v>Under</v>
      </c>
      <c r="N88">
        <v>0.3</v>
      </c>
      <c r="O88">
        <v>0.3</v>
      </c>
      <c r="P88" s="14">
        <f t="shared" si="51"/>
        <v>2</v>
      </c>
      <c r="Q88" s="14">
        <f t="shared" si="52"/>
        <v>4</v>
      </c>
      <c r="R88" s="14">
        <f t="shared" si="53"/>
        <v>1</v>
      </c>
      <c r="S88" s="14">
        <f t="shared" si="54"/>
        <v>1</v>
      </c>
      <c r="T88" s="14">
        <f t="shared" si="55"/>
        <v>8</v>
      </c>
      <c r="V88">
        <v>0.8860424390903523</v>
      </c>
      <c r="W88">
        <v>1.00002071893871</v>
      </c>
      <c r="X88">
        <v>0.707801721317323</v>
      </c>
      <c r="Y88">
        <v>0.5</v>
      </c>
      <c r="Z88">
        <v>-170</v>
      </c>
      <c r="AA88">
        <v>350</v>
      </c>
      <c r="AB88">
        <v>0.2</v>
      </c>
      <c r="AC88" s="14">
        <f t="shared" si="56"/>
        <v>0.5</v>
      </c>
      <c r="AD88" s="16">
        <f t="shared" si="91"/>
        <v>0.50002071893871003</v>
      </c>
      <c r="AE88" s="14" t="str">
        <f t="shared" si="57"/>
        <v>Over</v>
      </c>
      <c r="AF88">
        <v>0.7</v>
      </c>
      <c r="AG88">
        <v>0.5</v>
      </c>
      <c r="AH88" s="14">
        <f t="shared" si="58"/>
        <v>3</v>
      </c>
      <c r="AI88" s="14">
        <f t="shared" si="59"/>
        <v>4</v>
      </c>
      <c r="AJ88" s="14">
        <f t="shared" si="60"/>
        <v>1</v>
      </c>
      <c r="AK88" s="14">
        <f t="shared" si="61"/>
        <v>0</v>
      </c>
      <c r="AL88" s="14">
        <f t="shared" si="62"/>
        <v>8</v>
      </c>
      <c r="AN88">
        <v>8.9473777485908484E-2</v>
      </c>
      <c r="AO88">
        <v>0.239552554374765</v>
      </c>
      <c r="AP88">
        <v>-2.4067649552449298E-5</v>
      </c>
      <c r="AQ88" t="s">
        <v>141</v>
      </c>
      <c r="AR88">
        <v>0.5</v>
      </c>
      <c r="AS88">
        <v>560</v>
      </c>
      <c r="AT88" t="s">
        <v>141</v>
      </c>
      <c r="AU88" s="14">
        <f t="shared" si="63"/>
        <v>0.5</v>
      </c>
      <c r="AV88" s="14">
        <f t="shared" si="92"/>
        <v>-0.50002406764955243</v>
      </c>
      <c r="AW88" s="14" t="str">
        <f t="shared" si="64"/>
        <v>Under</v>
      </c>
      <c r="AX88">
        <v>0.2</v>
      </c>
      <c r="AY88">
        <v>0.2</v>
      </c>
      <c r="AZ88" s="14">
        <f t="shared" si="65"/>
        <v>3</v>
      </c>
      <c r="BA88" s="14">
        <f t="shared" si="66"/>
        <v>1</v>
      </c>
      <c r="BB88" s="14">
        <f t="shared" si="67"/>
        <v>0</v>
      </c>
      <c r="BC88" s="14">
        <f t="shared" si="68"/>
        <v>0</v>
      </c>
      <c r="BD88" s="14">
        <f t="shared" si="69"/>
        <v>4</v>
      </c>
      <c r="BF88">
        <v>0.4411081977473203</v>
      </c>
      <c r="BG88">
        <v>0.862083873757025</v>
      </c>
      <c r="BH88">
        <v>0.23804902001858699</v>
      </c>
      <c r="BI88" t="s">
        <v>141</v>
      </c>
      <c r="BJ88">
        <v>0.5</v>
      </c>
      <c r="BK88">
        <v>180</v>
      </c>
      <c r="BL88" t="s">
        <v>141</v>
      </c>
      <c r="BM88" s="14">
        <f t="shared" si="70"/>
        <v>0.5</v>
      </c>
      <c r="BN88" s="14">
        <f t="shared" si="93"/>
        <v>0.362083873757025</v>
      </c>
      <c r="BO88" s="14" t="str">
        <f t="shared" si="71"/>
        <v>Over</v>
      </c>
      <c r="BP88">
        <v>0.2</v>
      </c>
      <c r="BQ88">
        <v>0.2</v>
      </c>
      <c r="BR88" s="14">
        <f t="shared" si="72"/>
        <v>1</v>
      </c>
      <c r="BS88" s="14">
        <f t="shared" si="73"/>
        <v>4</v>
      </c>
      <c r="BT88" s="14">
        <f t="shared" si="74"/>
        <v>0</v>
      </c>
      <c r="BU88" s="14">
        <f t="shared" si="75"/>
        <v>0</v>
      </c>
      <c r="BV88" s="14">
        <f t="shared" si="76"/>
        <v>5</v>
      </c>
      <c r="BX88">
        <v>0.2145464419171941</v>
      </c>
      <c r="BY88">
        <v>0.87358356940509896</v>
      </c>
      <c r="BZ88">
        <v>4.3397860000000003E-2</v>
      </c>
      <c r="CA88" t="s">
        <v>141</v>
      </c>
      <c r="CB88">
        <v>0.5</v>
      </c>
      <c r="CC88" t="s">
        <v>141</v>
      </c>
      <c r="CD88" t="s">
        <v>141</v>
      </c>
      <c r="CE88" s="14">
        <f t="shared" si="77"/>
        <v>0.5</v>
      </c>
      <c r="CF88" s="14">
        <f t="shared" si="94"/>
        <v>-0.45660213999999999</v>
      </c>
      <c r="CG88" s="14" t="str">
        <f t="shared" si="78"/>
        <v>Under</v>
      </c>
      <c r="CH88">
        <v>0.1</v>
      </c>
      <c r="CI88">
        <v>0.1</v>
      </c>
      <c r="CJ88" s="14">
        <f t="shared" si="96"/>
        <v>2</v>
      </c>
      <c r="CK88" s="14">
        <f t="shared" si="79"/>
        <v>1</v>
      </c>
      <c r="CL88" s="14">
        <f t="shared" si="80"/>
        <v>1</v>
      </c>
      <c r="CM88" s="14">
        <f t="shared" si="81"/>
        <v>1</v>
      </c>
      <c r="CN88" s="14">
        <f t="shared" si="82"/>
        <v>5</v>
      </c>
      <c r="CP88">
        <v>1.3005773310575499</v>
      </c>
      <c r="CQ88">
        <v>1.8104</v>
      </c>
      <c r="CR88">
        <v>1</v>
      </c>
      <c r="CS88">
        <v>0.5</v>
      </c>
      <c r="CT88" t="s">
        <v>141</v>
      </c>
      <c r="CU88">
        <v>0.5</v>
      </c>
      <c r="CV88" t="s">
        <v>141</v>
      </c>
      <c r="CW88" s="14">
        <f t="shared" si="83"/>
        <v>0.5</v>
      </c>
      <c r="CX88" s="14">
        <f t="shared" si="95"/>
        <v>1.3104</v>
      </c>
      <c r="CY88" s="14" t="str">
        <f t="shared" si="84"/>
        <v>Over</v>
      </c>
      <c r="CZ88">
        <v>1.3</v>
      </c>
      <c r="DA88">
        <v>0.5</v>
      </c>
      <c r="DB88" s="14">
        <f t="shared" si="85"/>
        <v>3</v>
      </c>
      <c r="DC88" s="14">
        <f t="shared" si="86"/>
        <v>3</v>
      </c>
      <c r="DD88" s="14">
        <f t="shared" si="87"/>
        <v>1</v>
      </c>
      <c r="DE88" s="14">
        <f t="shared" si="88"/>
        <v>0</v>
      </c>
      <c r="DF88" s="14">
        <f t="shared" si="89"/>
        <v>7</v>
      </c>
    </row>
    <row r="89" spans="1:111" x14ac:dyDescent="0.3">
      <c r="A89" t="s">
        <v>235</v>
      </c>
      <c r="B89" t="s">
        <v>14</v>
      </c>
      <c r="C89" t="s">
        <v>231</v>
      </c>
      <c r="D89" s="15">
        <v>0.1632492122874219</v>
      </c>
      <c r="E89" s="15">
        <v>0.36614173228346403</v>
      </c>
      <c r="F89" s="15">
        <v>6.1943726999999999E-3</v>
      </c>
      <c r="G89" s="15">
        <v>0.5</v>
      </c>
      <c r="H89" s="15" t="s">
        <v>141</v>
      </c>
      <c r="I89" s="15">
        <v>0.5</v>
      </c>
      <c r="J89" s="15" t="s">
        <v>141</v>
      </c>
      <c r="K89" s="16">
        <f t="shared" si="49"/>
        <v>0.5</v>
      </c>
      <c r="L89" s="14">
        <f t="shared" si="90"/>
        <v>-0.49380562729999999</v>
      </c>
      <c r="M89" s="16" t="str">
        <f t="shared" si="50"/>
        <v>Under</v>
      </c>
      <c r="N89" s="15">
        <v>0.1</v>
      </c>
      <c r="O89" s="15">
        <v>0.1</v>
      </c>
      <c r="P89" s="16">
        <f t="shared" si="51"/>
        <v>3</v>
      </c>
      <c r="Q89" s="16">
        <f t="shared" si="52"/>
        <v>4</v>
      </c>
      <c r="R89" s="16">
        <f t="shared" si="53"/>
        <v>1</v>
      </c>
      <c r="S89" s="16">
        <f t="shared" si="54"/>
        <v>1</v>
      </c>
      <c r="T89" s="16">
        <f t="shared" si="55"/>
        <v>9</v>
      </c>
      <c r="V89">
        <v>0.62698656036317646</v>
      </c>
      <c r="W89">
        <v>1</v>
      </c>
      <c r="X89">
        <v>7.9229740000000008E-6</v>
      </c>
      <c r="Y89">
        <v>0.5</v>
      </c>
      <c r="Z89">
        <v>-145</v>
      </c>
      <c r="AA89">
        <v>450</v>
      </c>
      <c r="AB89">
        <v>0.1</v>
      </c>
      <c r="AC89" s="14">
        <f t="shared" si="56"/>
        <v>0.5</v>
      </c>
      <c r="AD89" s="16">
        <f t="shared" si="91"/>
        <v>0.5</v>
      </c>
      <c r="AE89" s="14" t="str">
        <f t="shared" si="57"/>
        <v>Over</v>
      </c>
      <c r="AF89">
        <v>0.6</v>
      </c>
      <c r="AG89">
        <v>0.5</v>
      </c>
      <c r="AH89" s="14">
        <f t="shared" si="58"/>
        <v>2</v>
      </c>
      <c r="AI89" s="14">
        <f t="shared" si="59"/>
        <v>3</v>
      </c>
      <c r="AJ89" s="14">
        <f t="shared" si="60"/>
        <v>1</v>
      </c>
      <c r="AK89" s="14">
        <f t="shared" si="61"/>
        <v>0</v>
      </c>
      <c r="AL89" s="14">
        <f t="shared" si="62"/>
        <v>6</v>
      </c>
      <c r="AN89">
        <v>7.1202088161376811E-3</v>
      </c>
      <c r="AO89">
        <v>2.4361948955916399E-2</v>
      </c>
      <c r="AP89">
        <v>-5.9404940511221301E-5</v>
      </c>
      <c r="AQ89" t="s">
        <v>141</v>
      </c>
      <c r="AR89">
        <v>0.5</v>
      </c>
      <c r="AS89">
        <v>1060</v>
      </c>
      <c r="AT89" t="s">
        <v>141</v>
      </c>
      <c r="AU89" s="14">
        <f t="shared" si="63"/>
        <v>0.5</v>
      </c>
      <c r="AV89" s="14">
        <f t="shared" si="92"/>
        <v>-0.50005940494051127</v>
      </c>
      <c r="AW89" s="14" t="str">
        <f t="shared" si="64"/>
        <v>Under</v>
      </c>
      <c r="AX89">
        <v>0</v>
      </c>
      <c r="AY89">
        <v>0</v>
      </c>
      <c r="AZ89" s="14">
        <f t="shared" si="65"/>
        <v>3</v>
      </c>
      <c r="BA89" s="14">
        <f t="shared" si="66"/>
        <v>1</v>
      </c>
      <c r="BB89" s="14">
        <f t="shared" si="67"/>
        <v>0</v>
      </c>
      <c r="BC89" s="14">
        <f t="shared" si="68"/>
        <v>0</v>
      </c>
      <c r="BD89" s="14">
        <f t="shared" si="69"/>
        <v>4</v>
      </c>
      <c r="BF89">
        <v>0.24944983392257941</v>
      </c>
      <c r="BG89">
        <v>0.64861683343142995</v>
      </c>
      <c r="BH89">
        <v>-9.4735953999999995E-4</v>
      </c>
      <c r="BI89" t="s">
        <v>141</v>
      </c>
      <c r="BJ89">
        <v>0.5</v>
      </c>
      <c r="BK89">
        <v>260</v>
      </c>
      <c r="BL89" t="s">
        <v>141</v>
      </c>
      <c r="BM89" s="14">
        <f t="shared" si="70"/>
        <v>0.5</v>
      </c>
      <c r="BN89" s="14">
        <f t="shared" si="93"/>
        <v>-0.50094735954000003</v>
      </c>
      <c r="BO89" s="14" t="str">
        <f t="shared" si="71"/>
        <v>Under</v>
      </c>
      <c r="BP89">
        <v>0.1</v>
      </c>
      <c r="BQ89">
        <v>0.1</v>
      </c>
      <c r="BR89" s="14">
        <f t="shared" si="72"/>
        <v>2</v>
      </c>
      <c r="BS89" s="14">
        <f t="shared" si="73"/>
        <v>1</v>
      </c>
      <c r="BT89" s="14">
        <f t="shared" si="74"/>
        <v>1</v>
      </c>
      <c r="BU89" s="14">
        <f t="shared" si="75"/>
        <v>1</v>
      </c>
      <c r="BV89" s="14">
        <f t="shared" si="76"/>
        <v>5</v>
      </c>
      <c r="BX89">
        <v>0.14880629466049269</v>
      </c>
      <c r="BY89">
        <v>0.79899581589958102</v>
      </c>
      <c r="BZ89">
        <v>0</v>
      </c>
      <c r="CA89" t="s">
        <v>141</v>
      </c>
      <c r="CB89">
        <v>0.5</v>
      </c>
      <c r="CC89">
        <v>640</v>
      </c>
      <c r="CD89" t="s">
        <v>141</v>
      </c>
      <c r="CE89" s="14">
        <f t="shared" si="77"/>
        <v>0.5</v>
      </c>
      <c r="CF89" s="14">
        <f t="shared" si="94"/>
        <v>-0.5</v>
      </c>
      <c r="CG89" s="14" t="str">
        <f t="shared" si="78"/>
        <v>Under</v>
      </c>
      <c r="CH89">
        <v>0</v>
      </c>
      <c r="CI89">
        <v>0</v>
      </c>
      <c r="CJ89" s="14">
        <f t="shared" si="96"/>
        <v>2</v>
      </c>
      <c r="CK89" s="14">
        <f t="shared" si="79"/>
        <v>1</v>
      </c>
      <c r="CL89" s="14">
        <f t="shared" si="80"/>
        <v>1</v>
      </c>
      <c r="CM89" s="14">
        <f t="shared" si="81"/>
        <v>1</v>
      </c>
      <c r="CN89" s="14">
        <f t="shared" si="82"/>
        <v>5</v>
      </c>
      <c r="CP89">
        <v>0.84515460743039184</v>
      </c>
      <c r="CQ89">
        <v>1.2</v>
      </c>
      <c r="CR89">
        <v>3.6435620000000002E-2</v>
      </c>
      <c r="CS89">
        <v>0.5</v>
      </c>
      <c r="CT89" t="s">
        <v>141</v>
      </c>
      <c r="CU89">
        <v>0.5</v>
      </c>
      <c r="CV89" t="s">
        <v>141</v>
      </c>
      <c r="CW89" s="14">
        <f t="shared" si="83"/>
        <v>0.5</v>
      </c>
      <c r="CX89" s="14">
        <f t="shared" si="95"/>
        <v>0.7</v>
      </c>
      <c r="CY89" s="14" t="str">
        <f t="shared" si="84"/>
        <v>Over</v>
      </c>
      <c r="CZ89">
        <v>0.9</v>
      </c>
      <c r="DA89">
        <v>0.5</v>
      </c>
      <c r="DB89" s="14">
        <f t="shared" si="85"/>
        <v>2</v>
      </c>
      <c r="DC89" s="14">
        <f t="shared" si="86"/>
        <v>2</v>
      </c>
      <c r="DD89" s="14">
        <f t="shared" si="87"/>
        <v>1</v>
      </c>
      <c r="DE89" s="14">
        <f t="shared" si="88"/>
        <v>0</v>
      </c>
      <c r="DF89" s="14">
        <f t="shared" si="89"/>
        <v>5</v>
      </c>
    </row>
    <row r="90" spans="1:111" x14ac:dyDescent="0.3">
      <c r="A90" t="s">
        <v>236</v>
      </c>
      <c r="B90" t="s">
        <v>14</v>
      </c>
      <c r="C90" t="s">
        <v>231</v>
      </c>
      <c r="D90">
        <v>0.36886406805893468</v>
      </c>
      <c r="E90">
        <v>0.47536942197814902</v>
      </c>
      <c r="F90">
        <v>0.16859721999999999</v>
      </c>
      <c r="G90">
        <v>0.5</v>
      </c>
      <c r="H90" t="s">
        <v>141</v>
      </c>
      <c r="I90">
        <v>0.5</v>
      </c>
      <c r="J90">
        <v>0.5</v>
      </c>
      <c r="K90" s="14">
        <f t="shared" si="49"/>
        <v>0.5</v>
      </c>
      <c r="L90" s="14">
        <f t="shared" si="90"/>
        <v>-0.33140278000000001</v>
      </c>
      <c r="M90" s="14" t="str">
        <f t="shared" si="50"/>
        <v>Under</v>
      </c>
      <c r="N90">
        <v>0.4</v>
      </c>
      <c r="O90">
        <v>0.4</v>
      </c>
      <c r="P90" s="14">
        <f t="shared" si="51"/>
        <v>3</v>
      </c>
      <c r="Q90" s="14">
        <f t="shared" si="52"/>
        <v>4</v>
      </c>
      <c r="R90" s="14">
        <f t="shared" si="53"/>
        <v>1</v>
      </c>
      <c r="S90" s="14">
        <f t="shared" si="54"/>
        <v>1</v>
      </c>
      <c r="T90" s="14">
        <f t="shared" si="55"/>
        <v>9</v>
      </c>
      <c r="V90" s="15">
        <v>0.92185145374136634</v>
      </c>
      <c r="W90" s="15">
        <v>1.0002760880969801</v>
      </c>
      <c r="X90" s="15">
        <v>0.78646998402310997</v>
      </c>
      <c r="Y90" s="15">
        <v>0.5</v>
      </c>
      <c r="Z90" s="15">
        <v>-200</v>
      </c>
      <c r="AA90" s="15">
        <v>270</v>
      </c>
      <c r="AB90" s="15">
        <v>0.1</v>
      </c>
      <c r="AC90" s="16">
        <f t="shared" si="56"/>
        <v>0.5</v>
      </c>
      <c r="AD90" s="16">
        <f t="shared" si="91"/>
        <v>0.5002760880969801</v>
      </c>
      <c r="AE90" s="16" t="str">
        <f t="shared" si="57"/>
        <v>Over</v>
      </c>
      <c r="AF90" s="15">
        <v>0.8</v>
      </c>
      <c r="AG90" s="15">
        <v>0.7</v>
      </c>
      <c r="AH90" s="16">
        <f t="shared" si="58"/>
        <v>3</v>
      </c>
      <c r="AI90" s="16">
        <f t="shared" si="59"/>
        <v>4</v>
      </c>
      <c r="AJ90" s="16">
        <f t="shared" si="60"/>
        <v>1</v>
      </c>
      <c r="AK90" s="16">
        <f t="shared" si="61"/>
        <v>1</v>
      </c>
      <c r="AL90" s="16">
        <f t="shared" si="62"/>
        <v>9</v>
      </c>
      <c r="AN90">
        <v>7.7230218837632952E-2</v>
      </c>
      <c r="AO90">
        <v>0.20287091980017899</v>
      </c>
      <c r="AP90">
        <v>-3.8519224999999998E-8</v>
      </c>
      <c r="AQ90" t="s">
        <v>141</v>
      </c>
      <c r="AR90">
        <v>0.5</v>
      </c>
      <c r="AS90">
        <v>630</v>
      </c>
      <c r="AT90" t="s">
        <v>141</v>
      </c>
      <c r="AU90" s="14">
        <f t="shared" si="63"/>
        <v>0.5</v>
      </c>
      <c r="AV90" s="14">
        <f t="shared" si="92"/>
        <v>-0.50000003851922503</v>
      </c>
      <c r="AW90" s="14" t="str">
        <f t="shared" si="64"/>
        <v>Under</v>
      </c>
      <c r="AX90">
        <v>0.2</v>
      </c>
      <c r="AY90">
        <v>0.2</v>
      </c>
      <c r="AZ90" s="14">
        <f t="shared" si="65"/>
        <v>3</v>
      </c>
      <c r="BA90" s="14">
        <f t="shared" si="66"/>
        <v>1</v>
      </c>
      <c r="BB90" s="14">
        <f t="shared" si="67"/>
        <v>0</v>
      </c>
      <c r="BC90" s="14">
        <f t="shared" si="68"/>
        <v>0</v>
      </c>
      <c r="BD90" s="14">
        <f t="shared" si="69"/>
        <v>4</v>
      </c>
      <c r="BF90">
        <v>0.62415662032321761</v>
      </c>
      <c r="BG90">
        <v>1.35515038881781</v>
      </c>
      <c r="BH90">
        <v>0.2</v>
      </c>
      <c r="BI90" t="s">
        <v>141</v>
      </c>
      <c r="BJ90">
        <v>0.5</v>
      </c>
      <c r="BK90">
        <v>175</v>
      </c>
      <c r="BL90" t="s">
        <v>141</v>
      </c>
      <c r="BM90" s="14">
        <f t="shared" si="70"/>
        <v>0.5</v>
      </c>
      <c r="BN90" s="14">
        <f t="shared" si="93"/>
        <v>0.85515038881781003</v>
      </c>
      <c r="BO90" s="14" t="str">
        <f t="shared" si="71"/>
        <v>Over</v>
      </c>
      <c r="BP90">
        <v>0.8</v>
      </c>
      <c r="BQ90">
        <v>0.5</v>
      </c>
      <c r="BR90" s="14">
        <f t="shared" si="72"/>
        <v>2</v>
      </c>
      <c r="BS90" s="14">
        <f t="shared" si="73"/>
        <v>5</v>
      </c>
      <c r="BT90" s="14">
        <f t="shared" si="74"/>
        <v>1</v>
      </c>
      <c r="BU90" s="14">
        <f t="shared" si="75"/>
        <v>0</v>
      </c>
      <c r="BV90" s="14">
        <f t="shared" si="76"/>
        <v>8</v>
      </c>
      <c r="BX90">
        <v>0.1418234810126727</v>
      </c>
      <c r="BY90">
        <v>0.78252032520325199</v>
      </c>
      <c r="BZ90">
        <v>-4.9086949273913104E-3</v>
      </c>
      <c r="CA90" t="s">
        <v>141</v>
      </c>
      <c r="CB90">
        <v>0.5</v>
      </c>
      <c r="CC90" t="s">
        <v>141</v>
      </c>
      <c r="CD90" t="s">
        <v>141</v>
      </c>
      <c r="CE90" s="14">
        <f t="shared" si="77"/>
        <v>0.5</v>
      </c>
      <c r="CF90" s="14">
        <f t="shared" si="94"/>
        <v>-0.50490869492739132</v>
      </c>
      <c r="CG90" s="14" t="str">
        <f t="shared" si="78"/>
        <v>Under</v>
      </c>
      <c r="CH90">
        <v>0</v>
      </c>
      <c r="CI90">
        <v>0</v>
      </c>
      <c r="CJ90" s="14">
        <f t="shared" si="96"/>
        <v>2</v>
      </c>
      <c r="CK90" s="14">
        <f t="shared" si="79"/>
        <v>1</v>
      </c>
      <c r="CL90" s="14">
        <f t="shared" si="80"/>
        <v>1</v>
      </c>
      <c r="CM90" s="14">
        <f t="shared" si="81"/>
        <v>1</v>
      </c>
      <c r="CN90" s="14">
        <f t="shared" si="82"/>
        <v>5</v>
      </c>
      <c r="CP90">
        <v>1.8536715530228349</v>
      </c>
      <c r="CQ90">
        <v>2</v>
      </c>
      <c r="CR90">
        <v>1.71122280744913</v>
      </c>
      <c r="CS90">
        <v>1.5</v>
      </c>
      <c r="CT90" t="s">
        <v>141</v>
      </c>
      <c r="CU90">
        <v>1.5</v>
      </c>
      <c r="CV90">
        <v>1.5</v>
      </c>
      <c r="CW90" s="14">
        <f t="shared" si="83"/>
        <v>1.5</v>
      </c>
      <c r="CX90" s="14">
        <f t="shared" si="95"/>
        <v>0.5</v>
      </c>
      <c r="CY90" s="14" t="str">
        <f t="shared" si="84"/>
        <v>Over</v>
      </c>
      <c r="CZ90">
        <v>1.7</v>
      </c>
      <c r="DA90">
        <v>0.3</v>
      </c>
      <c r="DB90" s="14">
        <f t="shared" si="85"/>
        <v>3</v>
      </c>
      <c r="DC90" s="14">
        <f t="shared" si="86"/>
        <v>1</v>
      </c>
      <c r="DD90" s="14">
        <f t="shared" si="87"/>
        <v>1</v>
      </c>
      <c r="DE90" s="14">
        <f t="shared" si="88"/>
        <v>0</v>
      </c>
      <c r="DF90" s="14">
        <f t="shared" si="89"/>
        <v>5</v>
      </c>
    </row>
    <row r="91" spans="1:111" x14ac:dyDescent="0.3">
      <c r="A91" t="s">
        <v>237</v>
      </c>
      <c r="B91" t="s">
        <v>14</v>
      </c>
      <c r="C91" t="s">
        <v>231</v>
      </c>
      <c r="D91" s="15">
        <v>0.15626677049752119</v>
      </c>
      <c r="E91" s="15">
        <v>0.36614173228346403</v>
      </c>
      <c r="F91" s="15">
        <v>8.2623709517054097E-2</v>
      </c>
      <c r="G91" s="15">
        <v>0.5</v>
      </c>
      <c r="H91" s="15" t="s">
        <v>141</v>
      </c>
      <c r="I91" s="15">
        <v>0.5</v>
      </c>
      <c r="J91" s="15" t="s">
        <v>141</v>
      </c>
      <c r="K91" s="16">
        <f t="shared" si="49"/>
        <v>0.5</v>
      </c>
      <c r="L91" s="14">
        <f t="shared" si="90"/>
        <v>-0.41737629048294589</v>
      </c>
      <c r="M91" s="16" t="str">
        <f t="shared" si="50"/>
        <v>Under</v>
      </c>
      <c r="N91" s="15">
        <v>0.2</v>
      </c>
      <c r="O91" s="15">
        <v>0.1</v>
      </c>
      <c r="P91" s="16">
        <f t="shared" si="51"/>
        <v>3</v>
      </c>
      <c r="Q91" s="16">
        <f t="shared" si="52"/>
        <v>4</v>
      </c>
      <c r="R91" s="16">
        <f t="shared" si="53"/>
        <v>1</v>
      </c>
      <c r="S91" s="16">
        <f t="shared" si="54"/>
        <v>1</v>
      </c>
      <c r="T91" s="16">
        <f t="shared" si="55"/>
        <v>9</v>
      </c>
      <c r="V91">
        <v>0.50234115479187791</v>
      </c>
      <c r="W91">
        <v>1</v>
      </c>
      <c r="X91">
        <v>7.9229740000000008E-6</v>
      </c>
      <c r="Y91">
        <v>0.5</v>
      </c>
      <c r="Z91">
        <v>-170</v>
      </c>
      <c r="AA91">
        <v>340</v>
      </c>
      <c r="AB91">
        <v>0.1</v>
      </c>
      <c r="AC91" s="14">
        <f t="shared" si="56"/>
        <v>0.5</v>
      </c>
      <c r="AD91" s="16">
        <f t="shared" si="91"/>
        <v>0.5</v>
      </c>
      <c r="AE91" s="14" t="str">
        <f t="shared" si="57"/>
        <v>Over</v>
      </c>
      <c r="AF91">
        <v>0.3</v>
      </c>
      <c r="AG91">
        <v>0.2</v>
      </c>
      <c r="AH91" s="14">
        <f t="shared" si="58"/>
        <v>2</v>
      </c>
      <c r="AI91" s="14">
        <f t="shared" si="59"/>
        <v>3</v>
      </c>
      <c r="AJ91" s="14">
        <f t="shared" si="60"/>
        <v>0</v>
      </c>
      <c r="AK91" s="14">
        <f t="shared" si="61"/>
        <v>0</v>
      </c>
      <c r="AL91" s="14">
        <f t="shared" si="62"/>
        <v>5</v>
      </c>
      <c r="AN91">
        <v>-1.1813248316364371E-2</v>
      </c>
      <c r="AO91">
        <v>2.4361948955916399E-2</v>
      </c>
      <c r="AP91">
        <v>-5.6570115123066603E-2</v>
      </c>
      <c r="AQ91" t="s">
        <v>141</v>
      </c>
      <c r="AR91">
        <v>0.5</v>
      </c>
      <c r="AS91">
        <v>830</v>
      </c>
      <c r="AT91" t="s">
        <v>141</v>
      </c>
      <c r="AU91" s="14">
        <f t="shared" si="63"/>
        <v>0.5</v>
      </c>
      <c r="AV91" s="14">
        <f t="shared" si="92"/>
        <v>-0.55657011512306664</v>
      </c>
      <c r="AW91" s="14" t="str">
        <f t="shared" si="64"/>
        <v>Under</v>
      </c>
      <c r="AX91">
        <v>0</v>
      </c>
      <c r="AY91">
        <v>0</v>
      </c>
      <c r="AZ91" s="14">
        <f t="shared" si="65"/>
        <v>3</v>
      </c>
      <c r="BA91" s="14">
        <f t="shared" si="66"/>
        <v>1</v>
      </c>
      <c r="BB91" s="14">
        <f t="shared" si="67"/>
        <v>0</v>
      </c>
      <c r="BC91" s="14">
        <f t="shared" si="68"/>
        <v>0</v>
      </c>
      <c r="BD91" s="14">
        <f t="shared" si="69"/>
        <v>4</v>
      </c>
      <c r="BF91">
        <v>0.1213410826966938</v>
      </c>
      <c r="BG91">
        <v>0.56139410187667504</v>
      </c>
      <c r="BH91">
        <v>-2.7262188E-2</v>
      </c>
      <c r="BI91" t="s">
        <v>141</v>
      </c>
      <c r="BJ91">
        <v>0.5</v>
      </c>
      <c r="BK91">
        <v>210</v>
      </c>
      <c r="BL91" t="s">
        <v>141</v>
      </c>
      <c r="BM91" s="14">
        <f t="shared" si="70"/>
        <v>0.5</v>
      </c>
      <c r="BN91" s="14">
        <f t="shared" si="93"/>
        <v>-0.52726218800000002</v>
      </c>
      <c r="BO91" s="14" t="str">
        <f t="shared" si="71"/>
        <v>Under</v>
      </c>
      <c r="BP91">
        <v>0</v>
      </c>
      <c r="BQ91">
        <v>0</v>
      </c>
      <c r="BR91" s="14">
        <f t="shared" si="72"/>
        <v>2</v>
      </c>
      <c r="BS91" s="14">
        <f t="shared" si="73"/>
        <v>1</v>
      </c>
      <c r="BT91" s="14">
        <f t="shared" si="74"/>
        <v>1</v>
      </c>
      <c r="BU91" s="14">
        <f t="shared" si="75"/>
        <v>1</v>
      </c>
      <c r="BV91" s="14">
        <f t="shared" si="76"/>
        <v>5</v>
      </c>
      <c r="BX91">
        <v>0.16396987127168219</v>
      </c>
      <c r="BY91">
        <v>0.78252032520325199</v>
      </c>
      <c r="BZ91">
        <v>6.8290579999999998E-3</v>
      </c>
      <c r="CA91" t="s">
        <v>141</v>
      </c>
      <c r="CB91">
        <v>0.5</v>
      </c>
      <c r="CC91">
        <v>630</v>
      </c>
      <c r="CD91" t="s">
        <v>141</v>
      </c>
      <c r="CE91" s="14">
        <f t="shared" si="77"/>
        <v>0.5</v>
      </c>
      <c r="CF91" s="14">
        <f t="shared" si="94"/>
        <v>-0.5</v>
      </c>
      <c r="CG91" s="14" t="str">
        <f t="shared" si="78"/>
        <v>Under</v>
      </c>
      <c r="CH91">
        <v>0</v>
      </c>
      <c r="CI91">
        <v>0</v>
      </c>
      <c r="CJ91" s="14">
        <f t="shared" si="96"/>
        <v>2</v>
      </c>
      <c r="CK91" s="14">
        <f t="shared" si="79"/>
        <v>1</v>
      </c>
      <c r="CL91" s="14">
        <f t="shared" si="80"/>
        <v>1</v>
      </c>
      <c r="CM91" s="14">
        <f t="shared" si="81"/>
        <v>1</v>
      </c>
      <c r="CN91" s="14">
        <f t="shared" si="82"/>
        <v>5</v>
      </c>
      <c r="CP91">
        <v>0.58846959466907534</v>
      </c>
      <c r="CQ91">
        <v>1.2</v>
      </c>
      <c r="CR91">
        <v>-1.4598736E-5</v>
      </c>
      <c r="CS91">
        <v>0.5</v>
      </c>
      <c r="CT91" t="s">
        <v>141</v>
      </c>
      <c r="CU91">
        <v>0.5</v>
      </c>
      <c r="CV91" t="s">
        <v>141</v>
      </c>
      <c r="CW91" s="14">
        <f t="shared" si="83"/>
        <v>0.5</v>
      </c>
      <c r="CX91" s="14">
        <f t="shared" si="95"/>
        <v>0.7</v>
      </c>
      <c r="CY91" s="14" t="str">
        <f t="shared" si="84"/>
        <v>Over</v>
      </c>
      <c r="CZ91">
        <v>0.4</v>
      </c>
      <c r="DA91">
        <v>0.2</v>
      </c>
      <c r="DB91" s="14">
        <f t="shared" si="85"/>
        <v>2</v>
      </c>
      <c r="DC91" s="14">
        <f t="shared" si="86"/>
        <v>2</v>
      </c>
      <c r="DD91" s="14">
        <f t="shared" si="87"/>
        <v>0</v>
      </c>
      <c r="DE91" s="14">
        <f t="shared" si="88"/>
        <v>0</v>
      </c>
      <c r="DF91" s="14">
        <f t="shared" si="89"/>
        <v>4</v>
      </c>
    </row>
    <row r="92" spans="1:111" x14ac:dyDescent="0.3">
      <c r="A92" t="s">
        <v>238</v>
      </c>
      <c r="B92" t="s">
        <v>14</v>
      </c>
      <c r="C92" t="s">
        <v>231</v>
      </c>
      <c r="D92" s="15">
        <v>0.21233071484946209</v>
      </c>
      <c r="E92" s="15">
        <v>0.36614173228346403</v>
      </c>
      <c r="F92" s="15">
        <v>0.08</v>
      </c>
      <c r="G92" s="15">
        <v>0.5</v>
      </c>
      <c r="H92" s="15" t="s">
        <v>141</v>
      </c>
      <c r="I92" s="15">
        <v>0.5</v>
      </c>
      <c r="J92" s="15">
        <v>0.5</v>
      </c>
      <c r="K92" s="16">
        <f t="shared" si="49"/>
        <v>0.5</v>
      </c>
      <c r="L92" s="14">
        <f t="shared" si="90"/>
        <v>-0.42</v>
      </c>
      <c r="M92" s="16" t="str">
        <f t="shared" si="50"/>
        <v>Under</v>
      </c>
      <c r="N92" s="15">
        <v>0.4</v>
      </c>
      <c r="O92" s="15">
        <v>0.4</v>
      </c>
      <c r="P92" s="16">
        <f t="shared" si="51"/>
        <v>3</v>
      </c>
      <c r="Q92" s="16">
        <f t="shared" si="52"/>
        <v>4</v>
      </c>
      <c r="R92" s="16">
        <f t="shared" si="53"/>
        <v>1</v>
      </c>
      <c r="S92" s="16">
        <f t="shared" si="54"/>
        <v>1</v>
      </c>
      <c r="T92" s="16">
        <f t="shared" si="55"/>
        <v>9</v>
      </c>
      <c r="V92">
        <v>0.56327203504011869</v>
      </c>
      <c r="W92">
        <v>1</v>
      </c>
      <c r="X92">
        <v>7.9229740000000008E-6</v>
      </c>
      <c r="Y92">
        <v>0.5</v>
      </c>
      <c r="Z92">
        <v>-250</v>
      </c>
      <c r="AA92">
        <v>210</v>
      </c>
      <c r="AB92">
        <v>0</v>
      </c>
      <c r="AC92" s="14">
        <f t="shared" si="56"/>
        <v>0.5</v>
      </c>
      <c r="AD92" s="16">
        <f t="shared" si="91"/>
        <v>0.5</v>
      </c>
      <c r="AE92" s="14" t="str">
        <f t="shared" si="57"/>
        <v>Over</v>
      </c>
      <c r="AF92">
        <v>0.4</v>
      </c>
      <c r="AG92">
        <v>0.4</v>
      </c>
      <c r="AH92" s="14">
        <f t="shared" si="58"/>
        <v>2</v>
      </c>
      <c r="AI92" s="14">
        <f t="shared" si="59"/>
        <v>3</v>
      </c>
      <c r="AJ92" s="14">
        <f t="shared" si="60"/>
        <v>0</v>
      </c>
      <c r="AK92" s="14">
        <f t="shared" si="61"/>
        <v>0</v>
      </c>
      <c r="AL92" s="14">
        <f t="shared" si="62"/>
        <v>5</v>
      </c>
      <c r="AN92">
        <v>1.233464666710499E-2</v>
      </c>
      <c r="AO92">
        <v>3.43194574695787E-2</v>
      </c>
      <c r="AP92">
        <v>-4.6725508541538203E-5</v>
      </c>
      <c r="AQ92" t="s">
        <v>141</v>
      </c>
      <c r="AR92">
        <v>0.5</v>
      </c>
      <c r="AS92">
        <v>460</v>
      </c>
      <c r="AT92" t="s">
        <v>141</v>
      </c>
      <c r="AU92" s="14">
        <f t="shared" si="63"/>
        <v>0.5</v>
      </c>
      <c r="AV92" s="14">
        <f t="shared" si="92"/>
        <v>-0.50004672550854157</v>
      </c>
      <c r="AW92" s="14" t="str">
        <f t="shared" si="64"/>
        <v>Under</v>
      </c>
      <c r="AX92">
        <v>0</v>
      </c>
      <c r="AY92">
        <v>0</v>
      </c>
      <c r="AZ92" s="14">
        <f t="shared" si="65"/>
        <v>3</v>
      </c>
      <c r="BA92" s="14">
        <f t="shared" si="66"/>
        <v>1</v>
      </c>
      <c r="BB92" s="14">
        <f t="shared" si="67"/>
        <v>0</v>
      </c>
      <c r="BC92" s="14">
        <f t="shared" si="68"/>
        <v>0</v>
      </c>
      <c r="BD92" s="14">
        <f t="shared" si="69"/>
        <v>4</v>
      </c>
      <c r="BF92">
        <v>0.18844837956679031</v>
      </c>
      <c r="BG92">
        <v>0.56139410187667504</v>
      </c>
      <c r="BH92">
        <v>-2.5151981999999998E-3</v>
      </c>
      <c r="BI92" t="s">
        <v>141</v>
      </c>
      <c r="BJ92">
        <v>0.5</v>
      </c>
      <c r="BK92">
        <v>140</v>
      </c>
      <c r="BL92" t="s">
        <v>141</v>
      </c>
      <c r="BM92" s="14">
        <f t="shared" si="70"/>
        <v>0.5</v>
      </c>
      <c r="BN92" s="14">
        <f t="shared" si="93"/>
        <v>-0.50251519820000001</v>
      </c>
      <c r="BO92" s="14" t="str">
        <f t="shared" si="71"/>
        <v>Under</v>
      </c>
      <c r="BP92">
        <v>0.2</v>
      </c>
      <c r="BQ92">
        <v>0.2</v>
      </c>
      <c r="BR92" s="14">
        <f t="shared" si="72"/>
        <v>2</v>
      </c>
      <c r="BS92" s="14">
        <f t="shared" si="73"/>
        <v>1</v>
      </c>
      <c r="BT92" s="14">
        <f t="shared" si="74"/>
        <v>1</v>
      </c>
      <c r="BU92" s="14">
        <f t="shared" si="75"/>
        <v>1</v>
      </c>
      <c r="BV92" s="14">
        <f t="shared" si="76"/>
        <v>5</v>
      </c>
      <c r="BX92">
        <v>0.14832782626218541</v>
      </c>
      <c r="BY92">
        <v>0.77874915938130396</v>
      </c>
      <c r="BZ92">
        <v>0</v>
      </c>
      <c r="CA92" t="s">
        <v>141</v>
      </c>
      <c r="CB92">
        <v>0.5</v>
      </c>
      <c r="CC92" t="s">
        <v>141</v>
      </c>
      <c r="CD92" t="s">
        <v>141</v>
      </c>
      <c r="CE92" s="14">
        <f t="shared" si="77"/>
        <v>0.5</v>
      </c>
      <c r="CF92" s="14">
        <f t="shared" si="94"/>
        <v>-0.5</v>
      </c>
      <c r="CG92" s="14" t="str">
        <f t="shared" si="78"/>
        <v>Under</v>
      </c>
      <c r="CH92">
        <v>0</v>
      </c>
      <c r="CI92">
        <v>0</v>
      </c>
      <c r="CJ92" s="14">
        <f t="shared" si="96"/>
        <v>2</v>
      </c>
      <c r="CK92" s="14">
        <f t="shared" si="79"/>
        <v>1</v>
      </c>
      <c r="CL92" s="14">
        <f t="shared" si="80"/>
        <v>1</v>
      </c>
      <c r="CM92" s="14">
        <f t="shared" si="81"/>
        <v>1</v>
      </c>
      <c r="CN92" s="14">
        <f t="shared" si="82"/>
        <v>5</v>
      </c>
      <c r="CP92">
        <v>0.75693623151850076</v>
      </c>
      <c r="CQ92">
        <v>1.2</v>
      </c>
      <c r="CR92">
        <v>1.3620934E-5</v>
      </c>
      <c r="CS92">
        <v>1.5</v>
      </c>
      <c r="CT92" t="s">
        <v>141</v>
      </c>
      <c r="CU92">
        <v>1.5</v>
      </c>
      <c r="CV92">
        <v>1.5</v>
      </c>
      <c r="CW92" s="14">
        <f t="shared" si="83"/>
        <v>1.5</v>
      </c>
      <c r="CX92" s="14">
        <f t="shared" si="95"/>
        <v>-1.499986379066</v>
      </c>
      <c r="CY92" s="14" t="str">
        <f t="shared" si="84"/>
        <v>Under</v>
      </c>
      <c r="CZ92">
        <v>0.5</v>
      </c>
      <c r="DA92">
        <v>0.1</v>
      </c>
      <c r="DB92" s="14">
        <f t="shared" si="85"/>
        <v>3</v>
      </c>
      <c r="DC92" s="14">
        <f t="shared" si="86"/>
        <v>3</v>
      </c>
      <c r="DD92" s="14">
        <f t="shared" si="87"/>
        <v>1</v>
      </c>
      <c r="DE92" s="14">
        <f t="shared" si="88"/>
        <v>1</v>
      </c>
      <c r="DF92" s="14">
        <f t="shared" si="89"/>
        <v>8</v>
      </c>
    </row>
    <row r="93" spans="1:111" x14ac:dyDescent="0.3">
      <c r="A93" t="s">
        <v>239</v>
      </c>
      <c r="B93" t="s">
        <v>14</v>
      </c>
      <c r="C93" t="s">
        <v>231</v>
      </c>
      <c r="D93" s="15">
        <v>1.408561935091412</v>
      </c>
      <c r="E93" s="15">
        <v>2.0242607039373599</v>
      </c>
      <c r="F93" s="15">
        <v>0.88888888888888795</v>
      </c>
      <c r="G93" s="15">
        <v>0.5</v>
      </c>
      <c r="H93" s="15" t="s">
        <v>141</v>
      </c>
      <c r="I93" s="15">
        <v>0.5</v>
      </c>
      <c r="J93" s="15">
        <v>0.5</v>
      </c>
      <c r="K93" s="16">
        <f t="shared" si="49"/>
        <v>0.5</v>
      </c>
      <c r="L93" s="14">
        <f t="shared" si="90"/>
        <v>1.5242607039373599</v>
      </c>
      <c r="M93" s="16" t="str">
        <f t="shared" si="50"/>
        <v>Over</v>
      </c>
      <c r="N93" s="15">
        <v>1</v>
      </c>
      <c r="O93" s="15">
        <v>1</v>
      </c>
      <c r="P93" s="16">
        <f t="shared" si="51"/>
        <v>3</v>
      </c>
      <c r="Q93" s="16">
        <f t="shared" si="52"/>
        <v>5</v>
      </c>
      <c r="R93" s="16">
        <f t="shared" si="53"/>
        <v>1</v>
      </c>
      <c r="S93" s="16">
        <f t="shared" si="54"/>
        <v>1</v>
      </c>
      <c r="T93" s="16">
        <f t="shared" si="55"/>
        <v>10</v>
      </c>
      <c r="V93" s="15">
        <v>1.401613951148958</v>
      </c>
      <c r="W93" s="15">
        <v>1.7289236707909299</v>
      </c>
      <c r="X93" s="15">
        <v>0.99256212301175295</v>
      </c>
      <c r="Y93" s="15">
        <v>0.5</v>
      </c>
      <c r="Z93" s="15" t="s">
        <v>141</v>
      </c>
      <c r="AA93" s="15" t="s">
        <v>141</v>
      </c>
      <c r="AB93" s="15">
        <v>0</v>
      </c>
      <c r="AC93" s="16">
        <f t="shared" si="56"/>
        <v>0.5</v>
      </c>
      <c r="AD93" s="16">
        <f t="shared" si="91"/>
        <v>1.2289236707909299</v>
      </c>
      <c r="AE93" s="16" t="str">
        <f t="shared" si="57"/>
        <v>Over</v>
      </c>
      <c r="AF93" s="15">
        <v>1</v>
      </c>
      <c r="AG93" s="15">
        <v>1</v>
      </c>
      <c r="AH93" s="16">
        <f t="shared" si="58"/>
        <v>3</v>
      </c>
      <c r="AI93" s="16">
        <f t="shared" si="59"/>
        <v>5</v>
      </c>
      <c r="AJ93" s="16">
        <f t="shared" si="60"/>
        <v>1</v>
      </c>
      <c r="AK93" s="16">
        <f t="shared" si="61"/>
        <v>1</v>
      </c>
      <c r="AL93" s="16">
        <f t="shared" si="62"/>
        <v>10</v>
      </c>
      <c r="AN93" s="15">
        <v>1.447476651925675</v>
      </c>
      <c r="AO93" s="15">
        <v>1.8241638035429699</v>
      </c>
      <c r="AP93" s="15">
        <v>0.98062432723358395</v>
      </c>
      <c r="AQ93" s="15" t="s">
        <v>141</v>
      </c>
      <c r="AR93" s="15">
        <v>0.5</v>
      </c>
      <c r="AS93" s="15" t="s">
        <v>141</v>
      </c>
      <c r="AT93" s="15" t="s">
        <v>141</v>
      </c>
      <c r="AU93" s="16">
        <f t="shared" si="63"/>
        <v>0.5</v>
      </c>
      <c r="AV93" s="14">
        <f t="shared" si="92"/>
        <v>1.3241638035429699</v>
      </c>
      <c r="AW93" s="16" t="str">
        <f t="shared" si="64"/>
        <v>Over</v>
      </c>
      <c r="AX93" s="15">
        <v>1</v>
      </c>
      <c r="AY93" s="15">
        <v>1</v>
      </c>
      <c r="AZ93" s="16">
        <f t="shared" si="65"/>
        <v>3</v>
      </c>
      <c r="BA93" s="16">
        <f t="shared" si="66"/>
        <v>5</v>
      </c>
      <c r="BB93" s="16">
        <f t="shared" si="67"/>
        <v>1</v>
      </c>
      <c r="BC93" s="16">
        <f t="shared" si="68"/>
        <v>1</v>
      </c>
      <c r="BD93" s="16">
        <f t="shared" si="69"/>
        <v>10</v>
      </c>
      <c r="BF93" s="15">
        <v>1.9988121499434759</v>
      </c>
      <c r="BG93" s="15">
        <v>2.7532991397324298</v>
      </c>
      <c r="BH93" s="15">
        <v>1.3097228999999999</v>
      </c>
      <c r="BI93" s="15" t="s">
        <v>141</v>
      </c>
      <c r="BJ93" s="15">
        <v>0.5</v>
      </c>
      <c r="BK93" s="15" t="s">
        <v>141</v>
      </c>
      <c r="BL93" s="15" t="s">
        <v>141</v>
      </c>
      <c r="BM93" s="16">
        <f t="shared" si="70"/>
        <v>0.5</v>
      </c>
      <c r="BN93" s="14">
        <f t="shared" si="93"/>
        <v>2.2532991397324298</v>
      </c>
      <c r="BO93" s="16" t="str">
        <f t="shared" si="71"/>
        <v>Over</v>
      </c>
      <c r="BP93" s="15">
        <v>1</v>
      </c>
      <c r="BQ93" s="15">
        <v>1</v>
      </c>
      <c r="BR93" s="16">
        <f t="shared" si="72"/>
        <v>3</v>
      </c>
      <c r="BS93" s="16">
        <f t="shared" si="73"/>
        <v>5</v>
      </c>
      <c r="BT93" s="16">
        <f t="shared" si="74"/>
        <v>1</v>
      </c>
      <c r="BU93" s="16">
        <f t="shared" si="75"/>
        <v>1</v>
      </c>
      <c r="BV93" s="16">
        <f t="shared" si="76"/>
        <v>10</v>
      </c>
      <c r="BX93">
        <v>0.14537579687480759</v>
      </c>
      <c r="BY93">
        <v>0.83069568084404799</v>
      </c>
      <c r="BZ93">
        <v>-9.7616865999999997E-2</v>
      </c>
      <c r="CA93" t="s">
        <v>141</v>
      </c>
      <c r="CB93">
        <v>0.5</v>
      </c>
      <c r="CC93" t="s">
        <v>141</v>
      </c>
      <c r="CD93" t="s">
        <v>141</v>
      </c>
      <c r="CE93" s="14">
        <f t="shared" si="77"/>
        <v>0.5</v>
      </c>
      <c r="CF93" s="14">
        <f t="shared" si="94"/>
        <v>-0.59761686599999997</v>
      </c>
      <c r="CG93" s="14" t="str">
        <f t="shared" si="78"/>
        <v>Under</v>
      </c>
      <c r="CH93">
        <v>0</v>
      </c>
      <c r="CI93">
        <v>0</v>
      </c>
      <c r="CJ93" s="14">
        <f t="shared" si="96"/>
        <v>2</v>
      </c>
      <c r="CK93" s="14">
        <f t="shared" si="79"/>
        <v>1</v>
      </c>
      <c r="CL93" s="14">
        <f t="shared" si="80"/>
        <v>1</v>
      </c>
      <c r="CM93" s="14">
        <f t="shared" si="81"/>
        <v>1</v>
      </c>
      <c r="CN93" s="14">
        <f t="shared" si="82"/>
        <v>5</v>
      </c>
      <c r="CP93" s="15">
        <v>5.6565016287297496</v>
      </c>
      <c r="CQ93" s="15">
        <v>6.9137356802702801</v>
      </c>
      <c r="CR93" s="15">
        <v>4.8202054794520501</v>
      </c>
      <c r="CS93" s="15">
        <v>1.5</v>
      </c>
      <c r="CT93" s="15" t="s">
        <v>141</v>
      </c>
      <c r="CU93" s="15">
        <v>1.5</v>
      </c>
      <c r="CV93" s="15">
        <v>1.5</v>
      </c>
      <c r="CW93" s="16">
        <f t="shared" si="83"/>
        <v>1.5</v>
      </c>
      <c r="CX93" s="14">
        <f t="shared" si="95"/>
        <v>5.4137356802702801</v>
      </c>
      <c r="CY93" s="16" t="str">
        <f t="shared" si="84"/>
        <v>Over</v>
      </c>
      <c r="CZ93" s="15">
        <v>4</v>
      </c>
      <c r="DA93" s="15">
        <v>1</v>
      </c>
      <c r="DB93" s="16">
        <f t="shared" si="85"/>
        <v>3</v>
      </c>
      <c r="DC93" s="16">
        <f t="shared" si="86"/>
        <v>5</v>
      </c>
      <c r="DD93" s="16">
        <f t="shared" si="87"/>
        <v>1</v>
      </c>
      <c r="DE93" s="16">
        <f t="shared" si="88"/>
        <v>1</v>
      </c>
      <c r="DF93" s="16">
        <f t="shared" si="89"/>
        <v>10</v>
      </c>
    </row>
    <row r="94" spans="1:111" x14ac:dyDescent="0.3">
      <c r="A94" t="s">
        <v>240</v>
      </c>
      <c r="B94" t="s">
        <v>14</v>
      </c>
      <c r="C94" t="s">
        <v>231</v>
      </c>
      <c r="D94">
        <v>0.36260250761370361</v>
      </c>
      <c r="E94">
        <v>0.50497039698801804</v>
      </c>
      <c r="F94">
        <v>0.15923367294100599</v>
      </c>
      <c r="G94">
        <v>0.5</v>
      </c>
      <c r="H94" t="s">
        <v>141</v>
      </c>
      <c r="I94">
        <v>0.5</v>
      </c>
      <c r="J94" t="s">
        <v>141</v>
      </c>
      <c r="K94" s="14">
        <f t="shared" si="49"/>
        <v>0.5</v>
      </c>
      <c r="L94" s="14">
        <f t="shared" si="90"/>
        <v>-0.34076632705899401</v>
      </c>
      <c r="M94" s="14" t="str">
        <f t="shared" si="50"/>
        <v>Under</v>
      </c>
      <c r="N94">
        <v>0.2</v>
      </c>
      <c r="O94">
        <v>0.1</v>
      </c>
      <c r="P94" s="14">
        <f t="shared" si="51"/>
        <v>2</v>
      </c>
      <c r="Q94" s="14">
        <f t="shared" si="52"/>
        <v>4</v>
      </c>
      <c r="R94" s="14">
        <f t="shared" si="53"/>
        <v>1</v>
      </c>
      <c r="S94" s="14">
        <f t="shared" si="54"/>
        <v>1</v>
      </c>
      <c r="T94" s="14">
        <f t="shared" si="55"/>
        <v>8</v>
      </c>
      <c r="V94">
        <v>0.75327932508419249</v>
      </c>
      <c r="W94">
        <v>1</v>
      </c>
      <c r="X94">
        <v>0.50938677490948103</v>
      </c>
      <c r="Y94">
        <v>0.5</v>
      </c>
      <c r="Z94" t="s">
        <v>141</v>
      </c>
      <c r="AA94" t="s">
        <v>141</v>
      </c>
      <c r="AB94">
        <v>0.2</v>
      </c>
      <c r="AC94" s="14">
        <f t="shared" si="56"/>
        <v>0.5</v>
      </c>
      <c r="AD94" s="16">
        <f t="shared" si="91"/>
        <v>0.5</v>
      </c>
      <c r="AE94" s="14" t="str">
        <f t="shared" si="57"/>
        <v>Over</v>
      </c>
      <c r="AF94">
        <v>0.6</v>
      </c>
      <c r="AG94">
        <v>0.4</v>
      </c>
      <c r="AH94" s="14">
        <f t="shared" si="58"/>
        <v>3</v>
      </c>
      <c r="AI94" s="14">
        <f t="shared" si="59"/>
        <v>3</v>
      </c>
      <c r="AJ94" s="14">
        <f t="shared" si="60"/>
        <v>1</v>
      </c>
      <c r="AK94" s="14">
        <f t="shared" si="61"/>
        <v>0</v>
      </c>
      <c r="AL94" s="14">
        <f t="shared" si="62"/>
        <v>7</v>
      </c>
      <c r="AN94">
        <v>8.236585209598693E-2</v>
      </c>
      <c r="AO94">
        <v>0.216187914907713</v>
      </c>
      <c r="AP94">
        <v>-5.9404940511221301E-5</v>
      </c>
      <c r="AQ94" t="s">
        <v>141</v>
      </c>
      <c r="AR94">
        <v>0.5</v>
      </c>
      <c r="AS94" t="s">
        <v>141</v>
      </c>
      <c r="AT94" t="s">
        <v>141</v>
      </c>
      <c r="AU94" s="14">
        <f t="shared" si="63"/>
        <v>0.5</v>
      </c>
      <c r="AV94" s="14">
        <f t="shared" si="92"/>
        <v>-0.50005940494051127</v>
      </c>
      <c r="AW94" s="14" t="str">
        <f t="shared" si="64"/>
        <v>Under</v>
      </c>
      <c r="AX94">
        <v>0.2</v>
      </c>
      <c r="AY94">
        <v>0.1</v>
      </c>
      <c r="AZ94" s="14">
        <f t="shared" si="65"/>
        <v>3</v>
      </c>
      <c r="BA94" s="14">
        <f t="shared" si="66"/>
        <v>1</v>
      </c>
      <c r="BB94" s="14">
        <f t="shared" si="67"/>
        <v>0</v>
      </c>
      <c r="BC94" s="14">
        <f t="shared" si="68"/>
        <v>0</v>
      </c>
      <c r="BD94" s="14">
        <f t="shared" si="69"/>
        <v>4</v>
      </c>
      <c r="BF94">
        <v>0.48063465605324968</v>
      </c>
      <c r="BG94">
        <v>0.862083873757025</v>
      </c>
      <c r="BH94">
        <v>0.11</v>
      </c>
      <c r="BI94" t="s">
        <v>141</v>
      </c>
      <c r="BJ94">
        <v>0.5</v>
      </c>
      <c r="BK94" t="s">
        <v>141</v>
      </c>
      <c r="BL94" t="s">
        <v>141</v>
      </c>
      <c r="BM94" s="14">
        <f t="shared" si="70"/>
        <v>0.5</v>
      </c>
      <c r="BN94" s="14">
        <f t="shared" si="93"/>
        <v>-0.39</v>
      </c>
      <c r="BO94" s="14" t="str">
        <f t="shared" si="71"/>
        <v>Under</v>
      </c>
      <c r="BP94">
        <v>0.4</v>
      </c>
      <c r="BQ94">
        <v>0.2</v>
      </c>
      <c r="BR94" s="14">
        <f t="shared" si="72"/>
        <v>2</v>
      </c>
      <c r="BS94" s="14">
        <f t="shared" si="73"/>
        <v>1</v>
      </c>
      <c r="BT94" s="14">
        <f t="shared" si="74"/>
        <v>1</v>
      </c>
      <c r="BU94" s="14">
        <f t="shared" si="75"/>
        <v>1</v>
      </c>
      <c r="BV94" s="14">
        <f t="shared" si="76"/>
        <v>5</v>
      </c>
      <c r="BX94">
        <v>0.13935852456147141</v>
      </c>
      <c r="BY94">
        <v>0.77874915938130396</v>
      </c>
      <c r="BZ94">
        <v>-3.6939760000000002E-2</v>
      </c>
      <c r="CA94" t="s">
        <v>141</v>
      </c>
      <c r="CB94">
        <v>0.5</v>
      </c>
      <c r="CC94" t="s">
        <v>141</v>
      </c>
      <c r="CD94" t="s">
        <v>141</v>
      </c>
      <c r="CE94" s="14">
        <f t="shared" si="77"/>
        <v>0.5</v>
      </c>
      <c r="CF94" s="14">
        <f t="shared" si="94"/>
        <v>-0.53693975999999999</v>
      </c>
      <c r="CG94" s="14" t="str">
        <f t="shared" si="78"/>
        <v>Under</v>
      </c>
      <c r="CH94">
        <v>0</v>
      </c>
      <c r="CI94">
        <v>0</v>
      </c>
      <c r="CJ94" s="14">
        <f t="shared" si="96"/>
        <v>2</v>
      </c>
      <c r="CK94" s="14">
        <f t="shared" si="79"/>
        <v>1</v>
      </c>
      <c r="CL94" s="14">
        <f t="shared" si="80"/>
        <v>1</v>
      </c>
      <c r="CM94" s="14">
        <f t="shared" si="81"/>
        <v>1</v>
      </c>
      <c r="CN94" s="14">
        <f t="shared" si="82"/>
        <v>5</v>
      </c>
      <c r="CP94">
        <v>1.776611771396132</v>
      </c>
      <c r="CQ94">
        <v>2.0004407999999998</v>
      </c>
      <c r="CR94">
        <v>1.46475796489245</v>
      </c>
      <c r="CS94">
        <v>0.5</v>
      </c>
      <c r="CT94" t="s">
        <v>141</v>
      </c>
      <c r="CU94">
        <v>0.5</v>
      </c>
      <c r="CV94" t="s">
        <v>141</v>
      </c>
      <c r="CW94" s="14">
        <f t="shared" si="83"/>
        <v>0.5</v>
      </c>
      <c r="CX94" s="14">
        <f t="shared" si="95"/>
        <v>1.5004407999999998</v>
      </c>
      <c r="CY94" s="14" t="str">
        <f t="shared" si="84"/>
        <v>Over</v>
      </c>
      <c r="CZ94">
        <v>1.4</v>
      </c>
      <c r="DA94">
        <v>0.4</v>
      </c>
      <c r="DB94" s="14">
        <f t="shared" si="85"/>
        <v>3</v>
      </c>
      <c r="DC94" s="14">
        <f t="shared" si="86"/>
        <v>4</v>
      </c>
      <c r="DD94" s="14">
        <f t="shared" si="87"/>
        <v>1</v>
      </c>
      <c r="DE94" s="14">
        <f t="shared" si="88"/>
        <v>0</v>
      </c>
      <c r="DF94" s="14">
        <f t="shared" si="89"/>
        <v>8</v>
      </c>
    </row>
    <row r="95" spans="1:111" x14ac:dyDescent="0.3">
      <c r="A95" t="s">
        <v>241</v>
      </c>
      <c r="B95" t="s">
        <v>14</v>
      </c>
      <c r="C95" t="s">
        <v>231</v>
      </c>
      <c r="D95" s="15">
        <v>0.2700954253730346</v>
      </c>
      <c r="E95" s="15">
        <v>0.46084959393432601</v>
      </c>
      <c r="F95" s="15">
        <v>8.7381330000000004E-3</v>
      </c>
      <c r="G95" s="15">
        <v>0.5</v>
      </c>
      <c r="H95" s="15" t="s">
        <v>141</v>
      </c>
      <c r="I95" s="15">
        <v>0.5</v>
      </c>
      <c r="J95" s="15">
        <v>0.5</v>
      </c>
      <c r="K95" s="16">
        <f t="shared" si="49"/>
        <v>0.5</v>
      </c>
      <c r="L95" s="14">
        <f t="shared" si="90"/>
        <v>-0.49126186700000002</v>
      </c>
      <c r="M95" s="16" t="str">
        <f t="shared" si="50"/>
        <v>Under</v>
      </c>
      <c r="N95" s="15">
        <v>0.3</v>
      </c>
      <c r="O95" s="15">
        <v>0.3</v>
      </c>
      <c r="P95" s="16">
        <f t="shared" si="51"/>
        <v>3</v>
      </c>
      <c r="Q95" s="16">
        <f t="shared" si="52"/>
        <v>4</v>
      </c>
      <c r="R95" s="16">
        <f t="shared" si="53"/>
        <v>1</v>
      </c>
      <c r="S95" s="16">
        <f t="shared" si="54"/>
        <v>1</v>
      </c>
      <c r="T95" s="16">
        <f t="shared" si="55"/>
        <v>9</v>
      </c>
      <c r="U95" s="14"/>
      <c r="V95">
        <v>0.73216760587454599</v>
      </c>
      <c r="W95">
        <v>1</v>
      </c>
      <c r="X95">
        <v>0.51164709341295</v>
      </c>
      <c r="Y95">
        <v>0.5</v>
      </c>
      <c r="Z95">
        <v>-220</v>
      </c>
      <c r="AA95">
        <v>250</v>
      </c>
      <c r="AB95">
        <v>0</v>
      </c>
      <c r="AC95" s="14">
        <f t="shared" si="56"/>
        <v>0.5</v>
      </c>
      <c r="AD95" s="16">
        <f t="shared" si="91"/>
        <v>0.5</v>
      </c>
      <c r="AE95" s="14" t="str">
        <f t="shared" si="57"/>
        <v>Over</v>
      </c>
      <c r="AF95">
        <v>0.6</v>
      </c>
      <c r="AG95">
        <v>0.6</v>
      </c>
      <c r="AH95" s="14">
        <f t="shared" si="58"/>
        <v>3</v>
      </c>
      <c r="AI95" s="14">
        <f t="shared" si="59"/>
        <v>3</v>
      </c>
      <c r="AJ95" s="14">
        <f t="shared" si="60"/>
        <v>1</v>
      </c>
      <c r="AK95" s="14">
        <f t="shared" si="61"/>
        <v>1</v>
      </c>
      <c r="AL95" s="14">
        <f t="shared" si="62"/>
        <v>8</v>
      </c>
      <c r="AM95" s="14"/>
      <c r="AN95">
        <v>9.7590559342075639E-2</v>
      </c>
      <c r="AO95">
        <v>0.26004168702286301</v>
      </c>
      <c r="AP95">
        <v>-2.4067649552449298E-5</v>
      </c>
      <c r="AQ95" t="s">
        <v>141</v>
      </c>
      <c r="AR95">
        <v>0.5</v>
      </c>
      <c r="AS95">
        <v>500</v>
      </c>
      <c r="AT95" t="s">
        <v>141</v>
      </c>
      <c r="AU95" s="14">
        <f t="shared" si="63"/>
        <v>0.5</v>
      </c>
      <c r="AV95" s="14">
        <f t="shared" si="92"/>
        <v>-0.50002406764955243</v>
      </c>
      <c r="AW95" s="14" t="str">
        <f t="shared" si="64"/>
        <v>Under</v>
      </c>
      <c r="AX95">
        <v>0.3</v>
      </c>
      <c r="AY95">
        <v>0.3</v>
      </c>
      <c r="AZ95" s="14">
        <f t="shared" si="65"/>
        <v>3</v>
      </c>
      <c r="BA95" s="14">
        <f t="shared" si="66"/>
        <v>1</v>
      </c>
      <c r="BB95" s="14">
        <f t="shared" si="67"/>
        <v>0</v>
      </c>
      <c r="BC95" s="14">
        <f t="shared" si="68"/>
        <v>0</v>
      </c>
      <c r="BD95" s="14">
        <f t="shared" si="69"/>
        <v>4</v>
      </c>
      <c r="BE95" s="14"/>
      <c r="BF95">
        <v>0.49139093964191238</v>
      </c>
      <c r="BG95">
        <v>0.862083873757025</v>
      </c>
      <c r="BH95">
        <v>0.28000000000000003</v>
      </c>
      <c r="BI95" t="s">
        <v>141</v>
      </c>
      <c r="BJ95">
        <v>0.5</v>
      </c>
      <c r="BK95">
        <v>200</v>
      </c>
      <c r="BL95" t="s">
        <v>141</v>
      </c>
      <c r="BM95" s="14">
        <f t="shared" si="70"/>
        <v>0.5</v>
      </c>
      <c r="BN95" s="14">
        <f t="shared" si="93"/>
        <v>0.362083873757025</v>
      </c>
      <c r="BO95" s="14" t="str">
        <f t="shared" si="71"/>
        <v>Over</v>
      </c>
      <c r="BP95">
        <v>0.6</v>
      </c>
      <c r="BQ95">
        <v>0.3</v>
      </c>
      <c r="BR95" s="14">
        <f t="shared" si="72"/>
        <v>1</v>
      </c>
      <c r="BS95" s="14">
        <f t="shared" si="73"/>
        <v>4</v>
      </c>
      <c r="BT95" s="14">
        <f t="shared" si="74"/>
        <v>1</v>
      </c>
      <c r="BU95" s="14">
        <f t="shared" si="75"/>
        <v>0</v>
      </c>
      <c r="BV95" s="14">
        <f t="shared" si="76"/>
        <v>6</v>
      </c>
      <c r="BW95" s="14"/>
      <c r="BX95">
        <v>0.14148194755552171</v>
      </c>
      <c r="BY95">
        <v>0.79899581589958102</v>
      </c>
      <c r="BZ95">
        <v>-3.1478449999999998E-2</v>
      </c>
      <c r="CA95" t="s">
        <v>141</v>
      </c>
      <c r="CB95">
        <v>0.5</v>
      </c>
      <c r="CC95" t="s">
        <v>141</v>
      </c>
      <c r="CD95" t="s">
        <v>141</v>
      </c>
      <c r="CE95" s="14">
        <f t="shared" si="77"/>
        <v>0.5</v>
      </c>
      <c r="CF95" s="14">
        <f t="shared" si="94"/>
        <v>-0.53147845000000005</v>
      </c>
      <c r="CG95" s="14" t="str">
        <f t="shared" si="78"/>
        <v>Under</v>
      </c>
      <c r="CH95">
        <v>0</v>
      </c>
      <c r="CI95">
        <v>0</v>
      </c>
      <c r="CJ95" s="14"/>
      <c r="CK95" s="14">
        <f t="shared" si="79"/>
        <v>1</v>
      </c>
      <c r="CL95" s="14">
        <f t="shared" si="80"/>
        <v>1</v>
      </c>
      <c r="CM95" s="14">
        <f t="shared" si="81"/>
        <v>1</v>
      </c>
      <c r="CN95" s="14">
        <f t="shared" si="82"/>
        <v>3</v>
      </c>
      <c r="CO95" s="14"/>
      <c r="CP95">
        <v>1.7427133445122081</v>
      </c>
      <c r="CQ95">
        <v>2.0004407999999998</v>
      </c>
      <c r="CR95">
        <v>1.3399148535113099</v>
      </c>
      <c r="CS95">
        <v>1.5</v>
      </c>
      <c r="CT95" t="s">
        <v>141</v>
      </c>
      <c r="CU95">
        <v>1.5</v>
      </c>
      <c r="CV95">
        <v>1.5</v>
      </c>
      <c r="CW95" s="14">
        <f t="shared" si="83"/>
        <v>1.5</v>
      </c>
      <c r="CX95" s="14">
        <f t="shared" si="95"/>
        <v>0.5004407999999998</v>
      </c>
      <c r="CY95" s="14" t="str">
        <f t="shared" si="84"/>
        <v>Over</v>
      </c>
      <c r="CZ95">
        <v>1.5</v>
      </c>
      <c r="DA95">
        <v>0.3</v>
      </c>
      <c r="DB95" s="14">
        <f t="shared" si="85"/>
        <v>2</v>
      </c>
      <c r="DC95" s="14">
        <f t="shared" si="86"/>
        <v>2</v>
      </c>
      <c r="DD95" s="14">
        <f t="shared" si="87"/>
        <v>0</v>
      </c>
      <c r="DE95" s="14">
        <f t="shared" si="88"/>
        <v>0</v>
      </c>
      <c r="DF95" s="14">
        <f t="shared" si="89"/>
        <v>4</v>
      </c>
      <c r="DG95" s="14"/>
    </row>
    <row r="96" spans="1:111" x14ac:dyDescent="0.3">
      <c r="A96" t="s">
        <v>242</v>
      </c>
      <c r="B96" t="s">
        <v>14</v>
      </c>
      <c r="C96" t="s">
        <v>231</v>
      </c>
      <c r="D96">
        <v>0.38007894311944068</v>
      </c>
      <c r="E96">
        <v>0.45106928568788401</v>
      </c>
      <c r="F96">
        <v>0.24091493</v>
      </c>
      <c r="G96">
        <v>0.5</v>
      </c>
      <c r="H96" t="s">
        <v>141</v>
      </c>
      <c r="I96">
        <v>0.5</v>
      </c>
      <c r="J96" t="s">
        <v>141</v>
      </c>
      <c r="K96" s="14">
        <f t="shared" si="49"/>
        <v>0.5</v>
      </c>
      <c r="L96" s="14">
        <f t="shared" si="90"/>
        <v>-0.25908507000000003</v>
      </c>
      <c r="M96" s="14" t="str">
        <f t="shared" si="50"/>
        <v>Under</v>
      </c>
      <c r="N96">
        <v>0.7</v>
      </c>
      <c r="O96">
        <v>0.6</v>
      </c>
      <c r="P96" s="14">
        <f t="shared" si="51"/>
        <v>3</v>
      </c>
      <c r="Q96" s="14">
        <f t="shared" si="52"/>
        <v>4</v>
      </c>
      <c r="R96" s="14">
        <f t="shared" si="53"/>
        <v>0</v>
      </c>
      <c r="S96" s="14">
        <f t="shared" si="54"/>
        <v>0</v>
      </c>
      <c r="T96" s="14">
        <f t="shared" si="55"/>
        <v>7</v>
      </c>
      <c r="U96" s="14"/>
      <c r="V96">
        <v>0.90709190250237071</v>
      </c>
      <c r="W96">
        <v>1.00018458197635</v>
      </c>
      <c r="X96">
        <v>0.75159829885040896</v>
      </c>
      <c r="Y96">
        <v>0.5</v>
      </c>
      <c r="Z96">
        <v>-230</v>
      </c>
      <c r="AA96">
        <v>250</v>
      </c>
      <c r="AB96">
        <v>0.2</v>
      </c>
      <c r="AC96" s="14">
        <f t="shared" si="56"/>
        <v>0.5</v>
      </c>
      <c r="AD96" s="16">
        <f t="shared" si="91"/>
        <v>0.50018458197634996</v>
      </c>
      <c r="AE96" s="14" t="str">
        <f t="shared" si="57"/>
        <v>Over</v>
      </c>
      <c r="AF96">
        <v>0.7</v>
      </c>
      <c r="AG96">
        <v>0.4</v>
      </c>
      <c r="AH96" s="14">
        <f t="shared" si="58"/>
        <v>3</v>
      </c>
      <c r="AI96" s="14">
        <f t="shared" si="59"/>
        <v>4</v>
      </c>
      <c r="AJ96" s="14">
        <f t="shared" si="60"/>
        <v>1</v>
      </c>
      <c r="AK96" s="14">
        <f t="shared" si="61"/>
        <v>0</v>
      </c>
      <c r="AL96" s="14">
        <f t="shared" si="62"/>
        <v>8</v>
      </c>
      <c r="AM96" s="14"/>
      <c r="AN96">
        <v>1.913597252794514E-2</v>
      </c>
      <c r="AO96">
        <v>5.1679445788889902E-2</v>
      </c>
      <c r="AP96">
        <v>-2.3676198201201299E-3</v>
      </c>
      <c r="AQ96" t="s">
        <v>141</v>
      </c>
      <c r="AR96">
        <v>0.5</v>
      </c>
      <c r="AS96">
        <v>750</v>
      </c>
      <c r="AT96" t="s">
        <v>141</v>
      </c>
      <c r="AU96" s="14">
        <f t="shared" si="63"/>
        <v>0.5</v>
      </c>
      <c r="AV96" s="14">
        <f t="shared" si="92"/>
        <v>-0.50236761982012013</v>
      </c>
      <c r="AW96" s="14" t="str">
        <f t="shared" si="64"/>
        <v>Under</v>
      </c>
      <c r="AX96">
        <v>0</v>
      </c>
      <c r="AY96">
        <v>0</v>
      </c>
      <c r="AZ96" s="14">
        <f t="shared" si="65"/>
        <v>3</v>
      </c>
      <c r="BA96" s="14">
        <f t="shared" si="66"/>
        <v>1</v>
      </c>
      <c r="BB96" s="14">
        <f t="shared" si="67"/>
        <v>0</v>
      </c>
      <c r="BC96" s="14">
        <f t="shared" si="68"/>
        <v>0</v>
      </c>
      <c r="BD96" s="14">
        <f t="shared" si="69"/>
        <v>4</v>
      </c>
      <c r="BE96" s="14"/>
      <c r="BF96">
        <v>0.31818430504103717</v>
      </c>
      <c r="BG96">
        <v>0.65244279529993798</v>
      </c>
      <c r="BH96">
        <v>0.16</v>
      </c>
      <c r="BI96" t="s">
        <v>141</v>
      </c>
      <c r="BJ96">
        <v>0.5</v>
      </c>
      <c r="BK96">
        <v>180</v>
      </c>
      <c r="BL96" t="s">
        <v>141</v>
      </c>
      <c r="BM96" s="14">
        <f t="shared" si="70"/>
        <v>0.5</v>
      </c>
      <c r="BN96" s="14">
        <f t="shared" si="93"/>
        <v>-0.5</v>
      </c>
      <c r="BO96" s="14" t="str">
        <f t="shared" si="71"/>
        <v>Under</v>
      </c>
      <c r="BP96">
        <v>0</v>
      </c>
      <c r="BQ96">
        <v>0</v>
      </c>
      <c r="BR96" s="14">
        <f t="shared" si="72"/>
        <v>2</v>
      </c>
      <c r="BS96" s="14">
        <f t="shared" si="73"/>
        <v>1</v>
      </c>
      <c r="BT96" s="14">
        <f t="shared" si="74"/>
        <v>1</v>
      </c>
      <c r="BU96" s="14">
        <f t="shared" si="75"/>
        <v>1</v>
      </c>
      <c r="BV96" s="14">
        <f t="shared" si="76"/>
        <v>5</v>
      </c>
      <c r="BW96" s="14"/>
      <c r="BX96">
        <v>0.18402564544446981</v>
      </c>
      <c r="BY96">
        <v>0.83010903974674599</v>
      </c>
      <c r="BZ96">
        <v>1.8908082E-2</v>
      </c>
      <c r="CA96" t="s">
        <v>141</v>
      </c>
      <c r="CB96">
        <v>0.5</v>
      </c>
      <c r="CC96">
        <v>350</v>
      </c>
      <c r="CD96" t="s">
        <v>141</v>
      </c>
      <c r="CE96" s="14">
        <f t="shared" si="77"/>
        <v>0.5</v>
      </c>
      <c r="CF96" s="14">
        <f t="shared" si="94"/>
        <v>-0.5</v>
      </c>
      <c r="CG96" s="14" t="str">
        <f t="shared" si="78"/>
        <v>Under</v>
      </c>
      <c r="CH96">
        <v>0</v>
      </c>
      <c r="CI96">
        <v>0</v>
      </c>
      <c r="CJ96" s="14"/>
      <c r="CK96" s="14">
        <f t="shared" si="79"/>
        <v>1</v>
      </c>
      <c r="CL96" s="14">
        <f t="shared" si="80"/>
        <v>1</v>
      </c>
      <c r="CM96" s="14">
        <f t="shared" si="81"/>
        <v>1</v>
      </c>
      <c r="CN96" s="14">
        <f t="shared" si="82"/>
        <v>3</v>
      </c>
      <c r="CO96" s="14"/>
      <c r="CP96">
        <v>1.144054820209683</v>
      </c>
      <c r="CQ96">
        <v>1.2337372</v>
      </c>
      <c r="CR96">
        <v>0.99070484498325695</v>
      </c>
      <c r="CS96">
        <v>0.5</v>
      </c>
      <c r="CT96" t="s">
        <v>141</v>
      </c>
      <c r="CU96">
        <v>0.5</v>
      </c>
      <c r="CV96" t="s">
        <v>141</v>
      </c>
      <c r="CW96" s="14">
        <f t="shared" si="83"/>
        <v>0.5</v>
      </c>
      <c r="CX96" s="14">
        <f t="shared" si="95"/>
        <v>0.73373719999999998</v>
      </c>
      <c r="CY96" s="14" t="str">
        <f t="shared" si="84"/>
        <v>Over</v>
      </c>
      <c r="CZ96">
        <v>1</v>
      </c>
      <c r="DA96">
        <v>0.4</v>
      </c>
      <c r="DB96" s="14">
        <f t="shared" si="85"/>
        <v>3</v>
      </c>
      <c r="DC96" s="14">
        <f t="shared" si="86"/>
        <v>2</v>
      </c>
      <c r="DD96" s="14">
        <f t="shared" si="87"/>
        <v>1</v>
      </c>
      <c r="DE96" s="14">
        <f t="shared" si="88"/>
        <v>0</v>
      </c>
      <c r="DF96" s="14">
        <f t="shared" si="89"/>
        <v>6</v>
      </c>
      <c r="DG96" s="14"/>
    </row>
    <row r="97" spans="1:111" x14ac:dyDescent="0.3">
      <c r="A97" t="s">
        <v>243</v>
      </c>
      <c r="B97" t="s">
        <v>46</v>
      </c>
      <c r="C97" t="s">
        <v>14</v>
      </c>
      <c r="D97" s="15">
        <v>0.92769834893369141</v>
      </c>
      <c r="E97" s="15">
        <v>0.96</v>
      </c>
      <c r="F97" s="15">
        <v>0.89412255106294203</v>
      </c>
      <c r="G97" s="15">
        <v>0.5</v>
      </c>
      <c r="H97" s="15" t="s">
        <v>141</v>
      </c>
      <c r="I97" s="15">
        <v>0.5</v>
      </c>
      <c r="J97" s="15">
        <v>0.5</v>
      </c>
      <c r="K97" s="16">
        <f t="shared" si="49"/>
        <v>0.5</v>
      </c>
      <c r="L97" s="14">
        <f t="shared" si="90"/>
        <v>0.5</v>
      </c>
      <c r="M97" s="16" t="str">
        <f t="shared" si="50"/>
        <v>Over</v>
      </c>
      <c r="N97" s="15">
        <v>1</v>
      </c>
      <c r="O97" s="15">
        <v>0.7</v>
      </c>
      <c r="P97" s="16">
        <f t="shared" si="51"/>
        <v>3</v>
      </c>
      <c r="Q97" s="16">
        <f t="shared" si="52"/>
        <v>4</v>
      </c>
      <c r="R97" s="16">
        <f t="shared" si="53"/>
        <v>1</v>
      </c>
      <c r="S97" s="16">
        <f t="shared" si="54"/>
        <v>1</v>
      </c>
      <c r="T97" s="16">
        <f t="shared" si="55"/>
        <v>9</v>
      </c>
      <c r="U97" s="14"/>
      <c r="V97" s="15">
        <v>1.782815141707875</v>
      </c>
      <c r="W97" s="15">
        <v>2.2330151600224499</v>
      </c>
      <c r="X97" s="15">
        <v>1.3889786666944099</v>
      </c>
      <c r="Y97" s="15">
        <v>0.5</v>
      </c>
      <c r="Z97" s="15">
        <v>-250</v>
      </c>
      <c r="AA97" s="15">
        <v>220</v>
      </c>
      <c r="AB97" s="15">
        <v>0.5</v>
      </c>
      <c r="AC97" s="16">
        <f t="shared" si="56"/>
        <v>0.5</v>
      </c>
      <c r="AD97" s="16">
        <f t="shared" si="91"/>
        <v>1.7330151600224499</v>
      </c>
      <c r="AE97" s="16" t="str">
        <f t="shared" si="57"/>
        <v>Over</v>
      </c>
      <c r="AF97" s="15">
        <v>1.5</v>
      </c>
      <c r="AG97" s="15">
        <v>0.9</v>
      </c>
      <c r="AH97" s="16">
        <f t="shared" si="58"/>
        <v>3</v>
      </c>
      <c r="AI97" s="16">
        <f t="shared" si="59"/>
        <v>5</v>
      </c>
      <c r="AJ97" s="16">
        <f t="shared" si="60"/>
        <v>1</v>
      </c>
      <c r="AK97" s="16">
        <f t="shared" si="61"/>
        <v>1</v>
      </c>
      <c r="AL97" s="16">
        <f t="shared" si="62"/>
        <v>10</v>
      </c>
      <c r="AM97" s="14"/>
      <c r="AN97">
        <v>0.51844873521371493</v>
      </c>
      <c r="AO97">
        <v>0.93</v>
      </c>
      <c r="AP97">
        <v>0.155374599550303</v>
      </c>
      <c r="AQ97" t="s">
        <v>141</v>
      </c>
      <c r="AR97">
        <v>0.5</v>
      </c>
      <c r="AS97">
        <v>210</v>
      </c>
      <c r="AT97" t="s">
        <v>141</v>
      </c>
      <c r="AU97" s="14">
        <f t="shared" si="63"/>
        <v>0.5</v>
      </c>
      <c r="AV97" s="14">
        <f t="shared" si="92"/>
        <v>0.43000000000000005</v>
      </c>
      <c r="AW97" s="14" t="str">
        <f t="shared" si="64"/>
        <v>Over</v>
      </c>
      <c r="AX97">
        <v>0.5</v>
      </c>
      <c r="AY97">
        <v>0.4</v>
      </c>
      <c r="AZ97" s="14">
        <f t="shared" si="65"/>
        <v>2</v>
      </c>
      <c r="BA97" s="14">
        <f t="shared" si="66"/>
        <v>5</v>
      </c>
      <c r="BB97" s="14">
        <f t="shared" si="67"/>
        <v>0</v>
      </c>
      <c r="BC97" s="14">
        <f t="shared" si="68"/>
        <v>0</v>
      </c>
      <c r="BD97" s="14">
        <f t="shared" si="69"/>
        <v>7</v>
      </c>
      <c r="BE97" s="14"/>
      <c r="BF97" s="15">
        <v>1.3609973531872099</v>
      </c>
      <c r="BG97" s="15">
        <v>2.1798918918918901</v>
      </c>
      <c r="BH97" s="15">
        <v>0.94748203721872204</v>
      </c>
      <c r="BI97" s="15" t="s">
        <v>141</v>
      </c>
      <c r="BJ97" s="15">
        <v>0.5</v>
      </c>
      <c r="BK97" s="15">
        <v>-105</v>
      </c>
      <c r="BL97" s="15" t="s">
        <v>141</v>
      </c>
      <c r="BM97" s="16">
        <f t="shared" si="70"/>
        <v>0.5</v>
      </c>
      <c r="BN97" s="14">
        <f t="shared" si="93"/>
        <v>1.6798918918918901</v>
      </c>
      <c r="BO97" s="16" t="str">
        <f t="shared" si="71"/>
        <v>Over</v>
      </c>
      <c r="BP97" s="15">
        <v>1.7</v>
      </c>
      <c r="BQ97" s="15">
        <v>0.6</v>
      </c>
      <c r="BR97" s="16">
        <f t="shared" si="72"/>
        <v>3</v>
      </c>
      <c r="BS97" s="16">
        <f t="shared" si="73"/>
        <v>5</v>
      </c>
      <c r="BT97" s="16">
        <f t="shared" si="74"/>
        <v>1</v>
      </c>
      <c r="BU97" s="16">
        <f t="shared" si="75"/>
        <v>1</v>
      </c>
      <c r="BV97" s="16">
        <f t="shared" si="76"/>
        <v>10</v>
      </c>
      <c r="BW97" s="14"/>
      <c r="BX97">
        <v>0.21933283398765691</v>
      </c>
      <c r="BY97">
        <v>0.86192327192834195</v>
      </c>
      <c r="BZ97">
        <v>2.1493836999999998E-2</v>
      </c>
      <c r="CA97" t="s">
        <v>141</v>
      </c>
      <c r="CB97">
        <v>0.5</v>
      </c>
      <c r="CC97">
        <v>1000</v>
      </c>
      <c r="CD97" t="s">
        <v>141</v>
      </c>
      <c r="CE97" s="14">
        <f t="shared" si="77"/>
        <v>0.5</v>
      </c>
      <c r="CF97" s="14">
        <f t="shared" si="94"/>
        <v>-0.47850616299999998</v>
      </c>
      <c r="CG97" s="14" t="str">
        <f t="shared" si="78"/>
        <v>Under</v>
      </c>
      <c r="CH97">
        <v>0.2</v>
      </c>
      <c r="CI97">
        <v>0.1</v>
      </c>
      <c r="CJ97" s="14"/>
      <c r="CK97" s="14">
        <f t="shared" si="79"/>
        <v>1</v>
      </c>
      <c r="CL97" s="14">
        <f t="shared" si="80"/>
        <v>1</v>
      </c>
      <c r="CM97" s="14">
        <f t="shared" si="81"/>
        <v>1</v>
      </c>
      <c r="CN97" s="14">
        <f t="shared" si="82"/>
        <v>3</v>
      </c>
      <c r="CO97" s="14"/>
      <c r="CP97" s="15">
        <v>3.459797926428509</v>
      </c>
      <c r="CQ97" s="15">
        <v>4.0599999999999996</v>
      </c>
      <c r="CR97" s="15">
        <v>2.7823877314312799</v>
      </c>
      <c r="CS97" s="15">
        <v>1.5</v>
      </c>
      <c r="CT97" s="15" t="s">
        <v>141</v>
      </c>
      <c r="CU97" s="15">
        <v>1.5</v>
      </c>
      <c r="CV97" s="15">
        <v>1.5</v>
      </c>
      <c r="CW97" s="16">
        <f t="shared" si="83"/>
        <v>1.5</v>
      </c>
      <c r="CX97" s="14">
        <f t="shared" si="95"/>
        <v>2.5599999999999996</v>
      </c>
      <c r="CY97" s="16" t="str">
        <f t="shared" si="84"/>
        <v>Over</v>
      </c>
      <c r="CZ97" s="15">
        <v>3.4</v>
      </c>
      <c r="DA97" s="15">
        <v>0.7</v>
      </c>
      <c r="DB97" s="16">
        <f t="shared" si="85"/>
        <v>3</v>
      </c>
      <c r="DC97" s="16">
        <f t="shared" si="86"/>
        <v>5</v>
      </c>
      <c r="DD97" s="16">
        <f t="shared" si="87"/>
        <v>1</v>
      </c>
      <c r="DE97" s="16">
        <f t="shared" si="88"/>
        <v>1</v>
      </c>
      <c r="DF97" s="16">
        <f t="shared" si="89"/>
        <v>10</v>
      </c>
      <c r="DG97" s="14"/>
    </row>
    <row r="98" spans="1:111" x14ac:dyDescent="0.3">
      <c r="A98" t="s">
        <v>244</v>
      </c>
      <c r="B98" t="s">
        <v>46</v>
      </c>
      <c r="C98" t="s">
        <v>14</v>
      </c>
      <c r="D98">
        <v>0.43600079066148328</v>
      </c>
      <c r="E98">
        <v>0.52042556113226002</v>
      </c>
      <c r="F98">
        <v>0.32188514000000001</v>
      </c>
      <c r="G98">
        <v>0.5</v>
      </c>
      <c r="H98" t="s">
        <v>141</v>
      </c>
      <c r="I98">
        <v>0.5</v>
      </c>
      <c r="J98">
        <v>0.5</v>
      </c>
      <c r="K98" s="14">
        <f t="shared" si="49"/>
        <v>0.5</v>
      </c>
      <c r="L98" s="14">
        <f t="shared" si="90"/>
        <v>-0.17811485999999999</v>
      </c>
      <c r="M98" s="14" t="str">
        <f t="shared" si="50"/>
        <v>Under</v>
      </c>
      <c r="N98">
        <v>0.5</v>
      </c>
      <c r="O98">
        <v>0.5</v>
      </c>
      <c r="P98" s="14">
        <f t="shared" si="51"/>
        <v>2</v>
      </c>
      <c r="Q98" s="14">
        <f t="shared" si="52"/>
        <v>3</v>
      </c>
      <c r="R98" s="14">
        <f t="shared" si="53"/>
        <v>1</v>
      </c>
      <c r="S98" s="14">
        <f t="shared" si="54"/>
        <v>1</v>
      </c>
      <c r="T98" s="14">
        <f t="shared" si="55"/>
        <v>7</v>
      </c>
      <c r="U98" s="14"/>
      <c r="V98" s="15">
        <v>0.95529998442357655</v>
      </c>
      <c r="W98" s="15">
        <v>1.0002760880969801</v>
      </c>
      <c r="X98" s="15">
        <v>0.87447507295295701</v>
      </c>
      <c r="Y98" s="15">
        <v>0.5</v>
      </c>
      <c r="Z98" s="15">
        <v>-220</v>
      </c>
      <c r="AA98" s="15">
        <v>260</v>
      </c>
      <c r="AB98" s="15">
        <v>0.2</v>
      </c>
      <c r="AC98" s="16">
        <f t="shared" si="56"/>
        <v>0.5</v>
      </c>
      <c r="AD98" s="16">
        <f t="shared" si="91"/>
        <v>0.5002760880969801</v>
      </c>
      <c r="AE98" s="16" t="str">
        <f t="shared" si="57"/>
        <v>Over</v>
      </c>
      <c r="AF98" s="15">
        <v>0.9</v>
      </c>
      <c r="AG98" s="15">
        <v>0.7</v>
      </c>
      <c r="AH98" s="16">
        <f t="shared" si="58"/>
        <v>3</v>
      </c>
      <c r="AI98" s="16">
        <f t="shared" si="59"/>
        <v>4</v>
      </c>
      <c r="AJ98" s="16">
        <f t="shared" si="60"/>
        <v>1</v>
      </c>
      <c r="AK98" s="16">
        <f t="shared" si="61"/>
        <v>1</v>
      </c>
      <c r="AL98" s="16">
        <f t="shared" si="62"/>
        <v>9</v>
      </c>
      <c r="AM98" s="14"/>
      <c r="AN98">
        <v>7.0775909491500366E-2</v>
      </c>
      <c r="AO98">
        <v>0.197117846796136</v>
      </c>
      <c r="AP98">
        <v>-3.8519224999999998E-8</v>
      </c>
      <c r="AQ98" t="s">
        <v>141</v>
      </c>
      <c r="AR98">
        <v>0.5</v>
      </c>
      <c r="AS98">
        <v>600</v>
      </c>
      <c r="AT98" t="s">
        <v>141</v>
      </c>
      <c r="AU98" s="14">
        <f t="shared" si="63"/>
        <v>0.5</v>
      </c>
      <c r="AV98" s="14">
        <f t="shared" si="92"/>
        <v>-0.50000003851922503</v>
      </c>
      <c r="AW98" s="14" t="str">
        <f t="shared" si="64"/>
        <v>Under</v>
      </c>
      <c r="AX98">
        <v>0.2</v>
      </c>
      <c r="AY98">
        <v>0.2</v>
      </c>
      <c r="AZ98" s="14">
        <f t="shared" si="65"/>
        <v>3</v>
      </c>
      <c r="BA98" s="14">
        <f t="shared" si="66"/>
        <v>1</v>
      </c>
      <c r="BB98" s="14">
        <f t="shared" si="67"/>
        <v>0</v>
      </c>
      <c r="BC98" s="14">
        <f t="shared" si="68"/>
        <v>0</v>
      </c>
      <c r="BD98" s="14">
        <f t="shared" si="69"/>
        <v>4</v>
      </c>
      <c r="BE98" s="14"/>
      <c r="BF98">
        <v>0.69613746551854838</v>
      </c>
      <c r="BG98">
        <v>1.3201945401114601</v>
      </c>
      <c r="BH98">
        <v>0.43112622118966298</v>
      </c>
      <c r="BI98" t="s">
        <v>141</v>
      </c>
      <c r="BJ98">
        <v>0.5</v>
      </c>
      <c r="BK98">
        <v>155</v>
      </c>
      <c r="BL98" t="s">
        <v>141</v>
      </c>
      <c r="BM98" s="14">
        <f t="shared" si="70"/>
        <v>0.5</v>
      </c>
      <c r="BN98" s="14">
        <f t="shared" si="93"/>
        <v>0.82019454011146009</v>
      </c>
      <c r="BO98" s="14" t="str">
        <f t="shared" si="71"/>
        <v>Over</v>
      </c>
      <c r="BP98">
        <v>0.7</v>
      </c>
      <c r="BQ98">
        <v>0.5</v>
      </c>
      <c r="BR98" s="14">
        <f t="shared" si="72"/>
        <v>2</v>
      </c>
      <c r="BS98" s="14">
        <f t="shared" si="73"/>
        <v>5</v>
      </c>
      <c r="BT98" s="14">
        <f t="shared" si="74"/>
        <v>1</v>
      </c>
      <c r="BU98" s="14">
        <f t="shared" si="75"/>
        <v>0</v>
      </c>
      <c r="BV98" s="14">
        <f t="shared" si="76"/>
        <v>8</v>
      </c>
      <c r="BW98" s="14"/>
      <c r="BX98">
        <v>0.15056143036267161</v>
      </c>
      <c r="BY98">
        <v>0.79899581589958102</v>
      </c>
      <c r="BZ98">
        <v>-3.2258082E-2</v>
      </c>
      <c r="CA98" t="s">
        <v>141</v>
      </c>
      <c r="CB98">
        <v>0.5</v>
      </c>
      <c r="CC98">
        <v>1000</v>
      </c>
      <c r="CD98" t="s">
        <v>141</v>
      </c>
      <c r="CE98" s="14">
        <f t="shared" si="77"/>
        <v>0.5</v>
      </c>
      <c r="CF98" s="14">
        <f t="shared" si="94"/>
        <v>-0.53225808200000002</v>
      </c>
      <c r="CG98" s="14" t="str">
        <f t="shared" si="78"/>
        <v>Under</v>
      </c>
      <c r="CH98">
        <v>0</v>
      </c>
      <c r="CI98">
        <v>0</v>
      </c>
      <c r="CJ98" s="14"/>
      <c r="CK98" s="14">
        <f t="shared" si="79"/>
        <v>1</v>
      </c>
      <c r="CL98" s="14">
        <f t="shared" si="80"/>
        <v>1</v>
      </c>
      <c r="CM98" s="14">
        <f t="shared" si="81"/>
        <v>1</v>
      </c>
      <c r="CN98" s="14">
        <f t="shared" si="82"/>
        <v>3</v>
      </c>
      <c r="CO98" s="14"/>
      <c r="CP98">
        <v>1.861318672548202</v>
      </c>
      <c r="CQ98">
        <v>2</v>
      </c>
      <c r="CR98">
        <v>1.6775929407730501</v>
      </c>
      <c r="CS98">
        <v>1.5</v>
      </c>
      <c r="CT98" t="s">
        <v>141</v>
      </c>
      <c r="CU98">
        <v>1.5</v>
      </c>
      <c r="CV98">
        <v>1.5</v>
      </c>
      <c r="CW98" s="14">
        <f t="shared" si="83"/>
        <v>1.5</v>
      </c>
      <c r="CX98" s="14">
        <f t="shared" si="95"/>
        <v>0.5</v>
      </c>
      <c r="CY98" s="14" t="str">
        <f t="shared" si="84"/>
        <v>Over</v>
      </c>
      <c r="CZ98">
        <v>1.8</v>
      </c>
      <c r="DA98">
        <v>0.5</v>
      </c>
      <c r="DB98" s="14">
        <f t="shared" si="85"/>
        <v>3</v>
      </c>
      <c r="DC98" s="14">
        <f t="shared" si="86"/>
        <v>1</v>
      </c>
      <c r="DD98" s="14">
        <f t="shared" si="87"/>
        <v>1</v>
      </c>
      <c r="DE98" s="14">
        <f t="shared" si="88"/>
        <v>0</v>
      </c>
      <c r="DF98" s="14">
        <f t="shared" si="89"/>
        <v>5</v>
      </c>
      <c r="DG98" s="14"/>
    </row>
    <row r="99" spans="1:111" x14ac:dyDescent="0.3">
      <c r="A99" t="s">
        <v>245</v>
      </c>
      <c r="B99" t="s">
        <v>46</v>
      </c>
      <c r="C99" t="s">
        <v>14</v>
      </c>
      <c r="D99">
        <v>0.35167280412775243</v>
      </c>
      <c r="E99">
        <v>0.443520782396088</v>
      </c>
      <c r="F99">
        <v>0.29109389743103697</v>
      </c>
      <c r="G99">
        <v>0.5</v>
      </c>
      <c r="H99" t="s">
        <v>141</v>
      </c>
      <c r="I99">
        <v>0.5</v>
      </c>
      <c r="J99">
        <v>0.5</v>
      </c>
      <c r="K99" s="14">
        <f t="shared" si="49"/>
        <v>0.5</v>
      </c>
      <c r="L99" s="14">
        <f t="shared" si="90"/>
        <v>-0.20890610256896303</v>
      </c>
      <c r="M99" s="14" t="str">
        <f t="shared" si="50"/>
        <v>Under</v>
      </c>
      <c r="N99">
        <v>0.3</v>
      </c>
      <c r="O99">
        <v>0.3</v>
      </c>
      <c r="P99" s="14">
        <f t="shared" si="51"/>
        <v>3</v>
      </c>
      <c r="Q99" s="14">
        <f t="shared" si="52"/>
        <v>3</v>
      </c>
      <c r="R99" s="14">
        <f t="shared" si="53"/>
        <v>1</v>
      </c>
      <c r="S99" s="14">
        <f t="shared" si="54"/>
        <v>1</v>
      </c>
      <c r="T99" s="14">
        <f t="shared" si="55"/>
        <v>8</v>
      </c>
      <c r="U99" s="14"/>
      <c r="V99">
        <v>0.64312199439082518</v>
      </c>
      <c r="W99">
        <v>1</v>
      </c>
      <c r="X99">
        <v>7.9229740000000008E-6</v>
      </c>
      <c r="Y99">
        <v>0.5</v>
      </c>
      <c r="Z99">
        <v>-170</v>
      </c>
      <c r="AA99">
        <v>360</v>
      </c>
      <c r="AB99">
        <v>0.1</v>
      </c>
      <c r="AC99" s="14">
        <f t="shared" si="56"/>
        <v>0.5</v>
      </c>
      <c r="AD99" s="16">
        <f t="shared" si="91"/>
        <v>0.5</v>
      </c>
      <c r="AE99" s="14" t="str">
        <f t="shared" si="57"/>
        <v>Over</v>
      </c>
      <c r="AF99">
        <v>0.6</v>
      </c>
      <c r="AG99">
        <v>0.5</v>
      </c>
      <c r="AH99" s="14">
        <f t="shared" si="58"/>
        <v>2</v>
      </c>
      <c r="AI99" s="14">
        <f t="shared" si="59"/>
        <v>3</v>
      </c>
      <c r="AJ99" s="14">
        <f t="shared" si="60"/>
        <v>1</v>
      </c>
      <c r="AK99" s="14">
        <f t="shared" si="61"/>
        <v>0</v>
      </c>
      <c r="AL99" s="14">
        <f t="shared" si="62"/>
        <v>6</v>
      </c>
      <c r="AM99" s="14"/>
      <c r="AN99">
        <v>2.056017018493082E-2</v>
      </c>
      <c r="AO99">
        <v>5.3635211816151503E-2</v>
      </c>
      <c r="AP99">
        <v>-5.9404940511221301E-5</v>
      </c>
      <c r="AQ99" t="s">
        <v>141</v>
      </c>
      <c r="AR99">
        <v>0.5</v>
      </c>
      <c r="AS99">
        <v>500</v>
      </c>
      <c r="AT99" t="s">
        <v>141</v>
      </c>
      <c r="AU99" s="14">
        <f t="shared" si="63"/>
        <v>0.5</v>
      </c>
      <c r="AV99" s="14">
        <f t="shared" si="92"/>
        <v>-0.50005940494051127</v>
      </c>
      <c r="AW99" s="14" t="str">
        <f t="shared" si="64"/>
        <v>Under</v>
      </c>
      <c r="AX99">
        <v>0</v>
      </c>
      <c r="AY99">
        <v>0</v>
      </c>
      <c r="AZ99" s="14">
        <f t="shared" si="65"/>
        <v>3</v>
      </c>
      <c r="BA99" s="14">
        <f t="shared" si="66"/>
        <v>1</v>
      </c>
      <c r="BB99" s="14">
        <f t="shared" si="67"/>
        <v>0</v>
      </c>
      <c r="BC99" s="14">
        <f t="shared" si="68"/>
        <v>0</v>
      </c>
      <c r="BD99" s="14">
        <f t="shared" si="69"/>
        <v>4</v>
      </c>
      <c r="BE99" s="14"/>
      <c r="BF99">
        <v>0.2938771504179068</v>
      </c>
      <c r="BG99">
        <v>0.65244279529993798</v>
      </c>
      <c r="BH99">
        <v>6.0797694999999999E-2</v>
      </c>
      <c r="BI99" t="s">
        <v>141</v>
      </c>
      <c r="BJ99">
        <v>0.5</v>
      </c>
      <c r="BK99">
        <v>190</v>
      </c>
      <c r="BL99" t="s">
        <v>141</v>
      </c>
      <c r="BM99" s="14">
        <f t="shared" si="70"/>
        <v>0.5</v>
      </c>
      <c r="BN99" s="14">
        <f t="shared" si="93"/>
        <v>-0.43920230500000002</v>
      </c>
      <c r="BO99" s="14" t="str">
        <f t="shared" si="71"/>
        <v>Under</v>
      </c>
      <c r="BP99">
        <v>0.1</v>
      </c>
      <c r="BQ99">
        <v>0.1</v>
      </c>
      <c r="BR99" s="14">
        <f t="shared" si="72"/>
        <v>2</v>
      </c>
      <c r="BS99" s="14">
        <f t="shared" si="73"/>
        <v>1</v>
      </c>
      <c r="BT99" s="14">
        <f t="shared" si="74"/>
        <v>1</v>
      </c>
      <c r="BU99" s="14">
        <f t="shared" si="75"/>
        <v>1</v>
      </c>
      <c r="BV99" s="14">
        <f t="shared" si="76"/>
        <v>5</v>
      </c>
      <c r="BW99" s="14"/>
      <c r="BX99">
        <v>0.1384051890699706</v>
      </c>
      <c r="BY99">
        <v>0.78252032520325199</v>
      </c>
      <c r="BZ99">
        <v>-2.6082649999999999E-2</v>
      </c>
      <c r="CA99" t="s">
        <v>141</v>
      </c>
      <c r="CB99">
        <v>0.5</v>
      </c>
      <c r="CC99" t="s">
        <v>141</v>
      </c>
      <c r="CD99" t="s">
        <v>141</v>
      </c>
      <c r="CE99" s="14">
        <f t="shared" si="77"/>
        <v>0.5</v>
      </c>
      <c r="CF99" s="14">
        <f t="shared" si="94"/>
        <v>-0.52608264999999999</v>
      </c>
      <c r="CG99" s="14" t="str">
        <f t="shared" si="78"/>
        <v>Under</v>
      </c>
      <c r="CH99">
        <v>0</v>
      </c>
      <c r="CI99">
        <v>0</v>
      </c>
      <c r="CJ99" s="14"/>
      <c r="CK99" s="14">
        <f t="shared" si="79"/>
        <v>1</v>
      </c>
      <c r="CL99" s="14">
        <f t="shared" si="80"/>
        <v>1</v>
      </c>
      <c r="CM99" s="14">
        <f t="shared" si="81"/>
        <v>1</v>
      </c>
      <c r="CN99" s="14">
        <f t="shared" si="82"/>
        <v>3</v>
      </c>
      <c r="CO99" s="14"/>
      <c r="CP99">
        <v>0.86717242090713287</v>
      </c>
      <c r="CQ99">
        <v>1.2</v>
      </c>
      <c r="CR99">
        <v>3.6435620000000002E-2</v>
      </c>
      <c r="CS99">
        <v>0.5</v>
      </c>
      <c r="CT99" t="s">
        <v>141</v>
      </c>
      <c r="CU99">
        <v>0.5</v>
      </c>
      <c r="CV99">
        <v>1.5</v>
      </c>
      <c r="CW99" s="14">
        <f t="shared" si="83"/>
        <v>0.5</v>
      </c>
      <c r="CX99" s="14">
        <f t="shared" si="95"/>
        <v>0.7</v>
      </c>
      <c r="CY99" s="14" t="str">
        <f t="shared" si="84"/>
        <v>Over</v>
      </c>
      <c r="CZ99">
        <v>0.8</v>
      </c>
      <c r="DA99">
        <v>0.5</v>
      </c>
      <c r="DB99" s="14">
        <f t="shared" si="85"/>
        <v>2</v>
      </c>
      <c r="DC99" s="14">
        <f t="shared" si="86"/>
        <v>2</v>
      </c>
      <c r="DD99" s="14">
        <f t="shared" si="87"/>
        <v>1</v>
      </c>
      <c r="DE99" s="14">
        <f t="shared" si="88"/>
        <v>0</v>
      </c>
      <c r="DF99" s="14">
        <f t="shared" si="89"/>
        <v>5</v>
      </c>
      <c r="DG99" s="14"/>
    </row>
    <row r="100" spans="1:111" x14ac:dyDescent="0.3">
      <c r="A100" t="s">
        <v>246</v>
      </c>
      <c r="B100" t="s">
        <v>46</v>
      </c>
      <c r="C100" t="s">
        <v>14</v>
      </c>
      <c r="D100">
        <v>0.55074201829412051</v>
      </c>
      <c r="E100">
        <v>0.61701282953696701</v>
      </c>
      <c r="F100">
        <v>0.38932169753442503</v>
      </c>
      <c r="G100">
        <v>0.5</v>
      </c>
      <c r="H100" t="s">
        <v>141</v>
      </c>
      <c r="I100">
        <v>0.5</v>
      </c>
      <c r="J100">
        <v>0.5</v>
      </c>
      <c r="K100" s="14">
        <f t="shared" si="49"/>
        <v>0.5</v>
      </c>
      <c r="L100" s="14">
        <f t="shared" si="90"/>
        <v>0.60000000000000009</v>
      </c>
      <c r="M100" s="14" t="str">
        <f t="shared" si="50"/>
        <v>Over</v>
      </c>
      <c r="N100">
        <v>1.1000000000000001</v>
      </c>
      <c r="O100">
        <v>0.9</v>
      </c>
      <c r="P100" s="14">
        <f t="shared" si="51"/>
        <v>2</v>
      </c>
      <c r="Q100" s="14">
        <f t="shared" si="52"/>
        <v>5</v>
      </c>
      <c r="R100" s="14">
        <f t="shared" si="53"/>
        <v>1</v>
      </c>
      <c r="S100" s="14">
        <f t="shared" si="54"/>
        <v>1</v>
      </c>
      <c r="T100" s="14">
        <f t="shared" si="55"/>
        <v>9</v>
      </c>
      <c r="U100" s="14"/>
      <c r="V100" s="15">
        <v>1.207293073155439</v>
      </c>
      <c r="W100" s="15">
        <v>1.62472658484956</v>
      </c>
      <c r="X100" s="15">
        <v>0.99996795192668897</v>
      </c>
      <c r="Y100" s="15">
        <v>0.5</v>
      </c>
      <c r="Z100" s="15">
        <v>-230</v>
      </c>
      <c r="AA100" s="15">
        <v>240</v>
      </c>
      <c r="AB100" s="15">
        <v>0.5</v>
      </c>
      <c r="AC100" s="16">
        <f t="shared" si="56"/>
        <v>0.5</v>
      </c>
      <c r="AD100" s="16">
        <f t="shared" si="91"/>
        <v>1.12472658484956</v>
      </c>
      <c r="AE100" s="16" t="str">
        <f t="shared" si="57"/>
        <v>Over</v>
      </c>
      <c r="AF100" s="15">
        <v>1.5</v>
      </c>
      <c r="AG100" s="15">
        <v>0.9</v>
      </c>
      <c r="AH100" s="16">
        <f t="shared" si="58"/>
        <v>3</v>
      </c>
      <c r="AI100" s="16">
        <f t="shared" si="59"/>
        <v>5</v>
      </c>
      <c r="AJ100" s="16">
        <f t="shared" si="60"/>
        <v>1</v>
      </c>
      <c r="AK100" s="16">
        <f t="shared" si="61"/>
        <v>1</v>
      </c>
      <c r="AL100" s="16">
        <f t="shared" si="62"/>
        <v>10</v>
      </c>
      <c r="AM100" s="14"/>
      <c r="AN100">
        <v>7.9762189713540148E-3</v>
      </c>
      <c r="AO100">
        <v>1.6724699246907799E-2</v>
      </c>
      <c r="AP100">
        <v>0</v>
      </c>
      <c r="AQ100" t="s">
        <v>141</v>
      </c>
      <c r="AR100">
        <v>0.5</v>
      </c>
      <c r="AS100">
        <v>600</v>
      </c>
      <c r="AT100" t="s">
        <v>141</v>
      </c>
      <c r="AU100" s="14">
        <f t="shared" si="63"/>
        <v>0.5</v>
      </c>
      <c r="AV100" s="14">
        <f t="shared" si="92"/>
        <v>-0.5</v>
      </c>
      <c r="AW100" s="14" t="str">
        <f t="shared" si="64"/>
        <v>Under</v>
      </c>
      <c r="AX100">
        <v>0</v>
      </c>
      <c r="AY100">
        <v>0</v>
      </c>
      <c r="AZ100" s="14">
        <f t="shared" si="65"/>
        <v>3</v>
      </c>
      <c r="BA100" s="14">
        <f t="shared" si="66"/>
        <v>1</v>
      </c>
      <c r="BB100" s="14">
        <f t="shared" si="67"/>
        <v>0</v>
      </c>
      <c r="BC100" s="14">
        <f t="shared" si="68"/>
        <v>0</v>
      </c>
      <c r="BD100" s="14">
        <f t="shared" si="69"/>
        <v>4</v>
      </c>
      <c r="BE100" s="14"/>
      <c r="BF100">
        <v>0.56316242792085025</v>
      </c>
      <c r="BG100">
        <v>0.97218543046357597</v>
      </c>
      <c r="BH100">
        <v>0.31895058093540801</v>
      </c>
      <c r="BI100" t="s">
        <v>141</v>
      </c>
      <c r="BJ100">
        <v>0.5</v>
      </c>
      <c r="BK100">
        <v>220</v>
      </c>
      <c r="BL100" t="s">
        <v>141</v>
      </c>
      <c r="BM100" s="14">
        <f t="shared" si="70"/>
        <v>0.5</v>
      </c>
      <c r="BN100" s="14">
        <f t="shared" si="93"/>
        <v>0.47218543046357597</v>
      </c>
      <c r="BO100" s="14" t="str">
        <f t="shared" si="71"/>
        <v>Over</v>
      </c>
      <c r="BP100">
        <v>0.2</v>
      </c>
      <c r="BQ100">
        <v>0.2</v>
      </c>
      <c r="BR100" s="14">
        <f t="shared" si="72"/>
        <v>2</v>
      </c>
      <c r="BS100" s="14">
        <f t="shared" si="73"/>
        <v>4</v>
      </c>
      <c r="BT100" s="14">
        <f t="shared" si="74"/>
        <v>0</v>
      </c>
      <c r="BU100" s="14">
        <f t="shared" si="75"/>
        <v>0</v>
      </c>
      <c r="BV100" s="14">
        <f t="shared" si="76"/>
        <v>6</v>
      </c>
      <c r="BW100" s="14"/>
      <c r="BX100">
        <v>0.19612362151458981</v>
      </c>
      <c r="BY100">
        <v>0.80959999999999999</v>
      </c>
      <c r="BZ100">
        <v>0.01</v>
      </c>
      <c r="CA100" t="s">
        <v>141</v>
      </c>
      <c r="CB100">
        <v>0.5</v>
      </c>
      <c r="CC100">
        <v>310</v>
      </c>
      <c r="CD100" t="s">
        <v>141</v>
      </c>
      <c r="CE100" s="14">
        <f t="shared" si="77"/>
        <v>0.5</v>
      </c>
      <c r="CF100" s="14">
        <f t="shared" si="94"/>
        <v>-0.49</v>
      </c>
      <c r="CG100" s="14" t="str">
        <f t="shared" si="78"/>
        <v>Under</v>
      </c>
      <c r="CH100">
        <v>0.1</v>
      </c>
      <c r="CI100">
        <v>0.1</v>
      </c>
      <c r="CJ100" s="14"/>
      <c r="CK100" s="14">
        <f t="shared" si="79"/>
        <v>1</v>
      </c>
      <c r="CL100" s="14">
        <f t="shared" si="80"/>
        <v>1</v>
      </c>
      <c r="CM100" s="14">
        <f t="shared" si="81"/>
        <v>1</v>
      </c>
      <c r="CN100" s="14">
        <f t="shared" si="82"/>
        <v>3</v>
      </c>
      <c r="CO100" s="14"/>
      <c r="CP100">
        <v>2.0421156726508372</v>
      </c>
      <c r="CQ100">
        <v>2.2659440162923898</v>
      </c>
      <c r="CR100">
        <v>1.83156173344235</v>
      </c>
      <c r="CS100">
        <v>1.5</v>
      </c>
      <c r="CT100" t="s">
        <v>141</v>
      </c>
      <c r="CU100">
        <v>1.5</v>
      </c>
      <c r="CV100">
        <v>1.5</v>
      </c>
      <c r="CW100" s="14">
        <f t="shared" si="83"/>
        <v>1.5</v>
      </c>
      <c r="CX100" s="14">
        <f t="shared" si="95"/>
        <v>0.76594401629238984</v>
      </c>
      <c r="CY100" s="14" t="str">
        <f t="shared" si="84"/>
        <v>Over</v>
      </c>
      <c r="CZ100">
        <v>2.2000000000000002</v>
      </c>
      <c r="DA100">
        <v>0.6</v>
      </c>
      <c r="DB100" s="14">
        <f t="shared" si="85"/>
        <v>3</v>
      </c>
      <c r="DC100" s="14">
        <f t="shared" si="86"/>
        <v>2</v>
      </c>
      <c r="DD100" s="14">
        <f t="shared" si="87"/>
        <v>1</v>
      </c>
      <c r="DE100" s="14">
        <f t="shared" si="88"/>
        <v>1</v>
      </c>
      <c r="DF100" s="14">
        <f t="shared" si="89"/>
        <v>7</v>
      </c>
      <c r="DG100" s="14"/>
    </row>
    <row r="101" spans="1:111" x14ac:dyDescent="0.3">
      <c r="A101" t="s">
        <v>247</v>
      </c>
      <c r="B101" t="s">
        <v>46</v>
      </c>
      <c r="C101" t="s">
        <v>14</v>
      </c>
      <c r="D101" s="15">
        <v>0.25161890347657989</v>
      </c>
      <c r="E101" s="15">
        <v>0.36614173228346403</v>
      </c>
      <c r="F101" s="15">
        <v>0.19</v>
      </c>
      <c r="G101" s="15">
        <v>0.5</v>
      </c>
      <c r="H101" s="15" t="s">
        <v>141</v>
      </c>
      <c r="I101" s="15">
        <v>0.5</v>
      </c>
      <c r="J101" s="15" t="s">
        <v>141</v>
      </c>
      <c r="K101" s="16">
        <f t="shared" si="49"/>
        <v>0.5</v>
      </c>
      <c r="L101" s="14">
        <f t="shared" si="90"/>
        <v>-0.31</v>
      </c>
      <c r="M101" s="16" t="str">
        <f t="shared" si="50"/>
        <v>Under</v>
      </c>
      <c r="N101" s="15">
        <v>0.2</v>
      </c>
      <c r="O101" s="15">
        <v>0.2</v>
      </c>
      <c r="P101" s="16">
        <f t="shared" si="51"/>
        <v>3</v>
      </c>
      <c r="Q101" s="16">
        <f t="shared" si="52"/>
        <v>4</v>
      </c>
      <c r="R101" s="16">
        <f t="shared" si="53"/>
        <v>1</v>
      </c>
      <c r="S101" s="16">
        <f t="shared" si="54"/>
        <v>1</v>
      </c>
      <c r="T101" s="16">
        <f t="shared" si="55"/>
        <v>9</v>
      </c>
      <c r="U101" s="14"/>
      <c r="V101">
        <v>0.59112404811399211</v>
      </c>
      <c r="W101">
        <v>1</v>
      </c>
      <c r="X101">
        <v>7.9229740000000008E-6</v>
      </c>
      <c r="Y101">
        <v>0.5</v>
      </c>
      <c r="Z101">
        <v>-150</v>
      </c>
      <c r="AA101">
        <v>400</v>
      </c>
      <c r="AB101">
        <v>0.1</v>
      </c>
      <c r="AC101" s="14">
        <f t="shared" si="56"/>
        <v>0.5</v>
      </c>
      <c r="AD101" s="16">
        <f t="shared" si="91"/>
        <v>0.5</v>
      </c>
      <c r="AE101" s="14" t="str">
        <f t="shared" si="57"/>
        <v>Over</v>
      </c>
      <c r="AF101">
        <v>0.5</v>
      </c>
      <c r="AG101">
        <v>0.4</v>
      </c>
      <c r="AH101" s="14">
        <f t="shared" si="58"/>
        <v>2</v>
      </c>
      <c r="AI101" s="14">
        <f t="shared" si="59"/>
        <v>3</v>
      </c>
      <c r="AJ101" s="14">
        <f t="shared" si="60"/>
        <v>0</v>
      </c>
      <c r="AK101" s="14">
        <f t="shared" si="61"/>
        <v>0</v>
      </c>
      <c r="AL101" s="14">
        <f t="shared" si="62"/>
        <v>5</v>
      </c>
      <c r="AM101" s="14"/>
      <c r="AN101">
        <v>9.4584259753165041E-3</v>
      </c>
      <c r="AO101">
        <v>3.7948806178697898E-2</v>
      </c>
      <c r="AP101">
        <v>-5.9404940511221301E-5</v>
      </c>
      <c r="AQ101" t="s">
        <v>141</v>
      </c>
      <c r="AR101">
        <v>0.5</v>
      </c>
      <c r="AS101">
        <v>560</v>
      </c>
      <c r="AT101" t="s">
        <v>141</v>
      </c>
      <c r="AU101" s="14">
        <f t="shared" si="63"/>
        <v>0.5</v>
      </c>
      <c r="AV101" s="14">
        <f t="shared" si="92"/>
        <v>-0.50005940494051127</v>
      </c>
      <c r="AW101" s="14" t="str">
        <f t="shared" si="64"/>
        <v>Under</v>
      </c>
      <c r="AX101">
        <v>0</v>
      </c>
      <c r="AY101">
        <v>0</v>
      </c>
      <c r="AZ101" s="14">
        <f t="shared" si="65"/>
        <v>3</v>
      </c>
      <c r="BA101" s="14">
        <f t="shared" si="66"/>
        <v>1</v>
      </c>
      <c r="BB101" s="14">
        <f t="shared" si="67"/>
        <v>0</v>
      </c>
      <c r="BC101" s="14">
        <f t="shared" si="68"/>
        <v>0</v>
      </c>
      <c r="BD101" s="14">
        <f t="shared" si="69"/>
        <v>4</v>
      </c>
      <c r="BE101" s="14"/>
      <c r="BF101">
        <v>0.23770913119947401</v>
      </c>
      <c r="BG101">
        <v>0.64861683343142995</v>
      </c>
      <c r="BH101">
        <v>1.1750586E-2</v>
      </c>
      <c r="BI101" t="s">
        <v>141</v>
      </c>
      <c r="BJ101">
        <v>0.5</v>
      </c>
      <c r="BK101">
        <v>210</v>
      </c>
      <c r="BL101" t="s">
        <v>141</v>
      </c>
      <c r="BM101" s="14">
        <f t="shared" si="70"/>
        <v>0.5</v>
      </c>
      <c r="BN101" s="14">
        <f t="shared" si="93"/>
        <v>-0.48824941399999999</v>
      </c>
      <c r="BO101" s="14" t="str">
        <f t="shared" si="71"/>
        <v>Under</v>
      </c>
      <c r="BP101">
        <v>0.1</v>
      </c>
      <c r="BQ101">
        <v>0.1</v>
      </c>
      <c r="BR101" s="14">
        <f t="shared" si="72"/>
        <v>2</v>
      </c>
      <c r="BS101" s="14">
        <f t="shared" si="73"/>
        <v>1</v>
      </c>
      <c r="BT101" s="14">
        <f t="shared" si="74"/>
        <v>1</v>
      </c>
      <c r="BU101" s="14">
        <f t="shared" si="75"/>
        <v>1</v>
      </c>
      <c r="BV101" s="14">
        <f t="shared" si="76"/>
        <v>5</v>
      </c>
      <c r="BW101" s="14"/>
      <c r="BX101">
        <v>0.15327334256077321</v>
      </c>
      <c r="BY101">
        <v>0.83010903974674599</v>
      </c>
      <c r="BZ101">
        <v>-2.2405306999999999E-3</v>
      </c>
      <c r="CA101" t="s">
        <v>141</v>
      </c>
      <c r="CB101">
        <v>0.5</v>
      </c>
      <c r="CC101" t="s">
        <v>141</v>
      </c>
      <c r="CD101" t="s">
        <v>141</v>
      </c>
      <c r="CE101" s="14">
        <f t="shared" si="77"/>
        <v>0.5</v>
      </c>
      <c r="CF101" s="14">
        <f t="shared" si="94"/>
        <v>-0.50224053069999997</v>
      </c>
      <c r="CG101" s="14" t="str">
        <f t="shared" si="78"/>
        <v>Under</v>
      </c>
      <c r="CH101">
        <v>0</v>
      </c>
      <c r="CI101">
        <v>0</v>
      </c>
      <c r="CJ101" s="14"/>
      <c r="CK101" s="14">
        <f t="shared" si="79"/>
        <v>1</v>
      </c>
      <c r="CL101" s="14">
        <f t="shared" si="80"/>
        <v>1</v>
      </c>
      <c r="CM101" s="14">
        <f t="shared" si="81"/>
        <v>1</v>
      </c>
      <c r="CN101" s="14">
        <f t="shared" si="82"/>
        <v>3</v>
      </c>
      <c r="CO101" s="14"/>
      <c r="CP101">
        <v>0.77090339281275477</v>
      </c>
      <c r="CQ101">
        <v>1.2</v>
      </c>
      <c r="CR101">
        <v>3.6435620000000002E-2</v>
      </c>
      <c r="CS101">
        <v>0.5</v>
      </c>
      <c r="CT101" t="s">
        <v>141</v>
      </c>
      <c r="CU101">
        <v>0.5</v>
      </c>
      <c r="CV101" t="s">
        <v>141</v>
      </c>
      <c r="CW101" s="14">
        <f t="shared" si="83"/>
        <v>0.5</v>
      </c>
      <c r="CX101" s="14">
        <f t="shared" si="95"/>
        <v>0.7</v>
      </c>
      <c r="CY101" s="14" t="str">
        <f t="shared" si="84"/>
        <v>Over</v>
      </c>
      <c r="CZ101">
        <v>0.7</v>
      </c>
      <c r="DA101">
        <v>0.4</v>
      </c>
      <c r="DB101" s="14">
        <f t="shared" si="85"/>
        <v>2</v>
      </c>
      <c r="DC101" s="14">
        <f t="shared" si="86"/>
        <v>2</v>
      </c>
      <c r="DD101" s="14">
        <f t="shared" si="87"/>
        <v>1</v>
      </c>
      <c r="DE101" s="14">
        <f t="shared" si="88"/>
        <v>0</v>
      </c>
      <c r="DF101" s="14">
        <f t="shared" si="89"/>
        <v>5</v>
      </c>
      <c r="DG101" s="14"/>
    </row>
    <row r="102" spans="1:111" x14ac:dyDescent="0.3">
      <c r="A102" t="s">
        <v>248</v>
      </c>
      <c r="B102" t="s">
        <v>46</v>
      </c>
      <c r="C102" t="s">
        <v>14</v>
      </c>
      <c r="D102">
        <v>0.3987300751987527</v>
      </c>
      <c r="E102">
        <v>0.45</v>
      </c>
      <c r="F102">
        <v>0.25973103359435301</v>
      </c>
      <c r="G102">
        <v>0.5</v>
      </c>
      <c r="H102" t="s">
        <v>141</v>
      </c>
      <c r="I102">
        <v>0.5</v>
      </c>
      <c r="J102" t="s">
        <v>141</v>
      </c>
      <c r="K102" s="14">
        <f t="shared" si="49"/>
        <v>0.5</v>
      </c>
      <c r="L102" s="14">
        <f t="shared" si="90"/>
        <v>0.3571428571428571</v>
      </c>
      <c r="M102" s="14" t="str">
        <f t="shared" si="50"/>
        <v>Over</v>
      </c>
      <c r="N102">
        <v>0.8571428571428571</v>
      </c>
      <c r="O102">
        <v>0.7142857142857143</v>
      </c>
      <c r="P102" s="14">
        <f t="shared" si="51"/>
        <v>0</v>
      </c>
      <c r="Q102" s="14">
        <f t="shared" si="52"/>
        <v>4</v>
      </c>
      <c r="R102" s="14">
        <f t="shared" si="53"/>
        <v>1</v>
      </c>
      <c r="S102" s="14">
        <f t="shared" si="54"/>
        <v>1</v>
      </c>
      <c r="T102" s="14">
        <f t="shared" si="55"/>
        <v>6</v>
      </c>
      <c r="U102" s="14"/>
      <c r="V102">
        <v>0.62151865712064658</v>
      </c>
      <c r="W102">
        <v>1</v>
      </c>
      <c r="X102">
        <v>7.9229740000000008E-6</v>
      </c>
      <c r="Y102">
        <v>0.5</v>
      </c>
      <c r="Z102">
        <v>-160</v>
      </c>
      <c r="AA102">
        <v>400</v>
      </c>
      <c r="AB102">
        <v>0</v>
      </c>
      <c r="AC102" s="14">
        <f t="shared" si="56"/>
        <v>0.5</v>
      </c>
      <c r="AD102" s="16">
        <f t="shared" si="91"/>
        <v>0.5</v>
      </c>
      <c r="AE102" s="14" t="str">
        <f t="shared" si="57"/>
        <v>Over</v>
      </c>
      <c r="AF102">
        <v>0.5714285714285714</v>
      </c>
      <c r="AG102">
        <v>0.5714285714285714</v>
      </c>
      <c r="AH102" s="14">
        <f t="shared" si="58"/>
        <v>2</v>
      </c>
      <c r="AI102" s="14">
        <f t="shared" si="59"/>
        <v>3</v>
      </c>
      <c r="AJ102" s="14">
        <f t="shared" si="60"/>
        <v>1</v>
      </c>
      <c r="AK102" s="14">
        <f t="shared" si="61"/>
        <v>1</v>
      </c>
      <c r="AL102" s="14">
        <f t="shared" si="62"/>
        <v>7</v>
      </c>
      <c r="AM102" s="14"/>
      <c r="AN102">
        <v>6.693148175074836E-3</v>
      </c>
      <c r="AO102">
        <v>1.8108316420276799E-2</v>
      </c>
      <c r="AP102">
        <v>-2.1479646002178798E-5</v>
      </c>
      <c r="AQ102" t="s">
        <v>141</v>
      </c>
      <c r="AR102">
        <v>0.5</v>
      </c>
      <c r="AS102">
        <v>870</v>
      </c>
      <c r="AT102" t="s">
        <v>141</v>
      </c>
      <c r="AU102" s="14">
        <f t="shared" si="63"/>
        <v>0.5</v>
      </c>
      <c r="AV102" s="14">
        <f t="shared" si="92"/>
        <v>-0.50002147964600219</v>
      </c>
      <c r="AW102" s="14" t="str">
        <f t="shared" si="64"/>
        <v>Under</v>
      </c>
      <c r="AX102">
        <v>0</v>
      </c>
      <c r="AY102">
        <v>0</v>
      </c>
      <c r="AZ102" s="14">
        <f t="shared" si="65"/>
        <v>3</v>
      </c>
      <c r="BA102" s="14">
        <f t="shared" si="66"/>
        <v>1</v>
      </c>
      <c r="BB102" s="14">
        <f t="shared" si="67"/>
        <v>0</v>
      </c>
      <c r="BC102" s="14">
        <f t="shared" si="68"/>
        <v>0</v>
      </c>
      <c r="BD102" s="14">
        <f t="shared" si="69"/>
        <v>4</v>
      </c>
      <c r="BE102" s="14"/>
      <c r="BF102">
        <v>0.22170413386929941</v>
      </c>
      <c r="BG102">
        <v>0.56139410187667504</v>
      </c>
      <c r="BH102">
        <v>6.9884749999999995E-2</v>
      </c>
      <c r="BI102" t="s">
        <v>141</v>
      </c>
      <c r="BJ102">
        <v>0.5</v>
      </c>
      <c r="BK102">
        <v>240</v>
      </c>
      <c r="BL102" t="s">
        <v>141</v>
      </c>
      <c r="BM102" s="14">
        <f t="shared" si="70"/>
        <v>0.5</v>
      </c>
      <c r="BN102" s="14">
        <f t="shared" si="93"/>
        <v>-0.5</v>
      </c>
      <c r="BO102" s="14" t="str">
        <f t="shared" si="71"/>
        <v>Under</v>
      </c>
      <c r="BP102">
        <v>0</v>
      </c>
      <c r="BQ102">
        <v>0</v>
      </c>
      <c r="BR102" s="14">
        <f t="shared" si="72"/>
        <v>2</v>
      </c>
      <c r="BS102" s="14">
        <f t="shared" si="73"/>
        <v>1</v>
      </c>
      <c r="BT102" s="14">
        <f t="shared" si="74"/>
        <v>1</v>
      </c>
      <c r="BU102" s="14">
        <f t="shared" si="75"/>
        <v>1</v>
      </c>
      <c r="BV102" s="14">
        <f t="shared" si="76"/>
        <v>5</v>
      </c>
      <c r="BW102" s="14"/>
      <c r="BX102">
        <v>0.23576297480347791</v>
      </c>
      <c r="BY102">
        <v>0.85854120618882201</v>
      </c>
      <c r="BZ102">
        <v>1.3892949999999999E-2</v>
      </c>
      <c r="CA102" t="s">
        <v>141</v>
      </c>
      <c r="CB102">
        <v>0.5</v>
      </c>
      <c r="CC102" t="s">
        <v>141</v>
      </c>
      <c r="CD102" t="s">
        <v>141</v>
      </c>
      <c r="CE102" s="14">
        <f t="shared" si="77"/>
        <v>0.5</v>
      </c>
      <c r="CF102" s="14">
        <f t="shared" si="94"/>
        <v>-0.5</v>
      </c>
      <c r="CG102" s="14" t="str">
        <f t="shared" si="78"/>
        <v>Under</v>
      </c>
      <c r="CH102">
        <v>0</v>
      </c>
      <c r="CI102">
        <v>0</v>
      </c>
      <c r="CJ102" s="14"/>
      <c r="CK102" s="14">
        <f t="shared" si="79"/>
        <v>1</v>
      </c>
      <c r="CL102" s="14">
        <f t="shared" si="80"/>
        <v>1</v>
      </c>
      <c r="CM102" s="14">
        <f t="shared" si="81"/>
        <v>1</v>
      </c>
      <c r="CN102" s="14">
        <f t="shared" si="82"/>
        <v>3</v>
      </c>
      <c r="CO102" s="14"/>
      <c r="CP102">
        <v>0.70593152644893875</v>
      </c>
      <c r="CQ102">
        <v>1.0234782608695601</v>
      </c>
      <c r="CR102">
        <v>1.3620934E-5</v>
      </c>
      <c r="CS102">
        <v>0.5</v>
      </c>
      <c r="CT102" t="s">
        <v>141</v>
      </c>
      <c r="CU102">
        <v>0.5</v>
      </c>
      <c r="CV102" t="s">
        <v>141</v>
      </c>
      <c r="CW102" s="14">
        <f t="shared" si="83"/>
        <v>0.5</v>
      </c>
      <c r="CX102" s="14">
        <f t="shared" si="95"/>
        <v>0.52347826086956006</v>
      </c>
      <c r="CY102" s="14" t="str">
        <f t="shared" si="84"/>
        <v>Over</v>
      </c>
      <c r="CZ102">
        <v>0.5714285714285714</v>
      </c>
      <c r="DA102">
        <v>0.5714285714285714</v>
      </c>
      <c r="DB102" s="14">
        <f t="shared" si="85"/>
        <v>2</v>
      </c>
      <c r="DC102" s="14">
        <f t="shared" si="86"/>
        <v>2</v>
      </c>
      <c r="DD102" s="14">
        <f t="shared" si="87"/>
        <v>1</v>
      </c>
      <c r="DE102" s="14">
        <f t="shared" si="88"/>
        <v>1</v>
      </c>
      <c r="DF102" s="14">
        <f t="shared" si="89"/>
        <v>6</v>
      </c>
      <c r="DG102" s="14"/>
    </row>
    <row r="103" spans="1:111" x14ac:dyDescent="0.3">
      <c r="A103" t="s">
        <v>249</v>
      </c>
      <c r="B103" t="s">
        <v>46</v>
      </c>
      <c r="C103" t="s">
        <v>14</v>
      </c>
      <c r="D103">
        <v>0.42268758104556547</v>
      </c>
      <c r="E103">
        <v>0.53046092029109304</v>
      </c>
      <c r="F103">
        <v>0.32890003396002199</v>
      </c>
      <c r="G103">
        <v>0.5</v>
      </c>
      <c r="H103" t="s">
        <v>141</v>
      </c>
      <c r="I103">
        <v>0.5</v>
      </c>
      <c r="J103">
        <v>0.5</v>
      </c>
      <c r="K103" s="14">
        <f t="shared" si="49"/>
        <v>0.5</v>
      </c>
      <c r="L103" s="14">
        <f t="shared" si="90"/>
        <v>-0.17109996603997801</v>
      </c>
      <c r="M103" s="14" t="str">
        <f t="shared" si="50"/>
        <v>Under</v>
      </c>
      <c r="N103">
        <v>0.4</v>
      </c>
      <c r="O103">
        <v>0.4</v>
      </c>
      <c r="P103" s="14">
        <f t="shared" si="51"/>
        <v>2</v>
      </c>
      <c r="Q103" s="14">
        <f t="shared" si="52"/>
        <v>3</v>
      </c>
      <c r="R103" s="14">
        <f t="shared" si="53"/>
        <v>1</v>
      </c>
      <c r="S103" s="14">
        <f t="shared" si="54"/>
        <v>1</v>
      </c>
      <c r="T103" s="14">
        <f t="shared" si="55"/>
        <v>7</v>
      </c>
      <c r="U103" s="14"/>
      <c r="V103" s="15">
        <v>0.90405293904879946</v>
      </c>
      <c r="W103" s="15">
        <v>1</v>
      </c>
      <c r="X103" s="15">
        <v>0.73446410468269596</v>
      </c>
      <c r="Y103" s="15">
        <v>0.5</v>
      </c>
      <c r="Z103" s="15">
        <v>-180</v>
      </c>
      <c r="AA103" s="15">
        <v>340</v>
      </c>
      <c r="AB103" s="15">
        <v>0.2</v>
      </c>
      <c r="AC103" s="16">
        <f t="shared" si="56"/>
        <v>0.5</v>
      </c>
      <c r="AD103" s="16">
        <f t="shared" si="91"/>
        <v>0.5</v>
      </c>
      <c r="AE103" s="16" t="str">
        <f t="shared" si="57"/>
        <v>Over</v>
      </c>
      <c r="AF103" s="15">
        <v>0.8</v>
      </c>
      <c r="AG103" s="15">
        <v>0.6</v>
      </c>
      <c r="AH103" s="16">
        <f t="shared" si="58"/>
        <v>3</v>
      </c>
      <c r="AI103" s="16">
        <f t="shared" si="59"/>
        <v>3</v>
      </c>
      <c r="AJ103" s="16">
        <f t="shared" si="60"/>
        <v>1</v>
      </c>
      <c r="AK103" s="16">
        <f t="shared" si="61"/>
        <v>1</v>
      </c>
      <c r="AL103" s="16">
        <f t="shared" si="62"/>
        <v>8</v>
      </c>
      <c r="AM103" s="14"/>
      <c r="AN103">
        <v>0.1030488326841522</v>
      </c>
      <c r="AO103">
        <v>0.28633640746927702</v>
      </c>
      <c r="AP103">
        <v>-2.4067649552449298E-5</v>
      </c>
      <c r="AQ103" t="s">
        <v>141</v>
      </c>
      <c r="AR103">
        <v>0.5</v>
      </c>
      <c r="AS103">
        <v>300</v>
      </c>
      <c r="AT103" t="s">
        <v>141</v>
      </c>
      <c r="AU103" s="14">
        <f t="shared" si="63"/>
        <v>0.5</v>
      </c>
      <c r="AV103" s="14">
        <f t="shared" si="92"/>
        <v>-0.50002406764955243</v>
      </c>
      <c r="AW103" s="14" t="str">
        <f t="shared" si="64"/>
        <v>Under</v>
      </c>
      <c r="AX103">
        <v>0.3</v>
      </c>
      <c r="AY103">
        <v>0.3</v>
      </c>
      <c r="AZ103" s="14">
        <f t="shared" si="65"/>
        <v>3</v>
      </c>
      <c r="BA103" s="14">
        <f t="shared" si="66"/>
        <v>1</v>
      </c>
      <c r="BB103" s="14">
        <f t="shared" si="67"/>
        <v>0</v>
      </c>
      <c r="BC103" s="14">
        <f t="shared" si="68"/>
        <v>0</v>
      </c>
      <c r="BD103" s="14">
        <f t="shared" si="69"/>
        <v>4</v>
      </c>
      <c r="BE103" s="14"/>
      <c r="BF103">
        <v>0.57316718456654348</v>
      </c>
      <c r="BG103">
        <v>0.862083873757025</v>
      </c>
      <c r="BH103">
        <v>0.43112622118966298</v>
      </c>
      <c r="BI103" t="s">
        <v>141</v>
      </c>
      <c r="BJ103">
        <v>0.5</v>
      </c>
      <c r="BK103">
        <v>135</v>
      </c>
      <c r="BL103" t="s">
        <v>141</v>
      </c>
      <c r="BM103" s="14">
        <f t="shared" si="70"/>
        <v>0.5</v>
      </c>
      <c r="BN103" s="14">
        <f t="shared" si="93"/>
        <v>0.362083873757025</v>
      </c>
      <c r="BO103" s="14" t="str">
        <f t="shared" si="71"/>
        <v>Over</v>
      </c>
      <c r="BP103">
        <v>0.8</v>
      </c>
      <c r="BQ103">
        <v>0.5</v>
      </c>
      <c r="BR103" s="14">
        <f t="shared" si="72"/>
        <v>2</v>
      </c>
      <c r="BS103" s="14">
        <f t="shared" si="73"/>
        <v>4</v>
      </c>
      <c r="BT103" s="14">
        <f t="shared" si="74"/>
        <v>1</v>
      </c>
      <c r="BU103" s="14">
        <f t="shared" si="75"/>
        <v>0</v>
      </c>
      <c r="BV103" s="14">
        <f t="shared" si="76"/>
        <v>7</v>
      </c>
      <c r="BW103" s="14"/>
      <c r="BX103">
        <v>0.14105952177928299</v>
      </c>
      <c r="BY103">
        <v>0.77874915938130396</v>
      </c>
      <c r="BZ103">
        <v>-2.6791750999999999E-2</v>
      </c>
      <c r="CA103" t="s">
        <v>141</v>
      </c>
      <c r="CB103">
        <v>0.5</v>
      </c>
      <c r="CC103" t="s">
        <v>141</v>
      </c>
      <c r="CD103" t="s">
        <v>141</v>
      </c>
      <c r="CE103" s="14">
        <f t="shared" si="77"/>
        <v>0.5</v>
      </c>
      <c r="CF103" s="14">
        <f t="shared" si="94"/>
        <v>-0.52679175099999997</v>
      </c>
      <c r="CG103" s="14" t="str">
        <f t="shared" si="78"/>
        <v>Under</v>
      </c>
      <c r="CH103">
        <v>0</v>
      </c>
      <c r="CI103">
        <v>0</v>
      </c>
      <c r="CJ103" s="14"/>
      <c r="CK103" s="14">
        <f t="shared" si="79"/>
        <v>1</v>
      </c>
      <c r="CL103" s="14">
        <f t="shared" si="80"/>
        <v>1</v>
      </c>
      <c r="CM103" s="14">
        <f t="shared" si="81"/>
        <v>1</v>
      </c>
      <c r="CN103" s="14">
        <f t="shared" si="82"/>
        <v>3</v>
      </c>
      <c r="CO103" s="14"/>
      <c r="CP103" s="15">
        <v>1.8392318952576689</v>
      </c>
      <c r="CQ103" s="15">
        <v>2</v>
      </c>
      <c r="CR103" s="15">
        <v>1.6164150879950401</v>
      </c>
      <c r="CS103" s="15">
        <v>0.5</v>
      </c>
      <c r="CT103" s="15" t="s">
        <v>141</v>
      </c>
      <c r="CU103" s="15">
        <v>0.5</v>
      </c>
      <c r="CV103" s="15">
        <v>1.5</v>
      </c>
      <c r="CW103" s="16">
        <f t="shared" si="83"/>
        <v>0.5</v>
      </c>
      <c r="CX103" s="14">
        <f t="shared" si="95"/>
        <v>1.5</v>
      </c>
      <c r="CY103" s="16" t="str">
        <f t="shared" si="84"/>
        <v>Over</v>
      </c>
      <c r="CZ103" s="15">
        <v>1.8</v>
      </c>
      <c r="DA103" s="15">
        <v>0.6</v>
      </c>
      <c r="DB103" s="16">
        <f t="shared" si="85"/>
        <v>3</v>
      </c>
      <c r="DC103" s="16">
        <f t="shared" si="86"/>
        <v>3</v>
      </c>
      <c r="DD103" s="16">
        <f t="shared" si="87"/>
        <v>1</v>
      </c>
      <c r="DE103" s="16">
        <f t="shared" si="88"/>
        <v>1</v>
      </c>
      <c r="DF103" s="16">
        <f t="shared" si="89"/>
        <v>8</v>
      </c>
      <c r="DG103" s="14"/>
    </row>
    <row r="104" spans="1:111" x14ac:dyDescent="0.3">
      <c r="A104" t="s">
        <v>250</v>
      </c>
      <c r="B104" t="s">
        <v>46</v>
      </c>
      <c r="C104" t="s">
        <v>14</v>
      </c>
      <c r="D104">
        <v>0.42121184844050569</v>
      </c>
      <c r="E104">
        <v>0.55038934599358302</v>
      </c>
      <c r="F104">
        <v>0.220379923759672</v>
      </c>
      <c r="G104">
        <v>0.5</v>
      </c>
      <c r="H104" t="s">
        <v>141</v>
      </c>
      <c r="I104">
        <v>0.5</v>
      </c>
      <c r="J104">
        <v>0.5</v>
      </c>
      <c r="K104" s="14">
        <f t="shared" si="49"/>
        <v>0.5</v>
      </c>
      <c r="L104" s="14">
        <f t="shared" si="90"/>
        <v>-0.3</v>
      </c>
      <c r="M104" s="14" t="str">
        <f t="shared" si="50"/>
        <v>Under</v>
      </c>
      <c r="N104">
        <v>0.2</v>
      </c>
      <c r="O104">
        <v>0.2</v>
      </c>
      <c r="P104" s="14">
        <f t="shared" si="51"/>
        <v>2</v>
      </c>
      <c r="Q104" s="14">
        <f t="shared" si="52"/>
        <v>4</v>
      </c>
      <c r="R104" s="14">
        <f t="shared" si="53"/>
        <v>1</v>
      </c>
      <c r="S104" s="14">
        <f t="shared" si="54"/>
        <v>1</v>
      </c>
      <c r="T104" s="14">
        <f t="shared" si="55"/>
        <v>8</v>
      </c>
      <c r="V104" s="15">
        <v>1.0052662211479571</v>
      </c>
      <c r="W104" s="15">
        <v>1.0189544005526401</v>
      </c>
      <c r="X104" s="15">
        <v>0.99807404320313997</v>
      </c>
      <c r="Y104" s="15">
        <v>0.5</v>
      </c>
      <c r="Z104" s="15">
        <v>-195</v>
      </c>
      <c r="AA104" s="15">
        <v>300</v>
      </c>
      <c r="AB104" s="15">
        <v>0.1</v>
      </c>
      <c r="AC104" s="16">
        <f t="shared" si="56"/>
        <v>0.5</v>
      </c>
      <c r="AD104" s="16">
        <f t="shared" si="91"/>
        <v>0.51895440055264008</v>
      </c>
      <c r="AE104" s="16" t="str">
        <f t="shared" si="57"/>
        <v>Over</v>
      </c>
      <c r="AF104" s="15">
        <v>1</v>
      </c>
      <c r="AG104" s="15">
        <v>0.9</v>
      </c>
      <c r="AH104" s="16">
        <f t="shared" si="58"/>
        <v>3</v>
      </c>
      <c r="AI104" s="16">
        <f t="shared" si="59"/>
        <v>4</v>
      </c>
      <c r="AJ104" s="16">
        <f t="shared" si="60"/>
        <v>1</v>
      </c>
      <c r="AK104" s="16">
        <f t="shared" si="61"/>
        <v>1</v>
      </c>
      <c r="AL104" s="16">
        <f t="shared" si="62"/>
        <v>9</v>
      </c>
      <c r="AN104">
        <v>4.8538654006483287E-2</v>
      </c>
      <c r="AO104">
        <v>0.150776266642139</v>
      </c>
      <c r="AP104">
        <v>-4.6973856197972302E-5</v>
      </c>
      <c r="AQ104" t="s">
        <v>141</v>
      </c>
      <c r="AR104">
        <v>0.5</v>
      </c>
      <c r="AS104">
        <v>560</v>
      </c>
      <c r="AT104" t="s">
        <v>141</v>
      </c>
      <c r="AU104" s="14">
        <f t="shared" si="63"/>
        <v>0.5</v>
      </c>
      <c r="AV104" s="14">
        <f t="shared" si="92"/>
        <v>-0.50004697385619801</v>
      </c>
      <c r="AW104" s="14" t="str">
        <f t="shared" si="64"/>
        <v>Under</v>
      </c>
      <c r="AX104">
        <v>0.1</v>
      </c>
      <c r="AY104">
        <v>0.1</v>
      </c>
      <c r="AZ104" s="14">
        <f t="shared" si="65"/>
        <v>3</v>
      </c>
      <c r="BA104" s="14">
        <f t="shared" si="66"/>
        <v>1</v>
      </c>
      <c r="BB104" s="14">
        <f t="shared" si="67"/>
        <v>0</v>
      </c>
      <c r="BC104" s="14">
        <f t="shared" si="68"/>
        <v>0</v>
      </c>
      <c r="BD104" s="14">
        <f t="shared" si="69"/>
        <v>4</v>
      </c>
      <c r="BF104">
        <v>0.67179471537430746</v>
      </c>
      <c r="BG104">
        <v>1.1925564987155399</v>
      </c>
      <c r="BH104">
        <v>0.39450228438117402</v>
      </c>
      <c r="BI104" t="s">
        <v>141</v>
      </c>
      <c r="BJ104">
        <v>0.5</v>
      </c>
      <c r="BK104">
        <v>200</v>
      </c>
      <c r="BL104" t="s">
        <v>141</v>
      </c>
      <c r="BM104" s="14">
        <f t="shared" si="70"/>
        <v>0.5</v>
      </c>
      <c r="BN104" s="14">
        <f t="shared" si="93"/>
        <v>0.69255649871553993</v>
      </c>
      <c r="BO104" s="14" t="str">
        <f t="shared" si="71"/>
        <v>Over</v>
      </c>
      <c r="BP104">
        <v>0.4</v>
      </c>
      <c r="BQ104">
        <v>0.3</v>
      </c>
      <c r="BR104" s="14">
        <f t="shared" si="72"/>
        <v>2</v>
      </c>
      <c r="BS104" s="14">
        <f t="shared" si="73"/>
        <v>5</v>
      </c>
      <c r="BT104" s="14">
        <f t="shared" si="74"/>
        <v>0</v>
      </c>
      <c r="BU104" s="14">
        <f t="shared" si="75"/>
        <v>0</v>
      </c>
      <c r="BV104" s="14">
        <f t="shared" si="76"/>
        <v>7</v>
      </c>
      <c r="BX104">
        <v>0.17071675007710521</v>
      </c>
      <c r="BY104">
        <v>0.84814992791926902</v>
      </c>
      <c r="BZ104">
        <v>-2.8682961999999999E-2</v>
      </c>
      <c r="CA104" t="s">
        <v>141</v>
      </c>
      <c r="CB104">
        <v>0.5</v>
      </c>
      <c r="CC104">
        <v>580</v>
      </c>
      <c r="CD104" t="s">
        <v>141</v>
      </c>
      <c r="CE104" s="14">
        <f t="shared" si="77"/>
        <v>0.5</v>
      </c>
      <c r="CF104" s="14">
        <f t="shared" si="94"/>
        <v>-0.52868296199999998</v>
      </c>
      <c r="CG104" s="14" t="str">
        <f t="shared" si="78"/>
        <v>Under</v>
      </c>
      <c r="CH104">
        <v>0</v>
      </c>
      <c r="CI104">
        <v>0</v>
      </c>
      <c r="CJ104" s="14"/>
      <c r="CK104" s="14">
        <f t="shared" si="79"/>
        <v>1</v>
      </c>
      <c r="CL104" s="14">
        <f t="shared" si="80"/>
        <v>1</v>
      </c>
      <c r="CM104" s="14">
        <f t="shared" si="81"/>
        <v>1</v>
      </c>
      <c r="CN104" s="14">
        <f t="shared" si="82"/>
        <v>3</v>
      </c>
      <c r="CP104" s="15">
        <v>1.8168613009388279</v>
      </c>
      <c r="CQ104" s="15">
        <v>2</v>
      </c>
      <c r="CR104" s="15">
        <v>1.5683215975248099</v>
      </c>
      <c r="CS104" s="15">
        <v>0.5</v>
      </c>
      <c r="CT104" s="15" t="s">
        <v>141</v>
      </c>
      <c r="CU104" s="15">
        <v>0.5</v>
      </c>
      <c r="CV104" s="15">
        <v>1.5</v>
      </c>
      <c r="CW104" s="16">
        <f t="shared" si="83"/>
        <v>0.5</v>
      </c>
      <c r="CX104" s="14">
        <f t="shared" si="95"/>
        <v>1.5</v>
      </c>
      <c r="CY104" s="16" t="str">
        <f t="shared" si="84"/>
        <v>Over</v>
      </c>
      <c r="CZ104" s="15">
        <v>1.6</v>
      </c>
      <c r="DA104" s="15">
        <v>0.9</v>
      </c>
      <c r="DB104" s="16">
        <f t="shared" si="85"/>
        <v>3</v>
      </c>
      <c r="DC104" s="16">
        <f t="shared" si="86"/>
        <v>3</v>
      </c>
      <c r="DD104" s="16">
        <f t="shared" si="87"/>
        <v>1</v>
      </c>
      <c r="DE104" s="16">
        <f t="shared" si="88"/>
        <v>1</v>
      </c>
      <c r="DF104" s="16">
        <f t="shared" si="89"/>
        <v>8</v>
      </c>
    </row>
    <row r="105" spans="1:111" x14ac:dyDescent="0.3">
      <c r="A105" t="s">
        <v>251</v>
      </c>
      <c r="B105" t="s">
        <v>46</v>
      </c>
      <c r="C105" t="s">
        <v>14</v>
      </c>
      <c r="D105" s="15">
        <v>0.7442405978586395</v>
      </c>
      <c r="E105" s="15">
        <v>0.80777180189665299</v>
      </c>
      <c r="F105" s="15">
        <v>0.63089147393110301</v>
      </c>
      <c r="G105" s="15">
        <v>0.5</v>
      </c>
      <c r="H105" s="15" t="s">
        <v>141</v>
      </c>
      <c r="I105" s="15">
        <v>0.5</v>
      </c>
      <c r="J105" s="15">
        <v>0.5</v>
      </c>
      <c r="K105" s="16">
        <f t="shared" si="49"/>
        <v>0.5</v>
      </c>
      <c r="L105" s="14">
        <f t="shared" si="90"/>
        <v>0.4</v>
      </c>
      <c r="M105" s="16" t="str">
        <f t="shared" si="50"/>
        <v>Over</v>
      </c>
      <c r="N105" s="15">
        <v>0.9</v>
      </c>
      <c r="O105" s="15">
        <v>0.6</v>
      </c>
      <c r="P105" s="16">
        <f t="shared" si="51"/>
        <v>3</v>
      </c>
      <c r="Q105" s="16">
        <f t="shared" si="52"/>
        <v>4</v>
      </c>
      <c r="R105" s="16">
        <f t="shared" si="53"/>
        <v>1</v>
      </c>
      <c r="S105" s="16">
        <f t="shared" si="54"/>
        <v>1</v>
      </c>
      <c r="T105" s="16">
        <f t="shared" si="55"/>
        <v>9</v>
      </c>
      <c r="V105" s="15">
        <v>1.049261270655673</v>
      </c>
      <c r="W105" s="15">
        <v>1.16028177184396</v>
      </c>
      <c r="X105" s="15">
        <v>1</v>
      </c>
      <c r="Y105" s="15">
        <v>0.5</v>
      </c>
      <c r="Z105" s="15">
        <v>-250</v>
      </c>
      <c r="AA105" s="15">
        <v>220</v>
      </c>
      <c r="AB105" s="15">
        <v>0.3</v>
      </c>
      <c r="AC105" s="16">
        <f t="shared" si="56"/>
        <v>0.5</v>
      </c>
      <c r="AD105" s="16">
        <f t="shared" si="91"/>
        <v>0.7</v>
      </c>
      <c r="AE105" s="16" t="str">
        <f t="shared" si="57"/>
        <v>Over</v>
      </c>
      <c r="AF105" s="15">
        <v>1.2</v>
      </c>
      <c r="AG105" s="15">
        <v>0.8</v>
      </c>
      <c r="AH105" s="16">
        <f t="shared" si="58"/>
        <v>3</v>
      </c>
      <c r="AI105" s="16">
        <f t="shared" si="59"/>
        <v>4</v>
      </c>
      <c r="AJ105" s="16">
        <f t="shared" si="60"/>
        <v>1</v>
      </c>
      <c r="AK105" s="16">
        <f t="shared" si="61"/>
        <v>1</v>
      </c>
      <c r="AL105" s="16">
        <f t="shared" si="62"/>
        <v>9</v>
      </c>
      <c r="AN105">
        <v>0.14305321491244419</v>
      </c>
      <c r="AO105">
        <v>0.48631797713889802</v>
      </c>
      <c r="AP105">
        <v>-2.22229137816164E-3</v>
      </c>
      <c r="AQ105" t="s">
        <v>141</v>
      </c>
      <c r="AR105">
        <v>0.5</v>
      </c>
      <c r="AS105">
        <v>285</v>
      </c>
      <c r="AT105" t="s">
        <v>141</v>
      </c>
      <c r="AU105" s="14">
        <f t="shared" si="63"/>
        <v>0.5</v>
      </c>
      <c r="AV105" s="14">
        <f t="shared" si="92"/>
        <v>-0.50222229137816166</v>
      </c>
      <c r="AW105" s="14" t="str">
        <f t="shared" si="64"/>
        <v>Under</v>
      </c>
      <c r="AX105">
        <v>0.3</v>
      </c>
      <c r="AY105">
        <v>0.2</v>
      </c>
      <c r="AZ105" s="14">
        <f t="shared" si="65"/>
        <v>3</v>
      </c>
      <c r="BA105" s="14">
        <f t="shared" si="66"/>
        <v>1</v>
      </c>
      <c r="BB105" s="14">
        <f t="shared" si="67"/>
        <v>0</v>
      </c>
      <c r="BC105" s="14">
        <f t="shared" si="68"/>
        <v>0</v>
      </c>
      <c r="BD105" s="14">
        <f t="shared" si="69"/>
        <v>4</v>
      </c>
      <c r="BF105">
        <v>0.70488493722805945</v>
      </c>
      <c r="BG105">
        <v>1.16761342282456</v>
      </c>
      <c r="BH105">
        <v>0.38</v>
      </c>
      <c r="BI105" t="s">
        <v>141</v>
      </c>
      <c r="BJ105">
        <v>0.5</v>
      </c>
      <c r="BK105">
        <v>125</v>
      </c>
      <c r="BL105" t="s">
        <v>141</v>
      </c>
      <c r="BM105" s="14">
        <f t="shared" si="70"/>
        <v>0.5</v>
      </c>
      <c r="BN105" s="14">
        <f t="shared" si="93"/>
        <v>0.66761342282456004</v>
      </c>
      <c r="BO105" s="14" t="str">
        <f t="shared" si="71"/>
        <v>Over</v>
      </c>
      <c r="BP105">
        <v>1</v>
      </c>
      <c r="BQ105">
        <v>0.5</v>
      </c>
      <c r="BR105" s="14">
        <f t="shared" si="72"/>
        <v>2</v>
      </c>
      <c r="BS105" s="14">
        <f t="shared" si="73"/>
        <v>5</v>
      </c>
      <c r="BT105" s="14">
        <f t="shared" si="74"/>
        <v>1</v>
      </c>
      <c r="BU105" s="14">
        <f t="shared" si="75"/>
        <v>0</v>
      </c>
      <c r="BV105" s="14">
        <f t="shared" si="76"/>
        <v>8</v>
      </c>
      <c r="BX105">
        <v>0.23795679019631311</v>
      </c>
      <c r="BY105">
        <v>0.86518171160609603</v>
      </c>
      <c r="BZ105">
        <v>3.8448627999999999E-2</v>
      </c>
      <c r="CA105" t="s">
        <v>141</v>
      </c>
      <c r="CB105">
        <v>0.5</v>
      </c>
      <c r="CC105">
        <v>640</v>
      </c>
      <c r="CD105" t="s">
        <v>141</v>
      </c>
      <c r="CE105" s="14">
        <f t="shared" si="77"/>
        <v>0.5</v>
      </c>
      <c r="CF105" s="14">
        <f t="shared" si="94"/>
        <v>-0.5</v>
      </c>
      <c r="CG105" s="14" t="str">
        <f t="shared" si="78"/>
        <v>Under</v>
      </c>
      <c r="CH105">
        <v>0</v>
      </c>
      <c r="CI105">
        <v>0</v>
      </c>
      <c r="CJ105" s="14"/>
      <c r="CK105" s="14">
        <f t="shared" si="79"/>
        <v>1</v>
      </c>
      <c r="CL105" s="14">
        <f t="shared" si="80"/>
        <v>1</v>
      </c>
      <c r="CM105" s="14">
        <f t="shared" si="81"/>
        <v>1</v>
      </c>
      <c r="CN105" s="14">
        <f t="shared" si="82"/>
        <v>3</v>
      </c>
      <c r="CP105">
        <v>2.083247332609258</v>
      </c>
      <c r="CQ105">
        <v>2.2428519619110299</v>
      </c>
      <c r="CR105">
        <v>2</v>
      </c>
      <c r="CS105">
        <v>1.5</v>
      </c>
      <c r="CT105" t="s">
        <v>141</v>
      </c>
      <c r="CU105">
        <v>1.5</v>
      </c>
      <c r="CV105">
        <v>1.5</v>
      </c>
      <c r="CW105" s="14">
        <f t="shared" si="83"/>
        <v>1.5</v>
      </c>
      <c r="CX105" s="14">
        <f t="shared" si="95"/>
        <v>1.1000000000000001</v>
      </c>
      <c r="CY105" s="14" t="str">
        <f t="shared" si="84"/>
        <v>Over</v>
      </c>
      <c r="CZ105">
        <v>2.6</v>
      </c>
      <c r="DA105">
        <v>0.5</v>
      </c>
      <c r="DB105" s="14">
        <f t="shared" si="85"/>
        <v>3</v>
      </c>
      <c r="DC105" s="14">
        <f t="shared" si="86"/>
        <v>3</v>
      </c>
      <c r="DD105" s="14">
        <f t="shared" si="87"/>
        <v>1</v>
      </c>
      <c r="DE105" s="14">
        <f t="shared" si="88"/>
        <v>0</v>
      </c>
      <c r="DF105" s="14">
        <f t="shared" si="89"/>
        <v>7</v>
      </c>
    </row>
    <row r="106" spans="1:111" x14ac:dyDescent="0.3">
      <c r="A106" t="s">
        <v>252</v>
      </c>
      <c r="B106" t="s">
        <v>51</v>
      </c>
      <c r="C106" t="s">
        <v>50</v>
      </c>
      <c r="D106">
        <v>0.42213974305478991</v>
      </c>
      <c r="E106">
        <v>0.5</v>
      </c>
      <c r="F106">
        <v>0.23261656165181599</v>
      </c>
      <c r="G106">
        <v>0.5</v>
      </c>
      <c r="H106" t="s">
        <v>141</v>
      </c>
      <c r="I106">
        <v>0.5</v>
      </c>
      <c r="J106">
        <v>0.5</v>
      </c>
      <c r="K106" s="14">
        <f t="shared" si="49"/>
        <v>0.5</v>
      </c>
      <c r="L106" s="14">
        <f t="shared" si="90"/>
        <v>-0.26738343834818401</v>
      </c>
      <c r="M106" s="14" t="str">
        <f t="shared" si="50"/>
        <v>Under</v>
      </c>
      <c r="N106">
        <v>0.4</v>
      </c>
      <c r="O106">
        <v>0.4</v>
      </c>
      <c r="P106" s="14">
        <f t="shared" si="51"/>
        <v>2</v>
      </c>
      <c r="Q106" s="14">
        <f t="shared" si="52"/>
        <v>4</v>
      </c>
      <c r="R106" s="14">
        <f t="shared" si="53"/>
        <v>1</v>
      </c>
      <c r="S106" s="14">
        <f t="shared" si="54"/>
        <v>1</v>
      </c>
      <c r="T106" s="14">
        <f t="shared" si="55"/>
        <v>8</v>
      </c>
      <c r="V106" s="15">
        <v>1.0580667896556091</v>
      </c>
      <c r="W106" s="15">
        <v>1.1668061086391299</v>
      </c>
      <c r="X106" s="15">
        <v>0.99758208464960196</v>
      </c>
      <c r="Y106" s="15">
        <v>0.5</v>
      </c>
      <c r="Z106" s="15">
        <v>-200</v>
      </c>
      <c r="AA106" s="15">
        <v>280</v>
      </c>
      <c r="AB106" s="15">
        <v>0.3</v>
      </c>
      <c r="AC106" s="16">
        <f t="shared" si="56"/>
        <v>0.5</v>
      </c>
      <c r="AD106" s="16">
        <f t="shared" si="91"/>
        <v>0.66680610863912992</v>
      </c>
      <c r="AE106" s="16" t="str">
        <f t="shared" si="57"/>
        <v>Over</v>
      </c>
      <c r="AF106" s="15">
        <v>1.1000000000000001</v>
      </c>
      <c r="AG106" s="15">
        <v>0.7</v>
      </c>
      <c r="AH106" s="16">
        <f t="shared" si="58"/>
        <v>3</v>
      </c>
      <c r="AI106" s="16">
        <f t="shared" si="59"/>
        <v>4</v>
      </c>
      <c r="AJ106" s="16">
        <f t="shared" si="60"/>
        <v>1</v>
      </c>
      <c r="AK106" s="16">
        <f t="shared" si="61"/>
        <v>1</v>
      </c>
      <c r="AL106" s="16">
        <f t="shared" si="62"/>
        <v>9</v>
      </c>
      <c r="AN106">
        <v>1.7946807080484389E-2</v>
      </c>
      <c r="AO106">
        <v>5.0106785071091398E-2</v>
      </c>
      <c r="AP106">
        <v>-5.6816936960950801E-5</v>
      </c>
      <c r="AQ106" t="s">
        <v>141</v>
      </c>
      <c r="AR106">
        <v>0.5</v>
      </c>
      <c r="AS106">
        <v>600</v>
      </c>
      <c r="AT106" t="s">
        <v>141</v>
      </c>
      <c r="AU106" s="14">
        <f t="shared" si="63"/>
        <v>0.5</v>
      </c>
      <c r="AV106" s="14">
        <f t="shared" si="92"/>
        <v>-0.50005681693696091</v>
      </c>
      <c r="AW106" s="14" t="str">
        <f t="shared" si="64"/>
        <v>Under</v>
      </c>
      <c r="AX106">
        <v>0</v>
      </c>
      <c r="AY106">
        <v>0</v>
      </c>
      <c r="AZ106" s="14">
        <f t="shared" si="65"/>
        <v>3</v>
      </c>
      <c r="BA106" s="14">
        <f t="shared" si="66"/>
        <v>1</v>
      </c>
      <c r="BB106" s="14">
        <f t="shared" si="67"/>
        <v>0</v>
      </c>
      <c r="BC106" s="14">
        <f t="shared" si="68"/>
        <v>0</v>
      </c>
      <c r="BD106" s="14">
        <f t="shared" si="69"/>
        <v>4</v>
      </c>
      <c r="BF106">
        <v>0.30172118766389111</v>
      </c>
      <c r="BG106">
        <v>0.65933044017358899</v>
      </c>
      <c r="BH106">
        <v>0.06</v>
      </c>
      <c r="BI106" t="s">
        <v>141</v>
      </c>
      <c r="BJ106">
        <v>0.5</v>
      </c>
      <c r="BK106">
        <v>210</v>
      </c>
      <c r="BL106" t="s">
        <v>141</v>
      </c>
      <c r="BM106" s="14">
        <f t="shared" si="70"/>
        <v>0.5</v>
      </c>
      <c r="BN106" s="14">
        <f t="shared" si="93"/>
        <v>-0.44</v>
      </c>
      <c r="BO106" s="14" t="str">
        <f t="shared" si="71"/>
        <v>Under</v>
      </c>
      <c r="BP106">
        <v>0.2</v>
      </c>
      <c r="BQ106">
        <v>0.2</v>
      </c>
      <c r="BR106" s="14">
        <f t="shared" si="72"/>
        <v>2</v>
      </c>
      <c r="BS106" s="14">
        <f t="shared" si="73"/>
        <v>1</v>
      </c>
      <c r="BT106" s="14">
        <f t="shared" si="74"/>
        <v>1</v>
      </c>
      <c r="BU106" s="14">
        <f t="shared" si="75"/>
        <v>1</v>
      </c>
      <c r="BV106" s="14">
        <f t="shared" si="76"/>
        <v>5</v>
      </c>
      <c r="BX106">
        <v>0.17360286454911231</v>
      </c>
      <c r="BY106">
        <v>0.76762084796111196</v>
      </c>
      <c r="BZ106">
        <v>-2.3849048E-3</v>
      </c>
      <c r="CA106" t="s">
        <v>141</v>
      </c>
      <c r="CB106">
        <v>0.5</v>
      </c>
      <c r="CC106">
        <v>900</v>
      </c>
      <c r="CD106" t="s">
        <v>141</v>
      </c>
      <c r="CE106" s="14">
        <f t="shared" si="77"/>
        <v>0.5</v>
      </c>
      <c r="CF106" s="14">
        <f t="shared" si="94"/>
        <v>-0.50238490479999998</v>
      </c>
      <c r="CG106" s="14" t="str">
        <f t="shared" si="78"/>
        <v>Under</v>
      </c>
      <c r="CH106">
        <v>0.1</v>
      </c>
      <c r="CI106">
        <v>0.1</v>
      </c>
      <c r="CJ106" s="14"/>
      <c r="CK106" s="14">
        <f t="shared" si="79"/>
        <v>1</v>
      </c>
      <c r="CL106" s="14">
        <f t="shared" si="80"/>
        <v>1</v>
      </c>
      <c r="CM106" s="14">
        <f t="shared" si="81"/>
        <v>1</v>
      </c>
      <c r="CN106" s="14">
        <f t="shared" si="82"/>
        <v>3</v>
      </c>
      <c r="CP106">
        <v>1.2160557958851199</v>
      </c>
      <c r="CQ106">
        <v>1.5313236348869901</v>
      </c>
      <c r="CR106">
        <v>1</v>
      </c>
      <c r="CS106">
        <v>1.5</v>
      </c>
      <c r="CT106" t="s">
        <v>141</v>
      </c>
      <c r="CU106">
        <v>1.5</v>
      </c>
      <c r="CV106">
        <v>1.5</v>
      </c>
      <c r="CW106" s="14">
        <f t="shared" si="83"/>
        <v>1.5</v>
      </c>
      <c r="CX106" s="14">
        <f t="shared" si="95"/>
        <v>-0.5</v>
      </c>
      <c r="CY106" s="14" t="str">
        <f t="shared" si="84"/>
        <v>Under</v>
      </c>
      <c r="CZ106">
        <v>1.3</v>
      </c>
      <c r="DA106">
        <v>0.4</v>
      </c>
      <c r="DB106" s="14">
        <f t="shared" si="85"/>
        <v>2</v>
      </c>
      <c r="DC106" s="14">
        <f t="shared" si="86"/>
        <v>1</v>
      </c>
      <c r="DD106" s="14">
        <f t="shared" si="87"/>
        <v>1</v>
      </c>
      <c r="DE106" s="14">
        <f t="shared" si="88"/>
        <v>1</v>
      </c>
      <c r="DF106" s="14">
        <f t="shared" si="89"/>
        <v>5</v>
      </c>
    </row>
    <row r="107" spans="1:111" x14ac:dyDescent="0.3">
      <c r="A107" t="s">
        <v>253</v>
      </c>
      <c r="B107" t="s">
        <v>51</v>
      </c>
      <c r="C107" t="s">
        <v>50</v>
      </c>
      <c r="D107">
        <v>0.41910023649293288</v>
      </c>
      <c r="E107">
        <v>0.51594204969857105</v>
      </c>
      <c r="F107">
        <v>0.160390154177047</v>
      </c>
      <c r="G107">
        <v>0.5</v>
      </c>
      <c r="H107" t="s">
        <v>141</v>
      </c>
      <c r="I107">
        <v>0.5</v>
      </c>
      <c r="J107">
        <v>0.5</v>
      </c>
      <c r="K107" s="14">
        <f t="shared" si="49"/>
        <v>0.5</v>
      </c>
      <c r="L107" s="14">
        <f t="shared" si="90"/>
        <v>-0.339609845822953</v>
      </c>
      <c r="M107" s="14" t="str">
        <f t="shared" si="50"/>
        <v>Under</v>
      </c>
      <c r="N107">
        <v>0.2</v>
      </c>
      <c r="O107">
        <v>0.2</v>
      </c>
      <c r="P107" s="14">
        <f t="shared" si="51"/>
        <v>2</v>
      </c>
      <c r="Q107" s="14">
        <f t="shared" si="52"/>
        <v>4</v>
      </c>
      <c r="R107" s="14">
        <f t="shared" si="53"/>
        <v>1</v>
      </c>
      <c r="S107" s="14">
        <f t="shared" si="54"/>
        <v>1</v>
      </c>
      <c r="T107" s="14">
        <f t="shared" si="55"/>
        <v>8</v>
      </c>
      <c r="V107" s="15">
        <v>0.91158191020341595</v>
      </c>
      <c r="W107" s="15">
        <v>1</v>
      </c>
      <c r="X107" s="15">
        <v>0.76794568148266795</v>
      </c>
      <c r="Y107" s="15">
        <v>0.5</v>
      </c>
      <c r="Z107" s="15">
        <v>-130</v>
      </c>
      <c r="AA107" s="15">
        <v>500</v>
      </c>
      <c r="AB107" s="15">
        <v>0.1</v>
      </c>
      <c r="AC107" s="16">
        <f t="shared" si="56"/>
        <v>0.5</v>
      </c>
      <c r="AD107" s="16">
        <f t="shared" si="91"/>
        <v>0.5</v>
      </c>
      <c r="AE107" s="16" t="str">
        <f t="shared" si="57"/>
        <v>Over</v>
      </c>
      <c r="AF107" s="15">
        <v>0.8</v>
      </c>
      <c r="AG107" s="15">
        <v>0.7</v>
      </c>
      <c r="AH107" s="16">
        <f t="shared" si="58"/>
        <v>3</v>
      </c>
      <c r="AI107" s="16">
        <f t="shared" si="59"/>
        <v>3</v>
      </c>
      <c r="AJ107" s="16">
        <f t="shared" si="60"/>
        <v>1</v>
      </c>
      <c r="AK107" s="16">
        <f t="shared" si="61"/>
        <v>1</v>
      </c>
      <c r="AL107" s="16">
        <f t="shared" si="62"/>
        <v>8</v>
      </c>
      <c r="AN107">
        <v>2.815771720789528E-2</v>
      </c>
      <c r="AO107">
        <v>7.3955630811105497E-2</v>
      </c>
      <c r="AP107">
        <v>-8.2062799500310195E-5</v>
      </c>
      <c r="AQ107" t="s">
        <v>141</v>
      </c>
      <c r="AR107">
        <v>0.5</v>
      </c>
      <c r="AS107">
        <v>480</v>
      </c>
      <c r="AT107" t="s">
        <v>141</v>
      </c>
      <c r="AU107" s="14">
        <f t="shared" si="63"/>
        <v>0.5</v>
      </c>
      <c r="AV107" s="14">
        <f t="shared" si="92"/>
        <v>-0.50008206279950029</v>
      </c>
      <c r="AW107" s="14" t="str">
        <f t="shared" si="64"/>
        <v>Under</v>
      </c>
      <c r="AX107">
        <v>0.1</v>
      </c>
      <c r="AY107">
        <v>0.1</v>
      </c>
      <c r="AZ107" s="14">
        <f t="shared" si="65"/>
        <v>3</v>
      </c>
      <c r="BA107" s="14">
        <f t="shared" si="66"/>
        <v>1</v>
      </c>
      <c r="BB107" s="14">
        <f t="shared" si="67"/>
        <v>0</v>
      </c>
      <c r="BC107" s="14">
        <f t="shared" si="68"/>
        <v>0</v>
      </c>
      <c r="BD107" s="14">
        <f t="shared" si="69"/>
        <v>4</v>
      </c>
      <c r="BF107">
        <v>0.3985897682089542</v>
      </c>
      <c r="BG107">
        <v>0.862083873757025</v>
      </c>
      <c r="BH107">
        <v>0.21205334000000001</v>
      </c>
      <c r="BI107" t="s">
        <v>141</v>
      </c>
      <c r="BJ107">
        <v>0.5</v>
      </c>
      <c r="BK107">
        <v>190</v>
      </c>
      <c r="BL107" t="s">
        <v>141</v>
      </c>
      <c r="BM107" s="14">
        <f t="shared" si="70"/>
        <v>0.5</v>
      </c>
      <c r="BN107" s="14">
        <f t="shared" si="93"/>
        <v>0.362083873757025</v>
      </c>
      <c r="BO107" s="14" t="str">
        <f t="shared" si="71"/>
        <v>Over</v>
      </c>
      <c r="BP107">
        <v>0.7</v>
      </c>
      <c r="BQ107">
        <v>0.3</v>
      </c>
      <c r="BR107" s="14">
        <f t="shared" si="72"/>
        <v>1</v>
      </c>
      <c r="BS107" s="14">
        <f t="shared" si="73"/>
        <v>4</v>
      </c>
      <c r="BT107" s="14">
        <f t="shared" si="74"/>
        <v>1</v>
      </c>
      <c r="BU107" s="14">
        <f t="shared" si="75"/>
        <v>0</v>
      </c>
      <c r="BV107" s="14">
        <f t="shared" si="76"/>
        <v>6</v>
      </c>
      <c r="BX107">
        <v>0.1670239941845395</v>
      </c>
      <c r="BY107">
        <v>0.77874915938130396</v>
      </c>
      <c r="BZ107">
        <v>0.01</v>
      </c>
      <c r="CA107" t="s">
        <v>141</v>
      </c>
      <c r="CB107">
        <v>0.5</v>
      </c>
      <c r="CC107" t="s">
        <v>141</v>
      </c>
      <c r="CD107" t="s">
        <v>141</v>
      </c>
      <c r="CE107" s="14">
        <f t="shared" si="77"/>
        <v>0.5</v>
      </c>
      <c r="CF107" s="14">
        <f t="shared" si="94"/>
        <v>-0.5</v>
      </c>
      <c r="CG107" s="14" t="str">
        <f t="shared" si="78"/>
        <v>Under</v>
      </c>
      <c r="CH107">
        <v>0</v>
      </c>
      <c r="CI107">
        <v>0</v>
      </c>
      <c r="CJ107" s="14"/>
      <c r="CK107" s="14">
        <f t="shared" si="79"/>
        <v>1</v>
      </c>
      <c r="CL107" s="14">
        <f t="shared" si="80"/>
        <v>1</v>
      </c>
      <c r="CM107" s="14">
        <f t="shared" si="81"/>
        <v>1</v>
      </c>
      <c r="CN107" s="14">
        <f t="shared" si="82"/>
        <v>3</v>
      </c>
      <c r="CP107" s="15">
        <v>1.589958847909249</v>
      </c>
      <c r="CQ107" s="15">
        <v>2</v>
      </c>
      <c r="CR107" s="15">
        <v>1.2337372</v>
      </c>
      <c r="CS107" s="15">
        <v>0.5</v>
      </c>
      <c r="CT107" s="15" t="s">
        <v>141</v>
      </c>
      <c r="CU107" s="15">
        <v>0.5</v>
      </c>
      <c r="CV107" s="15">
        <v>1.5</v>
      </c>
      <c r="CW107" s="16">
        <f t="shared" si="83"/>
        <v>0.5</v>
      </c>
      <c r="CX107" s="14">
        <f t="shared" si="95"/>
        <v>1.5</v>
      </c>
      <c r="CY107" s="16" t="str">
        <f t="shared" si="84"/>
        <v>Over</v>
      </c>
      <c r="CZ107" s="15">
        <v>1.5</v>
      </c>
      <c r="DA107" s="15">
        <v>0.7</v>
      </c>
      <c r="DB107" s="16">
        <f t="shared" si="85"/>
        <v>3</v>
      </c>
      <c r="DC107" s="16">
        <f t="shared" si="86"/>
        <v>3</v>
      </c>
      <c r="DD107" s="16">
        <f t="shared" si="87"/>
        <v>1</v>
      </c>
      <c r="DE107" s="16">
        <f t="shared" si="88"/>
        <v>1</v>
      </c>
      <c r="DF107" s="16">
        <f t="shared" si="89"/>
        <v>8</v>
      </c>
    </row>
    <row r="108" spans="1:111" x14ac:dyDescent="0.3">
      <c r="A108" t="s">
        <v>254</v>
      </c>
      <c r="B108" t="s">
        <v>51</v>
      </c>
      <c r="C108" t="s">
        <v>50</v>
      </c>
      <c r="D108">
        <v>0.53516264086371756</v>
      </c>
      <c r="E108">
        <v>0.72132657761400198</v>
      </c>
      <c r="F108">
        <v>0.39490985304808801</v>
      </c>
      <c r="G108">
        <v>0.5</v>
      </c>
      <c r="H108" t="s">
        <v>141</v>
      </c>
      <c r="I108">
        <v>0.5</v>
      </c>
      <c r="J108">
        <v>0.5</v>
      </c>
      <c r="K108" s="14">
        <f t="shared" si="49"/>
        <v>0.5</v>
      </c>
      <c r="L108" s="14">
        <f t="shared" si="90"/>
        <v>0.22132657761400198</v>
      </c>
      <c r="M108" s="14" t="str">
        <f t="shared" si="50"/>
        <v>Over</v>
      </c>
      <c r="N108">
        <v>0.4</v>
      </c>
      <c r="O108">
        <v>0.4</v>
      </c>
      <c r="P108" s="14">
        <f t="shared" si="51"/>
        <v>2</v>
      </c>
      <c r="Q108" s="14">
        <f t="shared" si="52"/>
        <v>3</v>
      </c>
      <c r="R108" s="14">
        <f t="shared" si="53"/>
        <v>0</v>
      </c>
      <c r="S108" s="14">
        <f t="shared" si="54"/>
        <v>0</v>
      </c>
      <c r="T108" s="14">
        <f t="shared" si="55"/>
        <v>5</v>
      </c>
      <c r="V108">
        <v>0.97025394602894599</v>
      </c>
      <c r="W108">
        <v>1.00006125951276</v>
      </c>
      <c r="X108">
        <v>0.90813071558688896</v>
      </c>
      <c r="Y108">
        <v>0.5</v>
      </c>
      <c r="Z108">
        <v>-155</v>
      </c>
      <c r="AA108">
        <v>400</v>
      </c>
      <c r="AB108">
        <v>0.3</v>
      </c>
      <c r="AC108" s="14">
        <f t="shared" si="56"/>
        <v>0.5</v>
      </c>
      <c r="AD108" s="16">
        <f t="shared" si="91"/>
        <v>0.50006125951276004</v>
      </c>
      <c r="AE108" s="14" t="str">
        <f t="shared" si="57"/>
        <v>Over</v>
      </c>
      <c r="AF108">
        <v>0.9</v>
      </c>
      <c r="AG108">
        <v>0.5</v>
      </c>
      <c r="AH108" s="14">
        <f t="shared" si="58"/>
        <v>3</v>
      </c>
      <c r="AI108" s="14">
        <f t="shared" si="59"/>
        <v>4</v>
      </c>
      <c r="AJ108" s="14">
        <f t="shared" si="60"/>
        <v>1</v>
      </c>
      <c r="AK108" s="14">
        <f t="shared" si="61"/>
        <v>0</v>
      </c>
      <c r="AL108" s="14">
        <f t="shared" si="62"/>
        <v>8</v>
      </c>
      <c r="AN108">
        <v>1.5507641173973549E-3</v>
      </c>
      <c r="AO108">
        <v>1.50462962962962E-2</v>
      </c>
      <c r="AP108">
        <v>-9.9513404797150797E-3</v>
      </c>
      <c r="AQ108" t="s">
        <v>141</v>
      </c>
      <c r="AR108">
        <v>0.5</v>
      </c>
      <c r="AS108">
        <v>560</v>
      </c>
      <c r="AT108" t="s">
        <v>141</v>
      </c>
      <c r="AU108" s="14">
        <f t="shared" si="63"/>
        <v>0.5</v>
      </c>
      <c r="AV108" s="14">
        <f t="shared" si="92"/>
        <v>-0.50995134047971513</v>
      </c>
      <c r="AW108" s="14" t="str">
        <f t="shared" si="64"/>
        <v>Under</v>
      </c>
      <c r="AX108">
        <v>0</v>
      </c>
      <c r="AY108">
        <v>0</v>
      </c>
      <c r="AZ108" s="14">
        <f t="shared" si="65"/>
        <v>3</v>
      </c>
      <c r="BA108" s="14">
        <f t="shared" si="66"/>
        <v>1</v>
      </c>
      <c r="BB108" s="14">
        <f t="shared" si="67"/>
        <v>0</v>
      </c>
      <c r="BC108" s="14">
        <f t="shared" si="68"/>
        <v>0</v>
      </c>
      <c r="BD108" s="14">
        <f t="shared" si="69"/>
        <v>4</v>
      </c>
      <c r="BF108">
        <v>0.29593011045703299</v>
      </c>
      <c r="BG108">
        <v>0.65933044017358899</v>
      </c>
      <c r="BH108">
        <v>0.04</v>
      </c>
      <c r="BI108" t="s">
        <v>141</v>
      </c>
      <c r="BJ108">
        <v>0.5</v>
      </c>
      <c r="BK108">
        <v>190</v>
      </c>
      <c r="BL108" t="s">
        <v>141</v>
      </c>
      <c r="BM108" s="14">
        <f t="shared" si="70"/>
        <v>0.5</v>
      </c>
      <c r="BN108" s="14">
        <f t="shared" si="93"/>
        <v>-0.5</v>
      </c>
      <c r="BO108" s="14" t="str">
        <f t="shared" si="71"/>
        <v>Under</v>
      </c>
      <c r="BP108">
        <v>0</v>
      </c>
      <c r="BQ108">
        <v>0</v>
      </c>
      <c r="BR108" s="14">
        <f t="shared" si="72"/>
        <v>2</v>
      </c>
      <c r="BS108" s="14">
        <f t="shared" si="73"/>
        <v>1</v>
      </c>
      <c r="BT108" s="14">
        <f t="shared" si="74"/>
        <v>1</v>
      </c>
      <c r="BU108" s="14">
        <f t="shared" si="75"/>
        <v>1</v>
      </c>
      <c r="BV108" s="14">
        <f t="shared" si="76"/>
        <v>5</v>
      </c>
      <c r="BX108">
        <v>0.19856644242319979</v>
      </c>
      <c r="BY108">
        <v>0.83069568084404799</v>
      </c>
      <c r="BZ108">
        <v>1.4497609999999999E-2</v>
      </c>
      <c r="CA108" t="s">
        <v>141</v>
      </c>
      <c r="CB108">
        <v>0.5</v>
      </c>
      <c r="CC108" t="s">
        <v>141</v>
      </c>
      <c r="CD108" t="s">
        <v>141</v>
      </c>
      <c r="CE108" s="14">
        <f t="shared" si="77"/>
        <v>0.5</v>
      </c>
      <c r="CF108" s="14">
        <f t="shared" si="94"/>
        <v>-0.5</v>
      </c>
      <c r="CG108" s="14" t="str">
        <f t="shared" si="78"/>
        <v>Under</v>
      </c>
      <c r="CH108">
        <v>0</v>
      </c>
      <c r="CI108">
        <v>0</v>
      </c>
      <c r="CJ108" s="14"/>
      <c r="CK108" s="14">
        <f t="shared" si="79"/>
        <v>1</v>
      </c>
      <c r="CL108" s="14">
        <f t="shared" si="80"/>
        <v>1</v>
      </c>
      <c r="CM108" s="14">
        <f t="shared" si="81"/>
        <v>1</v>
      </c>
      <c r="CN108" s="14">
        <f t="shared" si="82"/>
        <v>3</v>
      </c>
      <c r="CP108">
        <v>1.2113771481504501</v>
      </c>
      <c r="CQ108">
        <v>1.43230424447029</v>
      </c>
      <c r="CR108">
        <v>0.99401447420384903</v>
      </c>
      <c r="CS108">
        <v>0.5</v>
      </c>
      <c r="CT108" t="s">
        <v>141</v>
      </c>
      <c r="CU108">
        <v>0.5</v>
      </c>
      <c r="CV108">
        <v>1.5</v>
      </c>
      <c r="CW108" s="14">
        <f t="shared" si="83"/>
        <v>0.5</v>
      </c>
      <c r="CX108" s="14">
        <f t="shared" si="95"/>
        <v>0.93230424447029003</v>
      </c>
      <c r="CY108" s="14" t="str">
        <f t="shared" si="84"/>
        <v>Over</v>
      </c>
      <c r="CZ108">
        <v>1.4</v>
      </c>
      <c r="DA108">
        <v>0.5</v>
      </c>
      <c r="DB108" s="14">
        <f t="shared" si="85"/>
        <v>3</v>
      </c>
      <c r="DC108" s="14">
        <f t="shared" si="86"/>
        <v>2</v>
      </c>
      <c r="DD108" s="14">
        <f t="shared" si="87"/>
        <v>1</v>
      </c>
      <c r="DE108" s="14">
        <f t="shared" si="88"/>
        <v>0</v>
      </c>
      <c r="DF108" s="14">
        <f t="shared" si="89"/>
        <v>6</v>
      </c>
    </row>
    <row r="109" spans="1:111" x14ac:dyDescent="0.3">
      <c r="A109" t="s">
        <v>255</v>
      </c>
      <c r="B109" t="s">
        <v>51</v>
      </c>
      <c r="C109" t="s">
        <v>50</v>
      </c>
      <c r="D109">
        <v>0.31669261675527149</v>
      </c>
      <c r="E109">
        <v>0.62891698735568902</v>
      </c>
      <c r="F109">
        <v>0.22</v>
      </c>
      <c r="G109">
        <v>0.5</v>
      </c>
      <c r="H109" t="s">
        <v>141</v>
      </c>
      <c r="I109">
        <v>0.5</v>
      </c>
      <c r="J109" t="s">
        <v>141</v>
      </c>
      <c r="K109" s="14">
        <f t="shared" si="49"/>
        <v>0.5</v>
      </c>
      <c r="L109" s="14">
        <f t="shared" si="90"/>
        <v>-0.4</v>
      </c>
      <c r="M109" s="14" t="str">
        <f t="shared" si="50"/>
        <v>Under</v>
      </c>
      <c r="N109">
        <v>0.1</v>
      </c>
      <c r="O109">
        <v>0.1</v>
      </c>
      <c r="P109" s="14">
        <f t="shared" si="51"/>
        <v>2</v>
      </c>
      <c r="Q109" s="14">
        <f t="shared" si="52"/>
        <v>4</v>
      </c>
      <c r="R109" s="14">
        <f t="shared" si="53"/>
        <v>1</v>
      </c>
      <c r="S109" s="14">
        <f t="shared" si="54"/>
        <v>1</v>
      </c>
      <c r="T109" s="14">
        <f t="shared" si="55"/>
        <v>8</v>
      </c>
      <c r="V109">
        <v>0.88215374983578321</v>
      </c>
      <c r="W109">
        <v>1</v>
      </c>
      <c r="X109">
        <v>0.68504694945994205</v>
      </c>
      <c r="Y109">
        <v>0.5</v>
      </c>
      <c r="Z109">
        <v>-220</v>
      </c>
      <c r="AA109">
        <v>250</v>
      </c>
      <c r="AB109">
        <v>0.1</v>
      </c>
      <c r="AC109" s="14">
        <f t="shared" si="56"/>
        <v>0.5</v>
      </c>
      <c r="AD109" s="16">
        <f t="shared" si="91"/>
        <v>0.5</v>
      </c>
      <c r="AE109" s="14" t="str">
        <f t="shared" si="57"/>
        <v>Over</v>
      </c>
      <c r="AF109">
        <v>0.7</v>
      </c>
      <c r="AG109">
        <v>0.5</v>
      </c>
      <c r="AH109" s="14">
        <f t="shared" si="58"/>
        <v>3</v>
      </c>
      <c r="AI109" s="14">
        <f t="shared" si="59"/>
        <v>3</v>
      </c>
      <c r="AJ109" s="14">
        <f t="shared" si="60"/>
        <v>1</v>
      </c>
      <c r="AK109" s="14">
        <f t="shared" si="61"/>
        <v>0</v>
      </c>
      <c r="AL109" s="14">
        <f t="shared" si="62"/>
        <v>7</v>
      </c>
      <c r="AN109">
        <v>2.6792051817046219E-3</v>
      </c>
      <c r="AO109">
        <v>3.1547955763227803E-2</v>
      </c>
      <c r="AP109">
        <v>-1.2114683050011701E-2</v>
      </c>
      <c r="AQ109" t="s">
        <v>141</v>
      </c>
      <c r="AR109">
        <v>0.5</v>
      </c>
      <c r="AS109">
        <v>630</v>
      </c>
      <c r="AT109" t="s">
        <v>141</v>
      </c>
      <c r="AU109" s="14">
        <f t="shared" si="63"/>
        <v>0.5</v>
      </c>
      <c r="AV109" s="14">
        <f t="shared" si="92"/>
        <v>-0.51211468305001173</v>
      </c>
      <c r="AW109" s="14" t="str">
        <f t="shared" si="64"/>
        <v>Under</v>
      </c>
      <c r="AX109">
        <v>0</v>
      </c>
      <c r="AY109">
        <v>0</v>
      </c>
      <c r="AZ109" s="14">
        <f t="shared" si="65"/>
        <v>3</v>
      </c>
      <c r="BA109" s="14">
        <f t="shared" si="66"/>
        <v>1</v>
      </c>
      <c r="BB109" s="14">
        <f t="shared" si="67"/>
        <v>0</v>
      </c>
      <c r="BC109" s="14">
        <f t="shared" si="68"/>
        <v>0</v>
      </c>
      <c r="BD109" s="14">
        <f t="shared" si="69"/>
        <v>4</v>
      </c>
      <c r="BF109">
        <v>0.25300044706572378</v>
      </c>
      <c r="BG109">
        <v>0.65933044017358899</v>
      </c>
      <c r="BH109">
        <v>0.15</v>
      </c>
      <c r="BI109" t="s">
        <v>141</v>
      </c>
      <c r="BJ109">
        <v>0.5</v>
      </c>
      <c r="BK109">
        <v>190</v>
      </c>
      <c r="BL109" t="s">
        <v>141</v>
      </c>
      <c r="BM109" s="14">
        <f t="shared" si="70"/>
        <v>0.5</v>
      </c>
      <c r="BN109" s="14">
        <f t="shared" si="93"/>
        <v>-0.5</v>
      </c>
      <c r="BO109" s="14" t="str">
        <f t="shared" si="71"/>
        <v>Under</v>
      </c>
      <c r="BP109">
        <v>0</v>
      </c>
      <c r="BQ109">
        <v>0</v>
      </c>
      <c r="BR109" s="14">
        <f t="shared" si="72"/>
        <v>2</v>
      </c>
      <c r="BS109" s="14">
        <f t="shared" si="73"/>
        <v>1</v>
      </c>
      <c r="BT109" s="14">
        <f t="shared" si="74"/>
        <v>1</v>
      </c>
      <c r="BU109" s="14">
        <f t="shared" si="75"/>
        <v>1</v>
      </c>
      <c r="BV109" s="14">
        <f t="shared" si="76"/>
        <v>5</v>
      </c>
      <c r="BX109">
        <v>0.19001669601784699</v>
      </c>
      <c r="BY109">
        <v>0.83069568084404799</v>
      </c>
      <c r="BZ109">
        <v>-4.6788619999999998E-3</v>
      </c>
      <c r="CA109" t="s">
        <v>141</v>
      </c>
      <c r="CB109">
        <v>0.5</v>
      </c>
      <c r="CC109" t="s">
        <v>141</v>
      </c>
      <c r="CD109" t="s">
        <v>141</v>
      </c>
      <c r="CE109" s="14">
        <f t="shared" si="77"/>
        <v>0.5</v>
      </c>
      <c r="CF109" s="14">
        <f t="shared" si="94"/>
        <v>-0.50467886200000001</v>
      </c>
      <c r="CG109" s="14" t="str">
        <f t="shared" si="78"/>
        <v>Under</v>
      </c>
      <c r="CH109">
        <v>0</v>
      </c>
      <c r="CI109">
        <v>0</v>
      </c>
      <c r="CJ109" s="14"/>
      <c r="CK109" s="14">
        <f t="shared" si="79"/>
        <v>1</v>
      </c>
      <c r="CL109" s="14">
        <f t="shared" si="80"/>
        <v>1</v>
      </c>
      <c r="CM109" s="14">
        <f t="shared" si="81"/>
        <v>1</v>
      </c>
      <c r="CN109" s="14">
        <f t="shared" si="82"/>
        <v>3</v>
      </c>
      <c r="CP109">
        <v>0.99870031376666135</v>
      </c>
      <c r="CQ109">
        <v>1.233501</v>
      </c>
      <c r="CR109">
        <v>0.69218375001372501</v>
      </c>
      <c r="CS109">
        <v>0.5</v>
      </c>
      <c r="CT109" t="s">
        <v>141</v>
      </c>
      <c r="CU109">
        <v>0.5</v>
      </c>
      <c r="CV109" t="s">
        <v>141</v>
      </c>
      <c r="CW109" s="14">
        <f t="shared" si="83"/>
        <v>0.5</v>
      </c>
      <c r="CX109" s="14">
        <f t="shared" si="95"/>
        <v>0.73350099999999996</v>
      </c>
      <c r="CY109" s="14" t="str">
        <f t="shared" si="84"/>
        <v>Over</v>
      </c>
      <c r="CZ109">
        <v>0.9</v>
      </c>
      <c r="DA109">
        <v>0.5</v>
      </c>
      <c r="DB109" s="14">
        <f t="shared" si="85"/>
        <v>3</v>
      </c>
      <c r="DC109" s="14">
        <f t="shared" si="86"/>
        <v>2</v>
      </c>
      <c r="DD109" s="14">
        <f t="shared" si="87"/>
        <v>1</v>
      </c>
      <c r="DE109" s="14">
        <f t="shared" si="88"/>
        <v>0</v>
      </c>
      <c r="DF109" s="14">
        <f t="shared" si="89"/>
        <v>6</v>
      </c>
    </row>
    <row r="110" spans="1:111" x14ac:dyDescent="0.3">
      <c r="A110" t="s">
        <v>256</v>
      </c>
      <c r="B110" t="s">
        <v>51</v>
      </c>
      <c r="C110" t="s">
        <v>50</v>
      </c>
      <c r="D110">
        <v>0.38115630117019472</v>
      </c>
      <c r="E110">
        <v>0.47300275542523401</v>
      </c>
      <c r="F110">
        <v>0.26871735000000002</v>
      </c>
      <c r="G110">
        <v>0.5</v>
      </c>
      <c r="H110" t="s">
        <v>141</v>
      </c>
      <c r="I110">
        <v>0.5</v>
      </c>
      <c r="J110" t="s">
        <v>141</v>
      </c>
      <c r="K110" s="14">
        <f t="shared" si="49"/>
        <v>0.5</v>
      </c>
      <c r="L110" s="14">
        <f t="shared" si="90"/>
        <v>0.30000000000000004</v>
      </c>
      <c r="M110" s="14" t="str">
        <f t="shared" si="50"/>
        <v>Over</v>
      </c>
      <c r="N110">
        <v>0.8</v>
      </c>
      <c r="O110">
        <v>0.6</v>
      </c>
      <c r="P110" s="14">
        <f t="shared" si="51"/>
        <v>0</v>
      </c>
      <c r="Q110" s="14">
        <f t="shared" si="52"/>
        <v>4</v>
      </c>
      <c r="R110" s="14">
        <f t="shared" si="53"/>
        <v>1</v>
      </c>
      <c r="S110" s="14">
        <f t="shared" si="54"/>
        <v>1</v>
      </c>
      <c r="T110" s="14">
        <f t="shared" si="55"/>
        <v>6</v>
      </c>
      <c r="V110">
        <v>0.92465771141764985</v>
      </c>
      <c r="W110">
        <v>1</v>
      </c>
      <c r="X110">
        <v>0.78697587365912602</v>
      </c>
      <c r="Y110">
        <v>0.5</v>
      </c>
      <c r="Z110">
        <v>-110</v>
      </c>
      <c r="AA110">
        <v>600</v>
      </c>
      <c r="AB110">
        <v>0.2</v>
      </c>
      <c r="AC110" s="14">
        <f t="shared" si="56"/>
        <v>0.5</v>
      </c>
      <c r="AD110" s="16">
        <f t="shared" si="91"/>
        <v>0.5</v>
      </c>
      <c r="AE110" s="14" t="str">
        <f t="shared" si="57"/>
        <v>Over</v>
      </c>
      <c r="AF110">
        <v>0.8</v>
      </c>
      <c r="AG110">
        <v>0.4</v>
      </c>
      <c r="AH110" s="14">
        <f t="shared" si="58"/>
        <v>3</v>
      </c>
      <c r="AI110" s="14">
        <f t="shared" si="59"/>
        <v>3</v>
      </c>
      <c r="AJ110" s="14">
        <f t="shared" si="60"/>
        <v>1</v>
      </c>
      <c r="AK110" s="14">
        <f t="shared" si="61"/>
        <v>0</v>
      </c>
      <c r="AL110" s="14">
        <f t="shared" si="62"/>
        <v>7</v>
      </c>
      <c r="AN110">
        <v>4.3179841382539177E-2</v>
      </c>
      <c r="AO110">
        <v>0.116338354701361</v>
      </c>
      <c r="AP110">
        <v>-2.1479646002178798E-5</v>
      </c>
      <c r="AQ110" t="s">
        <v>141</v>
      </c>
      <c r="AR110">
        <v>0.5</v>
      </c>
      <c r="AS110" t="s">
        <v>141</v>
      </c>
      <c r="AT110" t="s">
        <v>141</v>
      </c>
      <c r="AU110" s="14">
        <f t="shared" si="63"/>
        <v>0.5</v>
      </c>
      <c r="AV110" s="14">
        <f t="shared" si="92"/>
        <v>-0.50002147964600219</v>
      </c>
      <c r="AW110" s="14" t="str">
        <f t="shared" si="64"/>
        <v>Under</v>
      </c>
      <c r="AX110">
        <v>0.1</v>
      </c>
      <c r="AY110">
        <v>0.1</v>
      </c>
      <c r="AZ110" s="14">
        <f t="shared" si="65"/>
        <v>3</v>
      </c>
      <c r="BA110" s="14">
        <f t="shared" si="66"/>
        <v>1</v>
      </c>
      <c r="BB110" s="14">
        <f t="shared" si="67"/>
        <v>0</v>
      </c>
      <c r="BC110" s="14">
        <f t="shared" si="68"/>
        <v>0</v>
      </c>
      <c r="BD110" s="14">
        <f t="shared" si="69"/>
        <v>4</v>
      </c>
      <c r="BF110">
        <v>0.33516297441210791</v>
      </c>
      <c r="BG110">
        <v>0.65933044017358899</v>
      </c>
      <c r="BH110">
        <v>0.17</v>
      </c>
      <c r="BI110" t="s">
        <v>141</v>
      </c>
      <c r="BJ110">
        <v>0.5</v>
      </c>
      <c r="BK110">
        <v>320</v>
      </c>
      <c r="BL110" t="s">
        <v>141</v>
      </c>
      <c r="BM110" s="14">
        <f t="shared" si="70"/>
        <v>0.5</v>
      </c>
      <c r="BN110" s="14">
        <f t="shared" si="93"/>
        <v>-0.32999999999999996</v>
      </c>
      <c r="BO110" s="14" t="str">
        <f t="shared" si="71"/>
        <v>Under</v>
      </c>
      <c r="BP110">
        <v>0.2</v>
      </c>
      <c r="BQ110">
        <v>0.2</v>
      </c>
      <c r="BR110" s="14">
        <f t="shared" si="72"/>
        <v>2</v>
      </c>
      <c r="BS110" s="14">
        <f t="shared" si="73"/>
        <v>1</v>
      </c>
      <c r="BT110" s="14">
        <f t="shared" si="74"/>
        <v>1</v>
      </c>
      <c r="BU110" s="14">
        <f t="shared" si="75"/>
        <v>1</v>
      </c>
      <c r="BV110" s="14">
        <f t="shared" si="76"/>
        <v>5</v>
      </c>
      <c r="BX110">
        <v>0.17569343666675061</v>
      </c>
      <c r="BY110">
        <v>0.77874915938130396</v>
      </c>
      <c r="BZ110">
        <v>2.2733520000000002E-3</v>
      </c>
      <c r="CA110" t="s">
        <v>141</v>
      </c>
      <c r="CB110">
        <v>0.5</v>
      </c>
      <c r="CC110">
        <v>670</v>
      </c>
      <c r="CD110" t="s">
        <v>141</v>
      </c>
      <c r="CE110" s="14">
        <f t="shared" si="77"/>
        <v>0.5</v>
      </c>
      <c r="CF110" s="14">
        <f t="shared" si="94"/>
        <v>-0.5</v>
      </c>
      <c r="CG110" s="14" t="str">
        <f t="shared" si="78"/>
        <v>Under</v>
      </c>
      <c r="CH110">
        <v>0</v>
      </c>
      <c r="CI110">
        <v>0</v>
      </c>
      <c r="CJ110" s="14"/>
      <c r="CK110" s="14">
        <f t="shared" si="79"/>
        <v>1</v>
      </c>
      <c r="CL110" s="14">
        <f t="shared" si="80"/>
        <v>1</v>
      </c>
      <c r="CM110" s="14">
        <f t="shared" si="81"/>
        <v>1</v>
      </c>
      <c r="CN110" s="14">
        <f t="shared" si="82"/>
        <v>3</v>
      </c>
      <c r="CP110">
        <v>1.112983235184946</v>
      </c>
      <c r="CQ110">
        <v>1.2337372</v>
      </c>
      <c r="CR110">
        <v>0.99070484498325695</v>
      </c>
      <c r="CS110">
        <v>0.5</v>
      </c>
      <c r="CT110" t="s">
        <v>141</v>
      </c>
      <c r="CU110">
        <v>0.5</v>
      </c>
      <c r="CV110" t="s">
        <v>141</v>
      </c>
      <c r="CW110" s="14">
        <f t="shared" si="83"/>
        <v>0.5</v>
      </c>
      <c r="CX110" s="14">
        <f t="shared" si="95"/>
        <v>0.73373719999999998</v>
      </c>
      <c r="CY110" s="14" t="str">
        <f t="shared" si="84"/>
        <v>Over</v>
      </c>
      <c r="CZ110">
        <v>1.2</v>
      </c>
      <c r="DA110">
        <v>0.4</v>
      </c>
      <c r="DB110" s="14">
        <f t="shared" si="85"/>
        <v>3</v>
      </c>
      <c r="DC110" s="14">
        <f t="shared" si="86"/>
        <v>2</v>
      </c>
      <c r="DD110" s="14">
        <f t="shared" si="87"/>
        <v>1</v>
      </c>
      <c r="DE110" s="14">
        <f t="shared" si="88"/>
        <v>0</v>
      </c>
      <c r="DF110" s="14">
        <f t="shared" si="89"/>
        <v>6</v>
      </c>
    </row>
    <row r="111" spans="1:111" x14ac:dyDescent="0.3">
      <c r="A111" t="s">
        <v>257</v>
      </c>
      <c r="B111" t="s">
        <v>51</v>
      </c>
      <c r="C111" t="s">
        <v>50</v>
      </c>
      <c r="D111">
        <v>0.48663379414373048</v>
      </c>
      <c r="E111">
        <v>0.58374452687936695</v>
      </c>
      <c r="F111">
        <v>0.27823542239418197</v>
      </c>
      <c r="G111">
        <v>0.5</v>
      </c>
      <c r="H111" t="s">
        <v>141</v>
      </c>
      <c r="I111">
        <v>0.5</v>
      </c>
      <c r="J111">
        <v>0.5</v>
      </c>
      <c r="K111" s="14">
        <f t="shared" si="49"/>
        <v>0.5</v>
      </c>
      <c r="L111" s="14">
        <f t="shared" si="90"/>
        <v>-0.22176457760581803</v>
      </c>
      <c r="M111" s="14" t="str">
        <f t="shared" si="50"/>
        <v>Under</v>
      </c>
      <c r="N111">
        <v>0.6</v>
      </c>
      <c r="O111">
        <v>0.4</v>
      </c>
      <c r="P111" s="14">
        <f t="shared" si="51"/>
        <v>2</v>
      </c>
      <c r="Q111" s="14">
        <f t="shared" si="52"/>
        <v>3</v>
      </c>
      <c r="R111" s="14">
        <f t="shared" si="53"/>
        <v>0</v>
      </c>
      <c r="S111" s="14">
        <f t="shared" si="54"/>
        <v>1</v>
      </c>
      <c r="T111" s="14">
        <f t="shared" si="55"/>
        <v>6</v>
      </c>
      <c r="V111" s="15">
        <v>1.142745980850566</v>
      </c>
      <c r="W111" s="15">
        <v>1.38478106462558</v>
      </c>
      <c r="X111" s="15">
        <v>0.99996795192668897</v>
      </c>
      <c r="Y111" s="15">
        <v>0.5</v>
      </c>
      <c r="Z111" s="15">
        <v>-220</v>
      </c>
      <c r="AA111" s="15">
        <v>260</v>
      </c>
      <c r="AB111" s="15">
        <v>0.4</v>
      </c>
      <c r="AC111" s="16">
        <f t="shared" si="56"/>
        <v>0.5</v>
      </c>
      <c r="AD111" s="16">
        <f t="shared" si="91"/>
        <v>0.89999999999999991</v>
      </c>
      <c r="AE111" s="16" t="str">
        <f t="shared" si="57"/>
        <v>Over</v>
      </c>
      <c r="AF111" s="15">
        <v>1.4</v>
      </c>
      <c r="AG111" s="15">
        <v>0.7</v>
      </c>
      <c r="AH111" s="16">
        <f t="shared" si="58"/>
        <v>3</v>
      </c>
      <c r="AI111" s="16">
        <f t="shared" si="59"/>
        <v>5</v>
      </c>
      <c r="AJ111" s="16">
        <f t="shared" si="60"/>
        <v>1</v>
      </c>
      <c r="AK111" s="16">
        <f t="shared" si="61"/>
        <v>1</v>
      </c>
      <c r="AL111" s="16">
        <f t="shared" si="62"/>
        <v>10</v>
      </c>
      <c r="AN111">
        <v>7.0469000686321101E-2</v>
      </c>
      <c r="AO111">
        <v>0.18478106462558799</v>
      </c>
      <c r="AP111">
        <v>-4.6973856197972302E-5</v>
      </c>
      <c r="AQ111" t="s">
        <v>141</v>
      </c>
      <c r="AR111">
        <v>0.5</v>
      </c>
      <c r="AS111">
        <v>830</v>
      </c>
      <c r="AT111" t="s">
        <v>141</v>
      </c>
      <c r="AU111" s="14">
        <f t="shared" si="63"/>
        <v>0.5</v>
      </c>
      <c r="AV111" s="14">
        <f t="shared" si="92"/>
        <v>-0.50004697385619801</v>
      </c>
      <c r="AW111" s="14" t="str">
        <f t="shared" si="64"/>
        <v>Under</v>
      </c>
      <c r="AX111">
        <v>0.2</v>
      </c>
      <c r="AY111">
        <v>0.2</v>
      </c>
      <c r="AZ111" s="14">
        <f t="shared" si="65"/>
        <v>3</v>
      </c>
      <c r="BA111" s="14">
        <f t="shared" si="66"/>
        <v>1</v>
      </c>
      <c r="BB111" s="14">
        <f t="shared" si="67"/>
        <v>0</v>
      </c>
      <c r="BC111" s="14">
        <f t="shared" si="68"/>
        <v>0</v>
      </c>
      <c r="BD111" s="14">
        <f t="shared" si="69"/>
        <v>4</v>
      </c>
      <c r="BF111">
        <v>0.648852542141653</v>
      </c>
      <c r="BG111">
        <v>1.31132305150141</v>
      </c>
      <c r="BH111">
        <v>0.09</v>
      </c>
      <c r="BI111" t="s">
        <v>141</v>
      </c>
      <c r="BJ111">
        <v>0.5</v>
      </c>
      <c r="BK111">
        <v>220</v>
      </c>
      <c r="BL111" t="s">
        <v>141</v>
      </c>
      <c r="BM111" s="14">
        <f t="shared" si="70"/>
        <v>0.5</v>
      </c>
      <c r="BN111" s="14">
        <f t="shared" si="93"/>
        <v>0.81132305150141004</v>
      </c>
      <c r="BO111" s="14" t="str">
        <f t="shared" si="71"/>
        <v>Over</v>
      </c>
      <c r="BP111">
        <v>1.2</v>
      </c>
      <c r="BQ111">
        <v>0.5</v>
      </c>
      <c r="BR111" s="14">
        <f t="shared" si="72"/>
        <v>2</v>
      </c>
      <c r="BS111" s="14">
        <f t="shared" si="73"/>
        <v>5</v>
      </c>
      <c r="BT111" s="14">
        <f t="shared" si="74"/>
        <v>1</v>
      </c>
      <c r="BU111" s="14">
        <f t="shared" si="75"/>
        <v>0</v>
      </c>
      <c r="BV111" s="14">
        <f t="shared" si="76"/>
        <v>8</v>
      </c>
      <c r="BX111">
        <v>0.16024254997558959</v>
      </c>
      <c r="BY111">
        <v>0.76762084796111196</v>
      </c>
      <c r="BZ111">
        <v>0.01</v>
      </c>
      <c r="CA111" t="s">
        <v>141</v>
      </c>
      <c r="CB111">
        <v>0.5</v>
      </c>
      <c r="CC111">
        <v>900</v>
      </c>
      <c r="CD111" t="s">
        <v>141</v>
      </c>
      <c r="CE111" s="14">
        <f t="shared" si="77"/>
        <v>0.5</v>
      </c>
      <c r="CF111" s="14">
        <f t="shared" si="94"/>
        <v>-0.49</v>
      </c>
      <c r="CG111" s="14" t="str">
        <f t="shared" si="78"/>
        <v>Under</v>
      </c>
      <c r="CH111">
        <v>0.1</v>
      </c>
      <c r="CI111">
        <v>0.1</v>
      </c>
      <c r="CJ111" s="14"/>
      <c r="CK111" s="14">
        <f t="shared" si="79"/>
        <v>1</v>
      </c>
      <c r="CL111" s="14">
        <f t="shared" si="80"/>
        <v>1</v>
      </c>
      <c r="CM111" s="14">
        <f t="shared" si="81"/>
        <v>1</v>
      </c>
      <c r="CN111" s="14">
        <f t="shared" si="82"/>
        <v>3</v>
      </c>
      <c r="CP111">
        <v>2.0112020484266302</v>
      </c>
      <c r="CQ111">
        <v>2.1386535775147801</v>
      </c>
      <c r="CR111">
        <v>1.83156173344235</v>
      </c>
      <c r="CS111">
        <v>1.5</v>
      </c>
      <c r="CT111" t="s">
        <v>141</v>
      </c>
      <c r="CU111">
        <v>1.5</v>
      </c>
      <c r="CV111">
        <v>1.5</v>
      </c>
      <c r="CW111" s="14">
        <f t="shared" si="83"/>
        <v>1.5</v>
      </c>
      <c r="CX111" s="14">
        <f t="shared" si="95"/>
        <v>0.70000000000000018</v>
      </c>
      <c r="CY111" s="14" t="str">
        <f t="shared" si="84"/>
        <v>Over</v>
      </c>
      <c r="CZ111">
        <v>2.2000000000000002</v>
      </c>
      <c r="DA111">
        <v>0.5</v>
      </c>
      <c r="DB111" s="14">
        <f t="shared" si="85"/>
        <v>3</v>
      </c>
      <c r="DC111" s="14">
        <f t="shared" si="86"/>
        <v>2</v>
      </c>
      <c r="DD111" s="14">
        <f t="shared" si="87"/>
        <v>1</v>
      </c>
      <c r="DE111" s="14">
        <f t="shared" si="88"/>
        <v>0</v>
      </c>
      <c r="DF111" s="14">
        <f t="shared" si="89"/>
        <v>6</v>
      </c>
    </row>
    <row r="112" spans="1:111" x14ac:dyDescent="0.3">
      <c r="A112" t="s">
        <v>258</v>
      </c>
      <c r="B112" t="s">
        <v>51</v>
      </c>
      <c r="C112" t="s">
        <v>50</v>
      </c>
      <c r="D112" s="15">
        <v>0.30769700605366301</v>
      </c>
      <c r="E112" s="15">
        <v>0.443520782396088</v>
      </c>
      <c r="F112" s="15">
        <v>0.22339377999999999</v>
      </c>
      <c r="G112" s="15">
        <v>0.5</v>
      </c>
      <c r="H112" s="15" t="s">
        <v>141</v>
      </c>
      <c r="I112" s="15">
        <v>0.5</v>
      </c>
      <c r="J112" s="15">
        <v>0.5</v>
      </c>
      <c r="K112" s="16">
        <f t="shared" si="49"/>
        <v>0.5</v>
      </c>
      <c r="L112" s="14">
        <f t="shared" si="90"/>
        <v>-0.27660622000000001</v>
      </c>
      <c r="M112" s="16" t="str">
        <f t="shared" si="50"/>
        <v>Under</v>
      </c>
      <c r="N112" s="15">
        <v>0.4</v>
      </c>
      <c r="O112" s="15">
        <v>0.2</v>
      </c>
      <c r="P112" s="16">
        <f t="shared" si="51"/>
        <v>3</v>
      </c>
      <c r="Q112" s="16">
        <f t="shared" si="52"/>
        <v>4</v>
      </c>
      <c r="R112" s="16">
        <f t="shared" si="53"/>
        <v>1</v>
      </c>
      <c r="S112" s="16">
        <f t="shared" si="54"/>
        <v>1</v>
      </c>
      <c r="T112" s="16">
        <f t="shared" si="55"/>
        <v>9</v>
      </c>
      <c r="V112">
        <v>0.66999762487707282</v>
      </c>
      <c r="W112">
        <v>1</v>
      </c>
      <c r="X112">
        <v>7.9229740000000008E-6</v>
      </c>
      <c r="Y112">
        <v>0.5</v>
      </c>
      <c r="Z112">
        <v>-140</v>
      </c>
      <c r="AA112">
        <v>460</v>
      </c>
      <c r="AB112">
        <v>0.2</v>
      </c>
      <c r="AC112" s="14">
        <f t="shared" si="56"/>
        <v>0.5</v>
      </c>
      <c r="AD112" s="16">
        <f t="shared" si="91"/>
        <v>0.5</v>
      </c>
      <c r="AE112" s="14" t="str">
        <f t="shared" si="57"/>
        <v>Over</v>
      </c>
      <c r="AF112">
        <v>0.7</v>
      </c>
      <c r="AG112">
        <v>0.4</v>
      </c>
      <c r="AH112" s="14">
        <f t="shared" si="58"/>
        <v>2</v>
      </c>
      <c r="AI112" s="14">
        <f t="shared" si="59"/>
        <v>3</v>
      </c>
      <c r="AJ112" s="14">
        <f t="shared" si="60"/>
        <v>1</v>
      </c>
      <c r="AK112" s="14">
        <f t="shared" si="61"/>
        <v>0</v>
      </c>
      <c r="AL112" s="14">
        <f t="shared" si="62"/>
        <v>6</v>
      </c>
      <c r="AN112">
        <v>9.2747845971228506E-3</v>
      </c>
      <c r="AO112">
        <v>3.5214812123665097E-2</v>
      </c>
      <c r="AP112">
        <v>-2.1479646002178798E-5</v>
      </c>
      <c r="AQ112" t="s">
        <v>141</v>
      </c>
      <c r="AR112">
        <v>0.5</v>
      </c>
      <c r="AS112">
        <v>480</v>
      </c>
      <c r="AT112" t="s">
        <v>141</v>
      </c>
      <c r="AU112" s="14">
        <f t="shared" si="63"/>
        <v>0.5</v>
      </c>
      <c r="AV112" s="14">
        <f t="shared" si="92"/>
        <v>-0.50002147964600219</v>
      </c>
      <c r="AW112" s="14" t="str">
        <f t="shared" si="64"/>
        <v>Under</v>
      </c>
      <c r="AX112">
        <v>0</v>
      </c>
      <c r="AY112">
        <v>0</v>
      </c>
      <c r="AZ112" s="14">
        <f t="shared" si="65"/>
        <v>3</v>
      </c>
      <c r="BA112" s="14">
        <f t="shared" si="66"/>
        <v>1</v>
      </c>
      <c r="BB112" s="14">
        <f t="shared" si="67"/>
        <v>0</v>
      </c>
      <c r="BC112" s="14">
        <f t="shared" si="68"/>
        <v>0</v>
      </c>
      <c r="BD112" s="14">
        <f t="shared" si="69"/>
        <v>4</v>
      </c>
      <c r="BF112">
        <v>0.23291590926082251</v>
      </c>
      <c r="BG112">
        <v>0.56139410187667504</v>
      </c>
      <c r="BH112">
        <v>3.2799423000000001E-2</v>
      </c>
      <c r="BI112" t="s">
        <v>141</v>
      </c>
      <c r="BJ112">
        <v>0.5</v>
      </c>
      <c r="BK112">
        <v>185</v>
      </c>
      <c r="BL112" t="s">
        <v>141</v>
      </c>
      <c r="BM112" s="14">
        <f t="shared" si="70"/>
        <v>0.5</v>
      </c>
      <c r="BN112" s="14">
        <f t="shared" si="93"/>
        <v>-0.5</v>
      </c>
      <c r="BO112" s="14" t="str">
        <f t="shared" si="71"/>
        <v>Under</v>
      </c>
      <c r="BP112">
        <v>0</v>
      </c>
      <c r="BQ112">
        <v>0</v>
      </c>
      <c r="BR112" s="14">
        <f t="shared" si="72"/>
        <v>2</v>
      </c>
      <c r="BS112" s="14">
        <f t="shared" si="73"/>
        <v>1</v>
      </c>
      <c r="BT112" s="14">
        <f t="shared" si="74"/>
        <v>1</v>
      </c>
      <c r="BU112" s="14">
        <f t="shared" si="75"/>
        <v>1</v>
      </c>
      <c r="BV112" s="14">
        <f t="shared" si="76"/>
        <v>5</v>
      </c>
      <c r="BX112">
        <v>0.18847454131448321</v>
      </c>
      <c r="BY112">
        <v>0.79899581589958102</v>
      </c>
      <c r="BZ112">
        <v>0.03</v>
      </c>
      <c r="CA112" t="s">
        <v>141</v>
      </c>
      <c r="CB112">
        <v>0.5</v>
      </c>
      <c r="CC112">
        <v>900</v>
      </c>
      <c r="CD112" t="s">
        <v>141</v>
      </c>
      <c r="CE112" s="14">
        <f t="shared" si="77"/>
        <v>0.5</v>
      </c>
      <c r="CF112" s="14">
        <f t="shared" si="94"/>
        <v>-0.47</v>
      </c>
      <c r="CG112" s="14" t="str">
        <f t="shared" si="78"/>
        <v>Under</v>
      </c>
      <c r="CH112">
        <v>0.2</v>
      </c>
      <c r="CI112">
        <v>0.2</v>
      </c>
      <c r="CJ112" s="14"/>
      <c r="CK112" s="14">
        <f t="shared" si="79"/>
        <v>1</v>
      </c>
      <c r="CL112" s="14">
        <f t="shared" si="80"/>
        <v>1</v>
      </c>
      <c r="CM112" s="14">
        <f t="shared" si="81"/>
        <v>1</v>
      </c>
      <c r="CN112" s="14">
        <f t="shared" si="82"/>
        <v>3</v>
      </c>
      <c r="CP112">
        <v>0.7787423083305326</v>
      </c>
      <c r="CQ112">
        <v>1.0234782608695601</v>
      </c>
      <c r="CR112">
        <v>1.3620934E-5</v>
      </c>
      <c r="CS112">
        <v>0.5</v>
      </c>
      <c r="CT112" t="s">
        <v>141</v>
      </c>
      <c r="CU112">
        <v>0.5</v>
      </c>
      <c r="CV112">
        <v>1.5</v>
      </c>
      <c r="CW112" s="14">
        <f t="shared" si="83"/>
        <v>0.5</v>
      </c>
      <c r="CX112" s="14">
        <f t="shared" si="95"/>
        <v>0.52347826086956006</v>
      </c>
      <c r="CY112" s="14" t="str">
        <f t="shared" si="84"/>
        <v>Over</v>
      </c>
      <c r="CZ112">
        <v>0.8</v>
      </c>
      <c r="DA112">
        <v>0.4</v>
      </c>
      <c r="DB112" s="14">
        <f t="shared" si="85"/>
        <v>2</v>
      </c>
      <c r="DC112" s="14">
        <f t="shared" si="86"/>
        <v>2</v>
      </c>
      <c r="DD112" s="14">
        <f t="shared" si="87"/>
        <v>1</v>
      </c>
      <c r="DE112" s="14">
        <f t="shared" si="88"/>
        <v>0</v>
      </c>
      <c r="DF112" s="14">
        <f t="shared" si="89"/>
        <v>5</v>
      </c>
    </row>
    <row r="113" spans="1:111" x14ac:dyDescent="0.3">
      <c r="A113" t="s">
        <v>259</v>
      </c>
      <c r="B113" t="s">
        <v>51</v>
      </c>
      <c r="C113" t="s">
        <v>50</v>
      </c>
      <c r="D113" s="15">
        <v>0.30665567348730272</v>
      </c>
      <c r="E113" s="15">
        <v>0.443520782396088</v>
      </c>
      <c r="F113" s="15">
        <v>0.13434884</v>
      </c>
      <c r="G113" s="15">
        <v>0.5</v>
      </c>
      <c r="H113" s="15" t="s">
        <v>141</v>
      </c>
      <c r="I113" s="15">
        <v>0.5</v>
      </c>
      <c r="J113" s="15" t="s">
        <v>141</v>
      </c>
      <c r="K113" s="16">
        <f t="shared" si="49"/>
        <v>0.5</v>
      </c>
      <c r="L113" s="14">
        <f t="shared" si="90"/>
        <v>-0.36565115999999998</v>
      </c>
      <c r="M113" s="16" t="str">
        <f t="shared" si="50"/>
        <v>Under</v>
      </c>
      <c r="N113" s="15">
        <v>0.4</v>
      </c>
      <c r="O113" s="15">
        <v>0.4</v>
      </c>
      <c r="P113" s="16">
        <f t="shared" si="51"/>
        <v>3</v>
      </c>
      <c r="Q113" s="16">
        <f t="shared" si="52"/>
        <v>4</v>
      </c>
      <c r="R113" s="16">
        <f t="shared" si="53"/>
        <v>1</v>
      </c>
      <c r="S113" s="16">
        <f t="shared" si="54"/>
        <v>1</v>
      </c>
      <c r="T113" s="16">
        <f t="shared" si="55"/>
        <v>9</v>
      </c>
      <c r="U113" s="14"/>
      <c r="V113">
        <v>0.57759443159744828</v>
      </c>
      <c r="W113">
        <v>1</v>
      </c>
      <c r="X113">
        <v>7.9229740000000008E-6</v>
      </c>
      <c r="Y113">
        <v>0.5</v>
      </c>
      <c r="Z113" t="s">
        <v>141</v>
      </c>
      <c r="AA113" t="s">
        <v>141</v>
      </c>
      <c r="AB113">
        <v>0.1</v>
      </c>
      <c r="AC113" s="14">
        <f t="shared" si="56"/>
        <v>0.5</v>
      </c>
      <c r="AD113" s="16">
        <f t="shared" si="91"/>
        <v>0.5</v>
      </c>
      <c r="AE113" s="14" t="str">
        <f t="shared" si="57"/>
        <v>Over</v>
      </c>
      <c r="AF113">
        <v>0.5</v>
      </c>
      <c r="AG113">
        <v>0.4</v>
      </c>
      <c r="AH113" s="14">
        <f t="shared" si="58"/>
        <v>2</v>
      </c>
      <c r="AI113" s="14">
        <f t="shared" si="59"/>
        <v>3</v>
      </c>
      <c r="AJ113" s="14">
        <f t="shared" si="60"/>
        <v>0</v>
      </c>
      <c r="AK113" s="14">
        <f t="shared" si="61"/>
        <v>0</v>
      </c>
      <c r="AL113" s="14">
        <f t="shared" si="62"/>
        <v>5</v>
      </c>
      <c r="AM113" s="14"/>
      <c r="AN113">
        <v>7.1919301070634198E-2</v>
      </c>
      <c r="AO113">
        <v>0.18795613163388999</v>
      </c>
      <c r="AP113">
        <v>-2.4067649552449298E-5</v>
      </c>
      <c r="AQ113" t="s">
        <v>141</v>
      </c>
      <c r="AR113">
        <v>0.5</v>
      </c>
      <c r="AS113" t="s">
        <v>141</v>
      </c>
      <c r="AT113" t="s">
        <v>141</v>
      </c>
      <c r="AU113" s="14">
        <f t="shared" si="63"/>
        <v>0.5</v>
      </c>
      <c r="AV113" s="14">
        <f t="shared" si="92"/>
        <v>-0.50002406764955243</v>
      </c>
      <c r="AW113" s="14" t="str">
        <f t="shared" si="64"/>
        <v>Under</v>
      </c>
      <c r="AX113">
        <v>0.2</v>
      </c>
      <c r="AY113">
        <v>0.2</v>
      </c>
      <c r="AZ113" s="14">
        <f t="shared" si="65"/>
        <v>3</v>
      </c>
      <c r="BA113" s="14">
        <f t="shared" si="66"/>
        <v>1</v>
      </c>
      <c r="BB113" s="14">
        <f t="shared" si="67"/>
        <v>0</v>
      </c>
      <c r="BC113" s="14">
        <f t="shared" si="68"/>
        <v>0</v>
      </c>
      <c r="BD113" s="14">
        <f t="shared" si="69"/>
        <v>4</v>
      </c>
      <c r="BE113" s="14"/>
      <c r="BF113">
        <v>0.30617536936246209</v>
      </c>
      <c r="BG113">
        <v>0.64861683343142995</v>
      </c>
      <c r="BH113">
        <v>2.7698710000000001E-2</v>
      </c>
      <c r="BI113" t="s">
        <v>141</v>
      </c>
      <c r="BJ113">
        <v>0.5</v>
      </c>
      <c r="BK113" t="s">
        <v>141</v>
      </c>
      <c r="BL113" t="s">
        <v>141</v>
      </c>
      <c r="BM113" s="14">
        <f t="shared" si="70"/>
        <v>0.5</v>
      </c>
      <c r="BN113" s="14">
        <f t="shared" si="93"/>
        <v>-0.47230128999999998</v>
      </c>
      <c r="BO113" s="14" t="str">
        <f t="shared" si="71"/>
        <v>Under</v>
      </c>
      <c r="BP113">
        <v>0.4</v>
      </c>
      <c r="BQ113">
        <v>0.3</v>
      </c>
      <c r="BR113" s="14">
        <f t="shared" si="72"/>
        <v>2</v>
      </c>
      <c r="BS113" s="14">
        <f t="shared" si="73"/>
        <v>1</v>
      </c>
      <c r="BT113" s="14">
        <f t="shared" si="74"/>
        <v>1</v>
      </c>
      <c r="BU113" s="14">
        <f t="shared" si="75"/>
        <v>1</v>
      </c>
      <c r="BV113" s="14">
        <f t="shared" si="76"/>
        <v>5</v>
      </c>
      <c r="BW113" s="14"/>
      <c r="BX113">
        <v>0.12748719071696321</v>
      </c>
      <c r="BY113">
        <v>0.66940502862832896</v>
      </c>
      <c r="BZ113">
        <v>0</v>
      </c>
      <c r="CA113" t="s">
        <v>141</v>
      </c>
      <c r="CB113">
        <v>0.5</v>
      </c>
      <c r="CC113" t="s">
        <v>141</v>
      </c>
      <c r="CD113" t="s">
        <v>141</v>
      </c>
      <c r="CE113" s="14">
        <f t="shared" si="77"/>
        <v>0.5</v>
      </c>
      <c r="CF113" s="14">
        <f t="shared" si="94"/>
        <v>-0.5</v>
      </c>
      <c r="CG113" s="14" t="str">
        <f t="shared" si="78"/>
        <v>Under</v>
      </c>
      <c r="CH113">
        <v>0.1</v>
      </c>
      <c r="CI113">
        <v>0.1</v>
      </c>
      <c r="CJ113" s="14"/>
      <c r="CK113" s="14">
        <f t="shared" si="79"/>
        <v>1</v>
      </c>
      <c r="CL113" s="14">
        <f t="shared" si="80"/>
        <v>1</v>
      </c>
      <c r="CM113" s="14">
        <f t="shared" si="81"/>
        <v>1</v>
      </c>
      <c r="CN113" s="14">
        <f t="shared" si="82"/>
        <v>3</v>
      </c>
      <c r="CO113" s="14"/>
      <c r="CP113">
        <v>0.91633647287318076</v>
      </c>
      <c r="CQ113">
        <v>1.2</v>
      </c>
      <c r="CR113">
        <v>3.6495822999999997E-2</v>
      </c>
      <c r="CS113">
        <v>0.5</v>
      </c>
      <c r="CT113" t="s">
        <v>141</v>
      </c>
      <c r="CU113">
        <v>0.5</v>
      </c>
      <c r="CV113" t="s">
        <v>141</v>
      </c>
      <c r="CW113" s="14">
        <f t="shared" si="83"/>
        <v>0.5</v>
      </c>
      <c r="CX113" s="14">
        <f t="shared" si="95"/>
        <v>0.7</v>
      </c>
      <c r="CY113" s="14" t="str">
        <f t="shared" si="84"/>
        <v>Over</v>
      </c>
      <c r="CZ113">
        <v>1.2</v>
      </c>
      <c r="DA113">
        <v>0.4</v>
      </c>
      <c r="DB113" s="14">
        <f t="shared" si="85"/>
        <v>2</v>
      </c>
      <c r="DC113" s="14">
        <f t="shared" si="86"/>
        <v>2</v>
      </c>
      <c r="DD113" s="14">
        <f t="shared" si="87"/>
        <v>1</v>
      </c>
      <c r="DE113" s="14">
        <f t="shared" si="88"/>
        <v>0</v>
      </c>
      <c r="DF113" s="14">
        <f t="shared" si="89"/>
        <v>5</v>
      </c>
      <c r="DG113" s="14"/>
    </row>
    <row r="114" spans="1:111" x14ac:dyDescent="0.3">
      <c r="A114" t="s">
        <v>260</v>
      </c>
      <c r="B114" t="s">
        <v>51</v>
      </c>
      <c r="C114" t="s">
        <v>50</v>
      </c>
      <c r="D114" s="15">
        <v>0.19397279539361631</v>
      </c>
      <c r="E114" s="15">
        <v>0.36614173228346403</v>
      </c>
      <c r="F114" s="15">
        <v>9.4489659265226705E-2</v>
      </c>
      <c r="G114" s="15">
        <v>0.5</v>
      </c>
      <c r="H114" s="15" t="s">
        <v>141</v>
      </c>
      <c r="I114" s="15" t="s">
        <v>141</v>
      </c>
      <c r="J114" s="15" t="s">
        <v>141</v>
      </c>
      <c r="K114" s="16">
        <f t="shared" si="49"/>
        <v>0.5</v>
      </c>
      <c r="L114" s="14">
        <f t="shared" si="90"/>
        <v>-0.5</v>
      </c>
      <c r="M114" s="16" t="str">
        <f t="shared" si="50"/>
        <v>Under</v>
      </c>
      <c r="N114" s="15">
        <v>0</v>
      </c>
      <c r="O114" s="15">
        <v>0</v>
      </c>
      <c r="P114" s="16">
        <f t="shared" si="51"/>
        <v>3</v>
      </c>
      <c r="Q114" s="16">
        <f t="shared" si="52"/>
        <v>4</v>
      </c>
      <c r="R114" s="16">
        <f t="shared" si="53"/>
        <v>1</v>
      </c>
      <c r="S114" s="16">
        <f t="shared" si="54"/>
        <v>1</v>
      </c>
      <c r="T114" s="16">
        <f t="shared" si="55"/>
        <v>9</v>
      </c>
      <c r="V114">
        <v>-1.215616537595888E-2</v>
      </c>
      <c r="W114">
        <v>7.9229740000000008E-6</v>
      </c>
      <c r="X114">
        <v>-3.4078415769550598E-2</v>
      </c>
      <c r="Y114">
        <v>0.5</v>
      </c>
      <c r="Z114">
        <v>-125</v>
      </c>
      <c r="AA114">
        <v>500</v>
      </c>
      <c r="AB114">
        <v>0</v>
      </c>
      <c r="AC114" s="14">
        <f t="shared" si="56"/>
        <v>0.5</v>
      </c>
      <c r="AD114" s="16">
        <f t="shared" si="91"/>
        <v>-0.53407841576955062</v>
      </c>
      <c r="AE114" s="14" t="str">
        <f t="shared" si="57"/>
        <v>Under</v>
      </c>
      <c r="AF114">
        <v>0</v>
      </c>
      <c r="AG114">
        <v>0</v>
      </c>
      <c r="AH114" s="14">
        <f t="shared" si="58"/>
        <v>3</v>
      </c>
      <c r="AI114" s="14">
        <f t="shared" si="59"/>
        <v>4</v>
      </c>
      <c r="AJ114" s="14">
        <f t="shared" si="60"/>
        <v>1</v>
      </c>
      <c r="AK114" s="14">
        <f t="shared" si="61"/>
        <v>1</v>
      </c>
      <c r="AL114" s="14">
        <f t="shared" si="62"/>
        <v>9</v>
      </c>
      <c r="AN114">
        <v>-1.068436373088579E-2</v>
      </c>
      <c r="AO114">
        <v>1.50462962962962E-2</v>
      </c>
      <c r="AP114">
        <v>-3.8224848387828698E-2</v>
      </c>
      <c r="AQ114" t="s">
        <v>141</v>
      </c>
      <c r="AR114">
        <v>0.5</v>
      </c>
      <c r="AS114">
        <v>630</v>
      </c>
      <c r="AT114" t="s">
        <v>141</v>
      </c>
      <c r="AU114" s="14">
        <f t="shared" si="63"/>
        <v>0.5</v>
      </c>
      <c r="AV114" s="14">
        <f t="shared" si="92"/>
        <v>-0.53822484838782869</v>
      </c>
      <c r="AW114" s="14" t="str">
        <f t="shared" si="64"/>
        <v>Under</v>
      </c>
      <c r="AX114">
        <v>0</v>
      </c>
      <c r="AY114">
        <v>0</v>
      </c>
      <c r="AZ114" s="14">
        <f t="shared" si="65"/>
        <v>3</v>
      </c>
      <c r="BA114" s="14">
        <f t="shared" si="66"/>
        <v>1</v>
      </c>
      <c r="BB114" s="14">
        <f t="shared" si="67"/>
        <v>0</v>
      </c>
      <c r="BC114" s="14">
        <f t="shared" si="68"/>
        <v>0</v>
      </c>
      <c r="BD114" s="14">
        <f t="shared" si="69"/>
        <v>4</v>
      </c>
      <c r="BF114">
        <v>1.549616295394865E-2</v>
      </c>
      <c r="BG114">
        <v>0.194444444444444</v>
      </c>
      <c r="BH114">
        <v>-5.4865677248205597E-2</v>
      </c>
      <c r="BI114" t="s">
        <v>141</v>
      </c>
      <c r="BJ114">
        <v>0.5</v>
      </c>
      <c r="BK114">
        <v>220</v>
      </c>
      <c r="BL114" t="s">
        <v>141</v>
      </c>
      <c r="BM114" s="14">
        <f t="shared" si="70"/>
        <v>0.5</v>
      </c>
      <c r="BN114" s="14">
        <f t="shared" si="93"/>
        <v>-0.55486567724820557</v>
      </c>
      <c r="BO114" s="14" t="str">
        <f t="shared" si="71"/>
        <v>Under</v>
      </c>
      <c r="BP114">
        <v>0.1</v>
      </c>
      <c r="BQ114">
        <v>0.1</v>
      </c>
      <c r="BR114" s="14">
        <f t="shared" si="72"/>
        <v>3</v>
      </c>
      <c r="BS114" s="14">
        <f t="shared" si="73"/>
        <v>1</v>
      </c>
      <c r="BT114" s="14">
        <f t="shared" si="74"/>
        <v>1</v>
      </c>
      <c r="BU114" s="14">
        <f t="shared" si="75"/>
        <v>1</v>
      </c>
      <c r="BV114" s="14">
        <f t="shared" si="76"/>
        <v>6</v>
      </c>
      <c r="BX114">
        <v>0.16792050602112471</v>
      </c>
      <c r="BY114">
        <v>0.66940502862832896</v>
      </c>
      <c r="BZ114">
        <v>1.6567849999999999E-2</v>
      </c>
      <c r="CA114" t="s">
        <v>141</v>
      </c>
      <c r="CB114">
        <v>0.5</v>
      </c>
      <c r="CC114" t="s">
        <v>141</v>
      </c>
      <c r="CD114" t="s">
        <v>141</v>
      </c>
      <c r="CE114" s="14">
        <f t="shared" si="77"/>
        <v>0.5</v>
      </c>
      <c r="CF114" s="14">
        <f t="shared" si="94"/>
        <v>-0.5</v>
      </c>
      <c r="CG114" s="14" t="str">
        <f t="shared" si="78"/>
        <v>Under</v>
      </c>
      <c r="CH114">
        <v>0</v>
      </c>
      <c r="CI114">
        <v>0</v>
      </c>
      <c r="CJ114" s="14"/>
      <c r="CK114" s="14">
        <f t="shared" si="79"/>
        <v>1</v>
      </c>
      <c r="CL114" s="14">
        <f t="shared" si="80"/>
        <v>1</v>
      </c>
      <c r="CM114" s="14">
        <f t="shared" si="81"/>
        <v>1</v>
      </c>
      <c r="CN114" s="14">
        <f t="shared" si="82"/>
        <v>3</v>
      </c>
      <c r="CP114">
        <v>-6.3540732864570584E-2</v>
      </c>
      <c r="CQ114">
        <v>0</v>
      </c>
      <c r="CR114">
        <v>-0.24787473043679201</v>
      </c>
      <c r="CS114">
        <v>0.5</v>
      </c>
      <c r="CT114" t="s">
        <v>141</v>
      </c>
      <c r="CU114" t="s">
        <v>141</v>
      </c>
      <c r="CV114" t="s">
        <v>141</v>
      </c>
      <c r="CW114" s="14">
        <f t="shared" si="83"/>
        <v>0.5</v>
      </c>
      <c r="CX114" s="14">
        <f t="shared" si="95"/>
        <v>-0.74787473043679198</v>
      </c>
      <c r="CY114" s="14" t="str">
        <f t="shared" si="84"/>
        <v>Under</v>
      </c>
      <c r="CZ114">
        <v>0</v>
      </c>
      <c r="DA114">
        <v>0</v>
      </c>
      <c r="DB114" s="14">
        <f t="shared" si="85"/>
        <v>3</v>
      </c>
      <c r="DC114" s="14">
        <f t="shared" si="86"/>
        <v>1</v>
      </c>
      <c r="DD114" s="14">
        <f t="shared" si="87"/>
        <v>1</v>
      </c>
      <c r="DE114" s="14">
        <f t="shared" si="88"/>
        <v>1</v>
      </c>
      <c r="DF114" s="14">
        <f t="shared" si="89"/>
        <v>6</v>
      </c>
    </row>
    <row r="115" spans="1:111" x14ac:dyDescent="0.3">
      <c r="A115" t="s">
        <v>261</v>
      </c>
      <c r="B115" t="s">
        <v>51</v>
      </c>
      <c r="C115" t="s">
        <v>50</v>
      </c>
      <c r="D115">
        <v>0.43656938193536748</v>
      </c>
      <c r="E115">
        <v>0.51</v>
      </c>
      <c r="F115">
        <v>0.348435867241911</v>
      </c>
      <c r="G115">
        <v>0.5</v>
      </c>
      <c r="H115" t="s">
        <v>141</v>
      </c>
      <c r="I115">
        <v>0.5</v>
      </c>
      <c r="J115">
        <v>0.5</v>
      </c>
      <c r="K115" s="14">
        <f t="shared" si="49"/>
        <v>0.5</v>
      </c>
      <c r="L115" s="14">
        <f t="shared" si="90"/>
        <v>-0.151564132758089</v>
      </c>
      <c r="M115" s="14" t="str">
        <f t="shared" si="50"/>
        <v>Under</v>
      </c>
      <c r="N115">
        <v>0.5</v>
      </c>
      <c r="O115">
        <v>0.5</v>
      </c>
      <c r="P115" s="14">
        <f t="shared" si="51"/>
        <v>2</v>
      </c>
      <c r="Q115" s="14">
        <f t="shared" si="52"/>
        <v>3</v>
      </c>
      <c r="R115" s="14">
        <f t="shared" si="53"/>
        <v>1</v>
      </c>
      <c r="S115" s="14">
        <f t="shared" si="54"/>
        <v>1</v>
      </c>
      <c r="T115" s="14">
        <f t="shared" si="55"/>
        <v>7</v>
      </c>
      <c r="V115" s="15">
        <v>0.87979074092920639</v>
      </c>
      <c r="W115" s="15">
        <v>1.0005578354814699</v>
      </c>
      <c r="X115" s="15">
        <v>0.66354179060984797</v>
      </c>
      <c r="Y115" s="15">
        <v>0.5</v>
      </c>
      <c r="Z115" s="15">
        <v>-120</v>
      </c>
      <c r="AA115" s="15">
        <v>550</v>
      </c>
      <c r="AB115" s="15">
        <v>0.1</v>
      </c>
      <c r="AC115" s="16">
        <f t="shared" si="56"/>
        <v>0.5</v>
      </c>
      <c r="AD115" s="16">
        <f t="shared" si="91"/>
        <v>0.50055783548146993</v>
      </c>
      <c r="AE115" s="16" t="str">
        <f t="shared" si="57"/>
        <v>Over</v>
      </c>
      <c r="AF115" s="15">
        <v>0.7</v>
      </c>
      <c r="AG115" s="15">
        <v>0.6</v>
      </c>
      <c r="AH115" s="16">
        <f t="shared" si="58"/>
        <v>3</v>
      </c>
      <c r="AI115" s="16">
        <f t="shared" si="59"/>
        <v>4</v>
      </c>
      <c r="AJ115" s="16">
        <f t="shared" si="60"/>
        <v>1</v>
      </c>
      <c r="AK115" s="16">
        <f t="shared" si="61"/>
        <v>1</v>
      </c>
      <c r="AL115" s="16">
        <f t="shared" si="62"/>
        <v>9</v>
      </c>
      <c r="AN115">
        <v>7.8579482037179599E-2</v>
      </c>
      <c r="AO115">
        <v>0.214221151403205</v>
      </c>
      <c r="AP115">
        <v>-5.9404940511221301E-5</v>
      </c>
      <c r="AQ115" t="s">
        <v>141</v>
      </c>
      <c r="AR115">
        <v>0.5</v>
      </c>
      <c r="AS115">
        <v>830</v>
      </c>
      <c r="AT115" t="s">
        <v>141</v>
      </c>
      <c r="AU115" s="14">
        <f t="shared" si="63"/>
        <v>0.5</v>
      </c>
      <c r="AV115" s="14">
        <f t="shared" si="92"/>
        <v>-0.50005940494051127</v>
      </c>
      <c r="AW115" s="14" t="str">
        <f t="shared" si="64"/>
        <v>Under</v>
      </c>
      <c r="AX115">
        <v>0.2</v>
      </c>
      <c r="AY115">
        <v>0.2</v>
      </c>
      <c r="AZ115" s="14">
        <f t="shared" si="65"/>
        <v>3</v>
      </c>
      <c r="BA115" s="14">
        <f t="shared" si="66"/>
        <v>1</v>
      </c>
      <c r="BB115" s="14">
        <f t="shared" si="67"/>
        <v>0</v>
      </c>
      <c r="BC115" s="14">
        <f t="shared" si="68"/>
        <v>0</v>
      </c>
      <c r="BD115" s="14">
        <f t="shared" si="69"/>
        <v>4</v>
      </c>
      <c r="BF115">
        <v>0.67573536063882289</v>
      </c>
      <c r="BG115">
        <v>1.19195008071849</v>
      </c>
      <c r="BH115">
        <v>0.28999999999999998</v>
      </c>
      <c r="BI115" t="s">
        <v>141</v>
      </c>
      <c r="BJ115">
        <v>0.5</v>
      </c>
      <c r="BK115">
        <v>250</v>
      </c>
      <c r="BL115" t="s">
        <v>141</v>
      </c>
      <c r="BM115" s="14">
        <f t="shared" si="70"/>
        <v>0.5</v>
      </c>
      <c r="BN115" s="14">
        <f t="shared" si="93"/>
        <v>0.69195008071848996</v>
      </c>
      <c r="BO115" s="14" t="str">
        <f t="shared" si="71"/>
        <v>Over</v>
      </c>
      <c r="BP115">
        <v>0.3</v>
      </c>
      <c r="BQ115">
        <v>0.3</v>
      </c>
      <c r="BR115" s="14">
        <f t="shared" si="72"/>
        <v>2</v>
      </c>
      <c r="BS115" s="14">
        <f t="shared" si="73"/>
        <v>5</v>
      </c>
      <c r="BT115" s="14">
        <f t="shared" si="74"/>
        <v>0</v>
      </c>
      <c r="BU115" s="14">
        <f t="shared" si="75"/>
        <v>0</v>
      </c>
      <c r="BV115" s="14">
        <f t="shared" si="76"/>
        <v>7</v>
      </c>
      <c r="BX115">
        <v>0.1413458992304221</v>
      </c>
      <c r="BY115">
        <v>0.76686283386147502</v>
      </c>
      <c r="BZ115">
        <v>0</v>
      </c>
      <c r="CA115" t="s">
        <v>141</v>
      </c>
      <c r="CB115">
        <v>0.5</v>
      </c>
      <c r="CC115">
        <v>490</v>
      </c>
      <c r="CD115" t="s">
        <v>141</v>
      </c>
      <c r="CE115" s="14">
        <f t="shared" si="77"/>
        <v>0.5</v>
      </c>
      <c r="CF115" s="14">
        <f t="shared" si="94"/>
        <v>-0.5</v>
      </c>
      <c r="CG115" s="14" t="str">
        <f t="shared" si="78"/>
        <v>Under</v>
      </c>
      <c r="CH115">
        <v>0.2</v>
      </c>
      <c r="CI115">
        <v>0.2</v>
      </c>
      <c r="CJ115" s="14"/>
      <c r="CK115" s="14">
        <f t="shared" si="79"/>
        <v>1</v>
      </c>
      <c r="CL115" s="14">
        <f t="shared" si="80"/>
        <v>1</v>
      </c>
      <c r="CM115" s="14">
        <f t="shared" si="81"/>
        <v>1</v>
      </c>
      <c r="CN115" s="14">
        <f t="shared" si="82"/>
        <v>3</v>
      </c>
      <c r="CP115" s="15">
        <v>1.8122164720508469</v>
      </c>
      <c r="CQ115" s="15">
        <v>2.0004407999999998</v>
      </c>
      <c r="CR115" s="15">
        <v>1.5006891474766799</v>
      </c>
      <c r="CS115" s="15">
        <v>0.5</v>
      </c>
      <c r="CT115" s="15" t="s">
        <v>141</v>
      </c>
      <c r="CU115" s="15">
        <v>0.5</v>
      </c>
      <c r="CV115" s="15">
        <v>1.5</v>
      </c>
      <c r="CW115" s="16">
        <f t="shared" si="83"/>
        <v>0.5</v>
      </c>
      <c r="CX115" s="14">
        <f t="shared" si="95"/>
        <v>1.5004407999999998</v>
      </c>
      <c r="CY115" s="16" t="str">
        <f t="shared" si="84"/>
        <v>Over</v>
      </c>
      <c r="CZ115" s="15">
        <v>1.6</v>
      </c>
      <c r="DA115" s="15">
        <v>0.6</v>
      </c>
      <c r="DB115" s="16">
        <f t="shared" si="85"/>
        <v>3</v>
      </c>
      <c r="DC115" s="16">
        <f t="shared" si="86"/>
        <v>4</v>
      </c>
      <c r="DD115" s="16">
        <f t="shared" si="87"/>
        <v>1</v>
      </c>
      <c r="DE115" s="16">
        <f t="shared" si="88"/>
        <v>1</v>
      </c>
      <c r="DF115" s="16">
        <f t="shared" si="89"/>
        <v>9</v>
      </c>
    </row>
    <row r="116" spans="1:111" x14ac:dyDescent="0.3">
      <c r="A116" t="s">
        <v>262</v>
      </c>
      <c r="B116" t="s">
        <v>45</v>
      </c>
      <c r="C116" t="s">
        <v>44</v>
      </c>
      <c r="D116">
        <v>0.53347243989755366</v>
      </c>
      <c r="E116">
        <v>0.63479618307934405</v>
      </c>
      <c r="F116">
        <v>0.31004858000000002</v>
      </c>
      <c r="G116">
        <v>0.5</v>
      </c>
      <c r="H116" t="s">
        <v>141</v>
      </c>
      <c r="I116">
        <v>0.5</v>
      </c>
      <c r="J116" t="s">
        <v>141</v>
      </c>
      <c r="K116" s="14">
        <f t="shared" si="49"/>
        <v>0.5</v>
      </c>
      <c r="L116" s="14">
        <f t="shared" si="90"/>
        <v>0.30000000000000004</v>
      </c>
      <c r="M116" s="14" t="str">
        <f t="shared" si="50"/>
        <v>Over</v>
      </c>
      <c r="N116">
        <v>0.8</v>
      </c>
      <c r="O116">
        <v>0.4</v>
      </c>
      <c r="P116" s="14">
        <f t="shared" si="51"/>
        <v>2</v>
      </c>
      <c r="Q116" s="14">
        <f t="shared" si="52"/>
        <v>4</v>
      </c>
      <c r="R116" s="14">
        <f t="shared" si="53"/>
        <v>1</v>
      </c>
      <c r="S116" s="14">
        <f t="shared" si="54"/>
        <v>0</v>
      </c>
      <c r="T116" s="14">
        <f t="shared" si="55"/>
        <v>7</v>
      </c>
      <c r="V116" s="15">
        <v>1.0078587624286821</v>
      </c>
      <c r="W116" s="15">
        <v>1.03769503857455</v>
      </c>
      <c r="X116" s="15">
        <v>0.99996795192668897</v>
      </c>
      <c r="Y116" s="15">
        <v>0.5</v>
      </c>
      <c r="Z116" s="15">
        <v>-210</v>
      </c>
      <c r="AA116" s="15">
        <v>270</v>
      </c>
      <c r="AB116" s="15">
        <v>0.3</v>
      </c>
      <c r="AC116" s="16">
        <f t="shared" si="56"/>
        <v>0.5</v>
      </c>
      <c r="AD116" s="16">
        <f t="shared" si="91"/>
        <v>0.53769503857455003</v>
      </c>
      <c r="AE116" s="16" t="str">
        <f t="shared" si="57"/>
        <v>Over</v>
      </c>
      <c r="AF116" s="15">
        <v>1</v>
      </c>
      <c r="AG116" s="15">
        <v>0.6</v>
      </c>
      <c r="AH116" s="16">
        <f t="shared" si="58"/>
        <v>3</v>
      </c>
      <c r="AI116" s="16">
        <f t="shared" si="59"/>
        <v>4</v>
      </c>
      <c r="AJ116" s="16">
        <f t="shared" si="60"/>
        <v>1</v>
      </c>
      <c r="AK116" s="16">
        <f t="shared" si="61"/>
        <v>1</v>
      </c>
      <c r="AL116" s="16">
        <f t="shared" si="62"/>
        <v>9</v>
      </c>
      <c r="AN116">
        <v>4.4528293905578081E-2</v>
      </c>
      <c r="AO116">
        <v>0.11585434127885801</v>
      </c>
      <c r="AP116">
        <v>-7.9474795950039702E-5</v>
      </c>
      <c r="AQ116" t="s">
        <v>141</v>
      </c>
      <c r="AR116">
        <v>0.5</v>
      </c>
      <c r="AS116">
        <v>520</v>
      </c>
      <c r="AT116" t="s">
        <v>141</v>
      </c>
      <c r="AU116" s="14">
        <f t="shared" si="63"/>
        <v>0.5</v>
      </c>
      <c r="AV116" s="14">
        <f t="shared" si="92"/>
        <v>-0.50007947479595005</v>
      </c>
      <c r="AW116" s="14" t="str">
        <f t="shared" si="64"/>
        <v>Under</v>
      </c>
      <c r="AX116">
        <v>0.1</v>
      </c>
      <c r="AY116">
        <v>0.1</v>
      </c>
      <c r="AZ116" s="14">
        <f t="shared" si="65"/>
        <v>3</v>
      </c>
      <c r="BA116" s="14">
        <f t="shared" si="66"/>
        <v>1</v>
      </c>
      <c r="BB116" s="14">
        <f t="shared" si="67"/>
        <v>0</v>
      </c>
      <c r="BC116" s="14">
        <f t="shared" si="68"/>
        <v>0</v>
      </c>
      <c r="BD116" s="14">
        <f t="shared" si="69"/>
        <v>4</v>
      </c>
      <c r="BF116">
        <v>0.4919778052099999</v>
      </c>
      <c r="BG116">
        <v>0.862083873757025</v>
      </c>
      <c r="BH116">
        <v>0.170126</v>
      </c>
      <c r="BI116" t="s">
        <v>141</v>
      </c>
      <c r="BJ116">
        <v>0.5</v>
      </c>
      <c r="BK116">
        <v>200</v>
      </c>
      <c r="BL116" t="s">
        <v>141</v>
      </c>
      <c r="BM116" s="14">
        <f t="shared" si="70"/>
        <v>0.5</v>
      </c>
      <c r="BN116" s="14">
        <f t="shared" si="93"/>
        <v>0.362083873757025</v>
      </c>
      <c r="BO116" s="14" t="str">
        <f t="shared" si="71"/>
        <v>Over</v>
      </c>
      <c r="BP116">
        <v>0.6</v>
      </c>
      <c r="BQ116">
        <v>0.3</v>
      </c>
      <c r="BR116" s="14">
        <f t="shared" si="72"/>
        <v>1</v>
      </c>
      <c r="BS116" s="14">
        <f t="shared" si="73"/>
        <v>4</v>
      </c>
      <c r="BT116" s="14">
        <f t="shared" si="74"/>
        <v>1</v>
      </c>
      <c r="BU116" s="14">
        <f t="shared" si="75"/>
        <v>0</v>
      </c>
      <c r="BV116" s="14">
        <f t="shared" si="76"/>
        <v>6</v>
      </c>
      <c r="BX116">
        <v>0.17556198736301279</v>
      </c>
      <c r="BY116">
        <v>0.80959999999999999</v>
      </c>
      <c r="BZ116">
        <v>-4.7659959999999998E-3</v>
      </c>
      <c r="CA116" t="s">
        <v>141</v>
      </c>
      <c r="CB116">
        <v>0.5</v>
      </c>
      <c r="CC116" t="s">
        <v>141</v>
      </c>
      <c r="CD116" t="s">
        <v>141</v>
      </c>
      <c r="CE116" s="14">
        <f t="shared" si="77"/>
        <v>0.5</v>
      </c>
      <c r="CF116" s="14">
        <f t="shared" si="94"/>
        <v>-0.50476599600000005</v>
      </c>
      <c r="CG116" s="14" t="str">
        <f t="shared" si="78"/>
        <v>Under</v>
      </c>
      <c r="CH116">
        <v>0</v>
      </c>
      <c r="CI116">
        <v>0</v>
      </c>
      <c r="CJ116" s="14"/>
      <c r="CK116" s="14">
        <f t="shared" si="79"/>
        <v>1</v>
      </c>
      <c r="CL116" s="14">
        <f t="shared" si="80"/>
        <v>1</v>
      </c>
      <c r="CM116" s="14">
        <f t="shared" si="81"/>
        <v>1</v>
      </c>
      <c r="CN116" s="14">
        <f t="shared" si="82"/>
        <v>3</v>
      </c>
      <c r="CP116">
        <v>1.6891550383560181</v>
      </c>
      <c r="CQ116">
        <v>2</v>
      </c>
      <c r="CR116">
        <v>1.2337372</v>
      </c>
      <c r="CS116">
        <v>1.5</v>
      </c>
      <c r="CT116" t="s">
        <v>141</v>
      </c>
      <c r="CU116">
        <v>1.5</v>
      </c>
      <c r="CV116" t="s">
        <v>141</v>
      </c>
      <c r="CW116" s="14">
        <f t="shared" si="83"/>
        <v>1.5</v>
      </c>
      <c r="CX116" s="14">
        <f t="shared" si="95"/>
        <v>0.5</v>
      </c>
      <c r="CY116" s="14" t="str">
        <f t="shared" si="84"/>
        <v>Over</v>
      </c>
      <c r="CZ116">
        <v>1.5</v>
      </c>
      <c r="DA116">
        <v>0.3</v>
      </c>
      <c r="DB116" s="14">
        <f t="shared" si="85"/>
        <v>2</v>
      </c>
      <c r="DC116" s="14">
        <f t="shared" si="86"/>
        <v>1</v>
      </c>
      <c r="DD116" s="14">
        <f t="shared" si="87"/>
        <v>0</v>
      </c>
      <c r="DE116" s="14">
        <f t="shared" si="88"/>
        <v>0</v>
      </c>
      <c r="DF116" s="14">
        <f t="shared" si="89"/>
        <v>3</v>
      </c>
    </row>
    <row r="117" spans="1:111" x14ac:dyDescent="0.3">
      <c r="A117" t="s">
        <v>263</v>
      </c>
      <c r="B117" t="s">
        <v>45</v>
      </c>
      <c r="C117" t="s">
        <v>44</v>
      </c>
      <c r="D117">
        <v>0.44222050546685687</v>
      </c>
      <c r="E117">
        <v>0.50284898332759598</v>
      </c>
      <c r="F117">
        <v>0.29540267999999997</v>
      </c>
      <c r="G117">
        <v>0.5</v>
      </c>
      <c r="H117" t="s">
        <v>141</v>
      </c>
      <c r="I117">
        <v>0.5</v>
      </c>
      <c r="J117" t="s">
        <v>141</v>
      </c>
      <c r="K117" s="14">
        <f t="shared" si="49"/>
        <v>0.5</v>
      </c>
      <c r="L117" s="14">
        <f t="shared" si="90"/>
        <v>-0.3</v>
      </c>
      <c r="M117" s="14" t="str">
        <f t="shared" si="50"/>
        <v>Under</v>
      </c>
      <c r="N117">
        <v>0.2</v>
      </c>
      <c r="O117">
        <v>0.3</v>
      </c>
      <c r="P117" s="14">
        <f t="shared" si="51"/>
        <v>2</v>
      </c>
      <c r="Q117" s="14">
        <f t="shared" si="52"/>
        <v>4</v>
      </c>
      <c r="R117" s="14">
        <f t="shared" si="53"/>
        <v>1</v>
      </c>
      <c r="S117" s="14">
        <f t="shared" si="54"/>
        <v>1</v>
      </c>
      <c r="T117" s="14">
        <f t="shared" si="55"/>
        <v>8</v>
      </c>
      <c r="V117" s="15">
        <v>1.0077997349621099</v>
      </c>
      <c r="W117" s="15">
        <v>1.02224723709305</v>
      </c>
      <c r="X117" s="15">
        <v>0.99996795192668897</v>
      </c>
      <c r="Y117" s="15">
        <v>0.5</v>
      </c>
      <c r="Z117" s="15">
        <v>-260</v>
      </c>
      <c r="AA117" s="15">
        <v>220</v>
      </c>
      <c r="AB117" s="15">
        <v>0.4</v>
      </c>
      <c r="AC117" s="16">
        <f t="shared" si="56"/>
        <v>0.5</v>
      </c>
      <c r="AD117" s="16">
        <f t="shared" si="91"/>
        <v>0.52224723709304999</v>
      </c>
      <c r="AE117" s="16" t="str">
        <f t="shared" si="57"/>
        <v>Over</v>
      </c>
      <c r="AF117" s="15">
        <v>1</v>
      </c>
      <c r="AG117" s="15">
        <v>0.8</v>
      </c>
      <c r="AH117" s="16">
        <f t="shared" si="58"/>
        <v>3</v>
      </c>
      <c r="AI117" s="16">
        <f t="shared" si="59"/>
        <v>4</v>
      </c>
      <c r="AJ117" s="16">
        <f t="shared" si="60"/>
        <v>1</v>
      </c>
      <c r="AK117" s="16">
        <f t="shared" si="61"/>
        <v>1</v>
      </c>
      <c r="AL117" s="16">
        <f t="shared" si="62"/>
        <v>9</v>
      </c>
      <c r="AN117">
        <v>4.7417032783072188E-2</v>
      </c>
      <c r="AO117">
        <v>0.12673505570910501</v>
      </c>
      <c r="AP117">
        <v>-3.4294424228289203E-5</v>
      </c>
      <c r="AQ117" t="s">
        <v>141</v>
      </c>
      <c r="AR117">
        <v>0.5</v>
      </c>
      <c r="AS117">
        <v>600</v>
      </c>
      <c r="AT117" t="s">
        <v>141</v>
      </c>
      <c r="AU117" s="14">
        <f t="shared" si="63"/>
        <v>0.5</v>
      </c>
      <c r="AV117" s="14">
        <f t="shared" si="92"/>
        <v>-0.50003429442422831</v>
      </c>
      <c r="AW117" s="14" t="str">
        <f t="shared" si="64"/>
        <v>Under</v>
      </c>
      <c r="AX117">
        <v>0.1</v>
      </c>
      <c r="AY117">
        <v>0.2</v>
      </c>
      <c r="AZ117" s="14">
        <f t="shared" si="65"/>
        <v>3</v>
      </c>
      <c r="BA117" s="14">
        <f t="shared" si="66"/>
        <v>1</v>
      </c>
      <c r="BB117" s="14">
        <f t="shared" si="67"/>
        <v>0</v>
      </c>
      <c r="BC117" s="14">
        <f t="shared" si="68"/>
        <v>0</v>
      </c>
      <c r="BD117" s="14">
        <f t="shared" si="69"/>
        <v>4</v>
      </c>
      <c r="BF117">
        <v>0.56697286002049885</v>
      </c>
      <c r="BG117">
        <v>1.15347203610513</v>
      </c>
      <c r="BH117">
        <v>0.12762158000000001</v>
      </c>
      <c r="BI117" t="s">
        <v>141</v>
      </c>
      <c r="BJ117">
        <v>0.5</v>
      </c>
      <c r="BK117">
        <v>185</v>
      </c>
      <c r="BL117" t="s">
        <v>141</v>
      </c>
      <c r="BM117" s="14">
        <f t="shared" si="70"/>
        <v>0.5</v>
      </c>
      <c r="BN117" s="14">
        <f t="shared" si="93"/>
        <v>0.65347203610513005</v>
      </c>
      <c r="BO117" s="14" t="str">
        <f t="shared" si="71"/>
        <v>Over</v>
      </c>
      <c r="BP117">
        <v>0.7</v>
      </c>
      <c r="BQ117">
        <v>0.5</v>
      </c>
      <c r="BR117" s="14">
        <f t="shared" si="72"/>
        <v>2</v>
      </c>
      <c r="BS117" s="14">
        <f t="shared" si="73"/>
        <v>5</v>
      </c>
      <c r="BT117" s="14">
        <f t="shared" si="74"/>
        <v>1</v>
      </c>
      <c r="BU117" s="14">
        <f t="shared" si="75"/>
        <v>0</v>
      </c>
      <c r="BV117" s="14">
        <f t="shared" si="76"/>
        <v>8</v>
      </c>
      <c r="BX117">
        <v>0.1789377475504495</v>
      </c>
      <c r="BY117">
        <v>0.83010903974674599</v>
      </c>
      <c r="BZ117">
        <v>-9.5555919999999999E-3</v>
      </c>
      <c r="CA117" t="s">
        <v>141</v>
      </c>
      <c r="CB117">
        <v>0.5</v>
      </c>
      <c r="CC117">
        <v>880</v>
      </c>
      <c r="CD117" t="s">
        <v>141</v>
      </c>
      <c r="CE117" s="14">
        <f t="shared" si="77"/>
        <v>0.5</v>
      </c>
      <c r="CF117" s="14">
        <f t="shared" si="94"/>
        <v>-0.509555592</v>
      </c>
      <c r="CG117" s="14" t="str">
        <f t="shared" si="78"/>
        <v>Under</v>
      </c>
      <c r="CH117">
        <v>0.1</v>
      </c>
      <c r="CI117">
        <v>0.1</v>
      </c>
      <c r="CJ117" s="14"/>
      <c r="CK117" s="14">
        <f t="shared" si="79"/>
        <v>1</v>
      </c>
      <c r="CL117" s="14">
        <f t="shared" si="80"/>
        <v>1</v>
      </c>
      <c r="CM117" s="14">
        <f t="shared" si="81"/>
        <v>1</v>
      </c>
      <c r="CN117" s="14">
        <f t="shared" si="82"/>
        <v>3</v>
      </c>
      <c r="CP117">
        <v>1.179761787964845</v>
      </c>
      <c r="CQ117">
        <v>1.44024248651736</v>
      </c>
      <c r="CR117">
        <v>1</v>
      </c>
      <c r="CS117">
        <v>1.5</v>
      </c>
      <c r="CT117" t="s">
        <v>141</v>
      </c>
      <c r="CU117">
        <v>1.5</v>
      </c>
      <c r="CV117" t="s">
        <v>141</v>
      </c>
      <c r="CW117" s="14">
        <f t="shared" si="83"/>
        <v>1.5</v>
      </c>
      <c r="CX117" s="14">
        <f t="shared" si="95"/>
        <v>-0.5</v>
      </c>
      <c r="CY117" s="14" t="str">
        <f t="shared" si="84"/>
        <v>Under</v>
      </c>
      <c r="CZ117">
        <v>1.3</v>
      </c>
      <c r="DA117">
        <v>0.4</v>
      </c>
      <c r="DB117" s="14">
        <f t="shared" si="85"/>
        <v>3</v>
      </c>
      <c r="DC117" s="14">
        <f t="shared" si="86"/>
        <v>1</v>
      </c>
      <c r="DD117" s="14">
        <f t="shared" si="87"/>
        <v>1</v>
      </c>
      <c r="DE117" s="14">
        <f t="shared" si="88"/>
        <v>1</v>
      </c>
      <c r="DF117" s="14">
        <f t="shared" si="89"/>
        <v>6</v>
      </c>
    </row>
    <row r="118" spans="1:111" x14ac:dyDescent="0.3">
      <c r="A118" t="s">
        <v>264</v>
      </c>
      <c r="B118" t="s">
        <v>45</v>
      </c>
      <c r="C118" t="s">
        <v>44</v>
      </c>
      <c r="D118">
        <v>0.60307925757087344</v>
      </c>
      <c r="E118">
        <v>0.72132657761400198</v>
      </c>
      <c r="F118">
        <v>0.487754024260388</v>
      </c>
      <c r="G118">
        <v>0.5</v>
      </c>
      <c r="H118" t="s">
        <v>141</v>
      </c>
      <c r="I118">
        <v>0.5</v>
      </c>
      <c r="J118" t="s">
        <v>141</v>
      </c>
      <c r="K118" s="14">
        <f t="shared" si="49"/>
        <v>0.5</v>
      </c>
      <c r="L118" s="14">
        <f t="shared" si="90"/>
        <v>0.30000000000000004</v>
      </c>
      <c r="M118" s="14" t="str">
        <f t="shared" si="50"/>
        <v>Over</v>
      </c>
      <c r="N118">
        <v>0.8</v>
      </c>
      <c r="O118">
        <v>0.6</v>
      </c>
      <c r="P118" s="14">
        <f t="shared" si="51"/>
        <v>2</v>
      </c>
      <c r="Q118" s="14">
        <f t="shared" si="52"/>
        <v>4</v>
      </c>
      <c r="R118" s="14">
        <f t="shared" si="53"/>
        <v>1</v>
      </c>
      <c r="S118" s="14">
        <f t="shared" si="54"/>
        <v>1</v>
      </c>
      <c r="T118" s="14">
        <f t="shared" si="55"/>
        <v>8</v>
      </c>
      <c r="V118" s="15">
        <v>1.047465415713748</v>
      </c>
      <c r="W118" s="15">
        <v>1.14996466510516</v>
      </c>
      <c r="X118" s="15">
        <v>0.99996795192668897</v>
      </c>
      <c r="Y118" s="15">
        <v>0.5</v>
      </c>
      <c r="Z118" s="15" t="s">
        <v>141</v>
      </c>
      <c r="AA118" s="15" t="s">
        <v>141</v>
      </c>
      <c r="AB118" s="15">
        <v>0.3</v>
      </c>
      <c r="AC118" s="16">
        <f t="shared" si="56"/>
        <v>0.5</v>
      </c>
      <c r="AD118" s="16">
        <f t="shared" si="91"/>
        <v>0.64996466510516004</v>
      </c>
      <c r="AE118" s="16" t="str">
        <f t="shared" si="57"/>
        <v>Over</v>
      </c>
      <c r="AF118" s="15">
        <v>1.1000000000000001</v>
      </c>
      <c r="AG118" s="15">
        <v>0.7</v>
      </c>
      <c r="AH118" s="16">
        <f t="shared" si="58"/>
        <v>3</v>
      </c>
      <c r="AI118" s="16">
        <f t="shared" si="59"/>
        <v>4</v>
      </c>
      <c r="AJ118" s="16">
        <f t="shared" si="60"/>
        <v>1</v>
      </c>
      <c r="AK118" s="16">
        <f t="shared" si="61"/>
        <v>1</v>
      </c>
      <c r="AL118" s="16">
        <f t="shared" si="62"/>
        <v>9</v>
      </c>
      <c r="AN118">
        <v>8.9110199966903909E-3</v>
      </c>
      <c r="AO118">
        <v>2.6364334540049401E-2</v>
      </c>
      <c r="AP118">
        <v>-7.9474795950039702E-5</v>
      </c>
      <c r="AQ118" t="s">
        <v>141</v>
      </c>
      <c r="AR118">
        <v>0.5</v>
      </c>
      <c r="AS118" t="s">
        <v>141</v>
      </c>
      <c r="AT118" t="s">
        <v>141</v>
      </c>
      <c r="AU118" s="14">
        <f t="shared" si="63"/>
        <v>0.5</v>
      </c>
      <c r="AV118" s="14">
        <f t="shared" si="92"/>
        <v>-0.50007947479595005</v>
      </c>
      <c r="AW118" s="14" t="str">
        <f t="shared" si="64"/>
        <v>Under</v>
      </c>
      <c r="AX118">
        <v>0</v>
      </c>
      <c r="AY118">
        <v>0</v>
      </c>
      <c r="AZ118" s="14">
        <f t="shared" si="65"/>
        <v>3</v>
      </c>
      <c r="BA118" s="14">
        <f t="shared" si="66"/>
        <v>1</v>
      </c>
      <c r="BB118" s="14">
        <f t="shared" si="67"/>
        <v>0</v>
      </c>
      <c r="BC118" s="14">
        <f t="shared" si="68"/>
        <v>0</v>
      </c>
      <c r="BD118" s="14">
        <f t="shared" si="69"/>
        <v>4</v>
      </c>
      <c r="BF118">
        <v>0.44256022542970169</v>
      </c>
      <c r="BG118">
        <v>0.80392156862745101</v>
      </c>
      <c r="BH118">
        <v>0.28999999999999998</v>
      </c>
      <c r="BI118" t="s">
        <v>141</v>
      </c>
      <c r="BJ118">
        <v>0.5</v>
      </c>
      <c r="BK118" t="s">
        <v>141</v>
      </c>
      <c r="BL118" t="s">
        <v>141</v>
      </c>
      <c r="BM118" s="14">
        <f t="shared" si="70"/>
        <v>0.5</v>
      </c>
      <c r="BN118" s="14">
        <f t="shared" si="93"/>
        <v>0.30392156862745101</v>
      </c>
      <c r="BO118" s="14" t="str">
        <f t="shared" si="71"/>
        <v>Over</v>
      </c>
      <c r="BP118">
        <v>0.2</v>
      </c>
      <c r="BQ118">
        <v>0.1</v>
      </c>
      <c r="BR118" s="14">
        <f t="shared" si="72"/>
        <v>1</v>
      </c>
      <c r="BS118" s="14">
        <f t="shared" si="73"/>
        <v>4</v>
      </c>
      <c r="BT118" s="14">
        <f t="shared" si="74"/>
        <v>0</v>
      </c>
      <c r="BU118" s="14">
        <f t="shared" si="75"/>
        <v>0</v>
      </c>
      <c r="BV118" s="14">
        <f t="shared" si="76"/>
        <v>5</v>
      </c>
      <c r="BX118">
        <v>0.1990865032733434</v>
      </c>
      <c r="BY118">
        <v>0.83069568084404799</v>
      </c>
      <c r="BZ118">
        <v>2.7313615999999999E-2</v>
      </c>
      <c r="CA118" t="s">
        <v>141</v>
      </c>
      <c r="CB118">
        <v>0.5</v>
      </c>
      <c r="CC118" t="s">
        <v>141</v>
      </c>
      <c r="CD118" t="s">
        <v>141</v>
      </c>
      <c r="CE118" s="14">
        <f t="shared" si="77"/>
        <v>0.5</v>
      </c>
      <c r="CF118" s="14">
        <f t="shared" si="94"/>
        <v>-0.5</v>
      </c>
      <c r="CG118" s="14" t="str">
        <f t="shared" si="78"/>
        <v>Under</v>
      </c>
      <c r="CH118">
        <v>0</v>
      </c>
      <c r="CI118">
        <v>0</v>
      </c>
      <c r="CJ118" s="14"/>
      <c r="CK118" s="14">
        <f t="shared" si="79"/>
        <v>1</v>
      </c>
      <c r="CL118" s="14">
        <f t="shared" si="80"/>
        <v>1</v>
      </c>
      <c r="CM118" s="14">
        <f t="shared" si="81"/>
        <v>1</v>
      </c>
      <c r="CN118" s="14">
        <f t="shared" si="82"/>
        <v>3</v>
      </c>
      <c r="CP118">
        <v>1.7993913574605429</v>
      </c>
      <c r="CQ118">
        <v>2</v>
      </c>
      <c r="CR118">
        <v>1.4451375308368599</v>
      </c>
      <c r="CS118">
        <v>1.5</v>
      </c>
      <c r="CT118" t="s">
        <v>141</v>
      </c>
      <c r="CU118">
        <v>1.5</v>
      </c>
      <c r="CV118" t="s">
        <v>141</v>
      </c>
      <c r="CW118" s="14">
        <f t="shared" si="83"/>
        <v>1.5</v>
      </c>
      <c r="CX118" s="14">
        <f t="shared" si="95"/>
        <v>0.5</v>
      </c>
      <c r="CY118" s="14" t="str">
        <f t="shared" si="84"/>
        <v>Over</v>
      </c>
      <c r="CZ118">
        <v>1.5</v>
      </c>
      <c r="DA118">
        <v>0.3</v>
      </c>
      <c r="DB118" s="14">
        <f t="shared" si="85"/>
        <v>2</v>
      </c>
      <c r="DC118" s="14">
        <f t="shared" si="86"/>
        <v>1</v>
      </c>
      <c r="DD118" s="14">
        <f t="shared" si="87"/>
        <v>0</v>
      </c>
      <c r="DE118" s="14">
        <f t="shared" si="88"/>
        <v>0</v>
      </c>
      <c r="DF118" s="14">
        <f t="shared" si="89"/>
        <v>3</v>
      </c>
    </row>
    <row r="119" spans="1:111" x14ac:dyDescent="0.3">
      <c r="A119" t="s">
        <v>265</v>
      </c>
      <c r="B119" t="s">
        <v>45</v>
      </c>
      <c r="C119" t="s">
        <v>44</v>
      </c>
      <c r="D119">
        <v>0.25023201862506672</v>
      </c>
      <c r="E119">
        <v>0.36614173228346403</v>
      </c>
      <c r="F119">
        <v>0.02</v>
      </c>
      <c r="G119">
        <v>0.5</v>
      </c>
      <c r="H119" t="s">
        <v>141</v>
      </c>
      <c r="I119">
        <v>0.5</v>
      </c>
      <c r="J119" t="s">
        <v>141</v>
      </c>
      <c r="K119" s="14">
        <f t="shared" si="49"/>
        <v>0.5</v>
      </c>
      <c r="L119" s="14">
        <f t="shared" si="90"/>
        <v>-0.48</v>
      </c>
      <c r="M119" s="14" t="str">
        <f t="shared" si="50"/>
        <v>Under</v>
      </c>
      <c r="N119">
        <v>0.6</v>
      </c>
      <c r="O119">
        <v>0.3</v>
      </c>
      <c r="P119" s="14">
        <f t="shared" si="51"/>
        <v>3</v>
      </c>
      <c r="Q119" s="14">
        <f t="shared" si="52"/>
        <v>4</v>
      </c>
      <c r="R119" s="14">
        <f t="shared" si="53"/>
        <v>0</v>
      </c>
      <c r="S119" s="14">
        <f t="shared" si="54"/>
        <v>1</v>
      </c>
      <c r="T119" s="14">
        <f t="shared" si="55"/>
        <v>8</v>
      </c>
      <c r="V119">
        <v>0.88572555663546315</v>
      </c>
      <c r="W119">
        <v>1.00023511262862</v>
      </c>
      <c r="X119">
        <v>0.69358782741004599</v>
      </c>
      <c r="Y119">
        <v>0.5</v>
      </c>
      <c r="Z119">
        <v>-230</v>
      </c>
      <c r="AA119">
        <v>250</v>
      </c>
      <c r="AB119">
        <v>0.2</v>
      </c>
      <c r="AC119" s="14">
        <f t="shared" si="56"/>
        <v>0.5</v>
      </c>
      <c r="AD119" s="16">
        <f t="shared" si="91"/>
        <v>0.50023511262861997</v>
      </c>
      <c r="AE119" s="14" t="str">
        <f t="shared" si="57"/>
        <v>Over</v>
      </c>
      <c r="AF119">
        <v>0.7</v>
      </c>
      <c r="AG119">
        <v>0.4</v>
      </c>
      <c r="AH119" s="14">
        <f t="shared" si="58"/>
        <v>3</v>
      </c>
      <c r="AI119" s="14">
        <f t="shared" si="59"/>
        <v>4</v>
      </c>
      <c r="AJ119" s="14">
        <f t="shared" si="60"/>
        <v>1</v>
      </c>
      <c r="AK119" s="14">
        <f t="shared" si="61"/>
        <v>0</v>
      </c>
      <c r="AL119" s="14">
        <f t="shared" si="62"/>
        <v>8</v>
      </c>
      <c r="AN119">
        <v>2.441100934546369E-3</v>
      </c>
      <c r="AO119">
        <v>1.6832969979645899E-2</v>
      </c>
      <c r="AP119">
        <v>-6.4121725899590901E-3</v>
      </c>
      <c r="AQ119" t="s">
        <v>141</v>
      </c>
      <c r="AR119">
        <v>0.5</v>
      </c>
      <c r="AS119">
        <v>630</v>
      </c>
      <c r="AT119" t="s">
        <v>141</v>
      </c>
      <c r="AU119" s="14">
        <f t="shared" si="63"/>
        <v>0.5</v>
      </c>
      <c r="AV119" s="14">
        <f t="shared" si="92"/>
        <v>-0.50641217258995908</v>
      </c>
      <c r="AW119" s="14" t="str">
        <f t="shared" si="64"/>
        <v>Under</v>
      </c>
      <c r="AX119">
        <v>0</v>
      </c>
      <c r="AY119">
        <v>0</v>
      </c>
      <c r="AZ119" s="14">
        <f t="shared" si="65"/>
        <v>3</v>
      </c>
      <c r="BA119" s="14">
        <f t="shared" si="66"/>
        <v>1</v>
      </c>
      <c r="BB119" s="14">
        <f t="shared" si="67"/>
        <v>0</v>
      </c>
      <c r="BC119" s="14">
        <f t="shared" si="68"/>
        <v>0</v>
      </c>
      <c r="BD119" s="14">
        <f t="shared" si="69"/>
        <v>4</v>
      </c>
      <c r="BF119">
        <v>0.45073345794240222</v>
      </c>
      <c r="BG119">
        <v>1.0334396457677799</v>
      </c>
      <c r="BH119">
        <v>0.19302779609951701</v>
      </c>
      <c r="BI119" t="s">
        <v>141</v>
      </c>
      <c r="BJ119">
        <v>0.5</v>
      </c>
      <c r="BK119">
        <v>170</v>
      </c>
      <c r="BL119" t="s">
        <v>141</v>
      </c>
      <c r="BM119" s="14">
        <f t="shared" si="70"/>
        <v>0.5</v>
      </c>
      <c r="BN119" s="14">
        <f t="shared" si="93"/>
        <v>0.53343964576777991</v>
      </c>
      <c r="BO119" s="14" t="str">
        <f t="shared" si="71"/>
        <v>Over</v>
      </c>
      <c r="BP119">
        <v>0.5</v>
      </c>
      <c r="BQ119">
        <v>0.4</v>
      </c>
      <c r="BR119" s="14">
        <f t="shared" si="72"/>
        <v>1</v>
      </c>
      <c r="BS119" s="14">
        <f t="shared" si="73"/>
        <v>5</v>
      </c>
      <c r="BT119" s="14">
        <f t="shared" si="74"/>
        <v>0</v>
      </c>
      <c r="BU119" s="14">
        <f t="shared" si="75"/>
        <v>0</v>
      </c>
      <c r="BV119" s="14">
        <f t="shared" si="76"/>
        <v>6</v>
      </c>
      <c r="BX119">
        <v>0.1933808434580897</v>
      </c>
      <c r="BY119">
        <v>0.83010903974674599</v>
      </c>
      <c r="BZ119">
        <v>0.04</v>
      </c>
      <c r="CA119" t="s">
        <v>141</v>
      </c>
      <c r="CB119">
        <v>0.5</v>
      </c>
      <c r="CC119">
        <v>680</v>
      </c>
      <c r="CD119" t="s">
        <v>141</v>
      </c>
      <c r="CE119" s="14">
        <f t="shared" si="77"/>
        <v>0.5</v>
      </c>
      <c r="CF119" s="14">
        <f t="shared" si="94"/>
        <v>-0.46</v>
      </c>
      <c r="CG119" s="14" t="str">
        <f t="shared" si="78"/>
        <v>Under</v>
      </c>
      <c r="CH119">
        <v>0.1</v>
      </c>
      <c r="CI119">
        <v>0.1</v>
      </c>
      <c r="CJ119" s="14"/>
      <c r="CK119" s="14">
        <f t="shared" si="79"/>
        <v>1</v>
      </c>
      <c r="CL119" s="14">
        <f t="shared" si="80"/>
        <v>1</v>
      </c>
      <c r="CM119" s="14">
        <f t="shared" si="81"/>
        <v>1</v>
      </c>
      <c r="CN119" s="14">
        <f t="shared" si="82"/>
        <v>3</v>
      </c>
      <c r="CP119">
        <v>0.96007031165716328</v>
      </c>
      <c r="CQ119">
        <v>1.2334619</v>
      </c>
      <c r="CR119">
        <v>0.74426099623306297</v>
      </c>
      <c r="CS119">
        <v>1.5</v>
      </c>
      <c r="CT119" t="s">
        <v>141</v>
      </c>
      <c r="CU119">
        <v>1.5</v>
      </c>
      <c r="CV119" t="s">
        <v>141</v>
      </c>
      <c r="CW119" s="14">
        <f t="shared" si="83"/>
        <v>1.5</v>
      </c>
      <c r="CX119" s="14">
        <f t="shared" si="95"/>
        <v>-0.75573900376693703</v>
      </c>
      <c r="CY119" s="14" t="str">
        <f t="shared" si="84"/>
        <v>Under</v>
      </c>
      <c r="CZ119">
        <v>0.8</v>
      </c>
      <c r="DA119">
        <v>0.3</v>
      </c>
      <c r="DB119" s="14">
        <f t="shared" si="85"/>
        <v>3</v>
      </c>
      <c r="DC119" s="14">
        <f t="shared" si="86"/>
        <v>1</v>
      </c>
      <c r="DD119" s="14">
        <f t="shared" si="87"/>
        <v>1</v>
      </c>
      <c r="DE119" s="14">
        <f t="shared" si="88"/>
        <v>1</v>
      </c>
      <c r="DF119" s="14">
        <f t="shared" si="89"/>
        <v>6</v>
      </c>
    </row>
    <row r="120" spans="1:111" x14ac:dyDescent="0.3">
      <c r="A120" t="s">
        <v>266</v>
      </c>
      <c r="B120" t="s">
        <v>45</v>
      </c>
      <c r="C120" t="s">
        <v>44</v>
      </c>
      <c r="D120" s="15">
        <v>0.28116242320514673</v>
      </c>
      <c r="E120" s="15">
        <v>0.40338496980031902</v>
      </c>
      <c r="F120" s="15">
        <v>0.06</v>
      </c>
      <c r="G120" s="15">
        <v>0.5</v>
      </c>
      <c r="H120" s="15" t="s">
        <v>141</v>
      </c>
      <c r="I120" s="15">
        <v>0.5</v>
      </c>
      <c r="J120" s="15" t="s">
        <v>141</v>
      </c>
      <c r="K120" s="16">
        <f t="shared" si="49"/>
        <v>0.5</v>
      </c>
      <c r="L120" s="14">
        <f t="shared" si="90"/>
        <v>-0.5</v>
      </c>
      <c r="M120" s="16" t="str">
        <f t="shared" si="50"/>
        <v>Under</v>
      </c>
      <c r="N120" s="15">
        <v>0</v>
      </c>
      <c r="O120" s="15">
        <v>0</v>
      </c>
      <c r="P120" s="16">
        <f t="shared" si="51"/>
        <v>3</v>
      </c>
      <c r="Q120" s="16">
        <f t="shared" si="52"/>
        <v>4</v>
      </c>
      <c r="R120" s="16">
        <f t="shared" si="53"/>
        <v>1</v>
      </c>
      <c r="S120" s="16">
        <f t="shared" si="54"/>
        <v>1</v>
      </c>
      <c r="T120" s="16">
        <f t="shared" si="55"/>
        <v>9</v>
      </c>
      <c r="V120">
        <v>0.60195101175185317</v>
      </c>
      <c r="W120">
        <v>1</v>
      </c>
      <c r="X120">
        <v>7.9229740000000008E-6</v>
      </c>
      <c r="Y120">
        <v>0.5</v>
      </c>
      <c r="Z120">
        <v>-140</v>
      </c>
      <c r="AA120">
        <v>470</v>
      </c>
      <c r="AB120">
        <v>0</v>
      </c>
      <c r="AC120" s="14">
        <f t="shared" si="56"/>
        <v>0.5</v>
      </c>
      <c r="AD120" s="16">
        <f t="shared" si="91"/>
        <v>0.5</v>
      </c>
      <c r="AE120" s="14" t="str">
        <f t="shared" si="57"/>
        <v>Over</v>
      </c>
      <c r="AF120">
        <v>0.5</v>
      </c>
      <c r="AG120">
        <v>0.5</v>
      </c>
      <c r="AH120" s="14">
        <f t="shared" si="58"/>
        <v>2</v>
      </c>
      <c r="AI120" s="14">
        <f t="shared" si="59"/>
        <v>3</v>
      </c>
      <c r="AJ120" s="14">
        <f t="shared" si="60"/>
        <v>0</v>
      </c>
      <c r="AK120" s="14">
        <f t="shared" si="61"/>
        <v>0</v>
      </c>
      <c r="AL120" s="14">
        <f t="shared" si="62"/>
        <v>5</v>
      </c>
      <c r="AN120">
        <v>1.6869138929523839E-2</v>
      </c>
      <c r="AO120">
        <v>8.59380257453667E-2</v>
      </c>
      <c r="AP120">
        <v>-3.6730935653412002E-3</v>
      </c>
      <c r="AQ120" t="s">
        <v>141</v>
      </c>
      <c r="AR120">
        <v>0.5</v>
      </c>
      <c r="AS120">
        <v>900</v>
      </c>
      <c r="AT120" t="s">
        <v>141</v>
      </c>
      <c r="AU120" s="14">
        <f t="shared" si="63"/>
        <v>0.5</v>
      </c>
      <c r="AV120" s="14">
        <f t="shared" si="92"/>
        <v>-0.50367309356534118</v>
      </c>
      <c r="AW120" s="14" t="str">
        <f t="shared" si="64"/>
        <v>Under</v>
      </c>
      <c r="AX120">
        <v>0</v>
      </c>
      <c r="AY120">
        <v>0</v>
      </c>
      <c r="AZ120" s="14">
        <f t="shared" si="65"/>
        <v>3</v>
      </c>
      <c r="BA120" s="14">
        <f t="shared" si="66"/>
        <v>1</v>
      </c>
      <c r="BB120" s="14">
        <f t="shared" si="67"/>
        <v>0</v>
      </c>
      <c r="BC120" s="14">
        <f t="shared" si="68"/>
        <v>0</v>
      </c>
      <c r="BD120" s="14">
        <f t="shared" si="69"/>
        <v>4</v>
      </c>
      <c r="BF120">
        <v>0.27656169637661893</v>
      </c>
      <c r="BG120">
        <v>0.65933044017358899</v>
      </c>
      <c r="BH120">
        <v>-3.9368133999999999E-2</v>
      </c>
      <c r="BI120" t="s">
        <v>141</v>
      </c>
      <c r="BJ120">
        <v>0.5</v>
      </c>
      <c r="BK120">
        <v>250</v>
      </c>
      <c r="BL120" t="s">
        <v>141</v>
      </c>
      <c r="BM120" s="14">
        <f t="shared" si="70"/>
        <v>0.5</v>
      </c>
      <c r="BN120" s="14">
        <f t="shared" si="93"/>
        <v>-0.53936813400000005</v>
      </c>
      <c r="BO120" s="14" t="str">
        <f t="shared" si="71"/>
        <v>Under</v>
      </c>
      <c r="BP120">
        <v>0</v>
      </c>
      <c r="BQ120">
        <v>0</v>
      </c>
      <c r="BR120" s="14">
        <f t="shared" si="72"/>
        <v>2</v>
      </c>
      <c r="BS120" s="14">
        <f t="shared" si="73"/>
        <v>1</v>
      </c>
      <c r="BT120" s="14">
        <f t="shared" si="74"/>
        <v>1</v>
      </c>
      <c r="BU120" s="14">
        <f t="shared" si="75"/>
        <v>1</v>
      </c>
      <c r="BV120" s="14">
        <f t="shared" si="76"/>
        <v>5</v>
      </c>
      <c r="BX120">
        <v>0.1662693015353324</v>
      </c>
      <c r="BY120">
        <v>0.83010903974674599</v>
      </c>
      <c r="BZ120">
        <v>0.01</v>
      </c>
      <c r="CA120" t="s">
        <v>141</v>
      </c>
      <c r="CB120">
        <v>0.5</v>
      </c>
      <c r="CC120">
        <v>850</v>
      </c>
      <c r="CD120" t="s">
        <v>141</v>
      </c>
      <c r="CE120" s="14">
        <f t="shared" si="77"/>
        <v>0.5</v>
      </c>
      <c r="CF120" s="14">
        <f t="shared" si="94"/>
        <v>-0.5</v>
      </c>
      <c r="CG120" s="14" t="str">
        <f t="shared" si="78"/>
        <v>Under</v>
      </c>
      <c r="CH120">
        <v>0</v>
      </c>
      <c r="CI120">
        <v>0</v>
      </c>
      <c r="CJ120" s="14"/>
      <c r="CK120" s="14">
        <f t="shared" si="79"/>
        <v>1</v>
      </c>
      <c r="CL120" s="14">
        <f t="shared" si="80"/>
        <v>1</v>
      </c>
      <c r="CM120" s="14">
        <f t="shared" si="81"/>
        <v>1</v>
      </c>
      <c r="CN120" s="14">
        <f t="shared" si="82"/>
        <v>3</v>
      </c>
      <c r="CP120">
        <v>0.88442360566301892</v>
      </c>
      <c r="CQ120">
        <v>1.2</v>
      </c>
      <c r="CR120">
        <v>3.6495822999999997E-2</v>
      </c>
      <c r="CS120">
        <v>0.5</v>
      </c>
      <c r="CT120" t="s">
        <v>141</v>
      </c>
      <c r="CU120">
        <v>0.5</v>
      </c>
      <c r="CV120" t="s">
        <v>141</v>
      </c>
      <c r="CW120" s="14">
        <f t="shared" si="83"/>
        <v>0.5</v>
      </c>
      <c r="CX120" s="14">
        <f t="shared" si="95"/>
        <v>0.7</v>
      </c>
      <c r="CY120" s="14" t="str">
        <f t="shared" si="84"/>
        <v>Over</v>
      </c>
      <c r="CZ120">
        <v>1</v>
      </c>
      <c r="DA120">
        <v>0.5</v>
      </c>
      <c r="DB120" s="14">
        <f t="shared" si="85"/>
        <v>2</v>
      </c>
      <c r="DC120" s="14">
        <f t="shared" si="86"/>
        <v>2</v>
      </c>
      <c r="DD120" s="14">
        <f t="shared" si="87"/>
        <v>1</v>
      </c>
      <c r="DE120" s="14">
        <f t="shared" si="88"/>
        <v>0</v>
      </c>
      <c r="DF120" s="14">
        <f t="shared" si="89"/>
        <v>5</v>
      </c>
    </row>
    <row r="121" spans="1:111" x14ac:dyDescent="0.3">
      <c r="A121" t="s">
        <v>267</v>
      </c>
      <c r="B121" t="s">
        <v>45</v>
      </c>
      <c r="C121" t="s">
        <v>44</v>
      </c>
      <c r="D121" s="15">
        <v>0.23705791633230899</v>
      </c>
      <c r="E121" s="15">
        <v>0.38128403075043299</v>
      </c>
      <c r="F121" s="15">
        <v>1.5372413999999999E-2</v>
      </c>
      <c r="G121" s="15">
        <v>0.5</v>
      </c>
      <c r="H121" s="15" t="s">
        <v>141</v>
      </c>
      <c r="I121" s="15">
        <v>0.5</v>
      </c>
      <c r="J121" s="15" t="s">
        <v>141</v>
      </c>
      <c r="K121" s="16">
        <f t="shared" si="49"/>
        <v>0.5</v>
      </c>
      <c r="L121" s="14">
        <f t="shared" si="90"/>
        <v>-0.484627586</v>
      </c>
      <c r="M121" s="16" t="str">
        <f t="shared" si="50"/>
        <v>Under</v>
      </c>
      <c r="N121" s="15">
        <v>0.4</v>
      </c>
      <c r="O121" s="15">
        <v>0.4</v>
      </c>
      <c r="P121" s="16">
        <f t="shared" si="51"/>
        <v>3</v>
      </c>
      <c r="Q121" s="16">
        <f t="shared" si="52"/>
        <v>4</v>
      </c>
      <c r="R121" s="16">
        <f t="shared" si="53"/>
        <v>1</v>
      </c>
      <c r="S121" s="16">
        <f t="shared" si="54"/>
        <v>1</v>
      </c>
      <c r="T121" s="16">
        <f t="shared" si="55"/>
        <v>9</v>
      </c>
      <c r="V121">
        <v>0.54130944578298601</v>
      </c>
      <c r="W121">
        <v>1</v>
      </c>
      <c r="X121">
        <v>7.9229740000000008E-6</v>
      </c>
      <c r="Y121">
        <v>0.5</v>
      </c>
      <c r="Z121">
        <v>-150</v>
      </c>
      <c r="AA121">
        <v>420</v>
      </c>
      <c r="AB121">
        <v>0</v>
      </c>
      <c r="AC121" s="14">
        <f t="shared" si="56"/>
        <v>0.5</v>
      </c>
      <c r="AD121" s="16">
        <f t="shared" si="91"/>
        <v>0.5</v>
      </c>
      <c r="AE121" s="14" t="str">
        <f t="shared" si="57"/>
        <v>Over</v>
      </c>
      <c r="AF121">
        <v>0.4</v>
      </c>
      <c r="AG121">
        <v>0.4</v>
      </c>
      <c r="AH121" s="14">
        <f t="shared" si="58"/>
        <v>2</v>
      </c>
      <c r="AI121" s="14">
        <f t="shared" si="59"/>
        <v>3</v>
      </c>
      <c r="AJ121" s="14">
        <f t="shared" si="60"/>
        <v>0</v>
      </c>
      <c r="AK121" s="14">
        <f t="shared" si="61"/>
        <v>0</v>
      </c>
      <c r="AL121" s="14">
        <f t="shared" si="62"/>
        <v>5</v>
      </c>
      <c r="AN121">
        <v>7.4594163566526678E-2</v>
      </c>
      <c r="AO121">
        <v>0.21400524576159499</v>
      </c>
      <c r="AP121">
        <v>-2.4067649552449298E-5</v>
      </c>
      <c r="AQ121" t="s">
        <v>141</v>
      </c>
      <c r="AR121">
        <v>0.5</v>
      </c>
      <c r="AS121">
        <v>600</v>
      </c>
      <c r="AT121" t="s">
        <v>141</v>
      </c>
      <c r="AU121" s="14">
        <f t="shared" si="63"/>
        <v>0.5</v>
      </c>
      <c r="AV121" s="14">
        <f t="shared" si="92"/>
        <v>-0.50002406764955243</v>
      </c>
      <c r="AW121" s="14" t="str">
        <f t="shared" si="64"/>
        <v>Under</v>
      </c>
      <c r="AX121">
        <v>0.2</v>
      </c>
      <c r="AY121">
        <v>0.2</v>
      </c>
      <c r="AZ121" s="14">
        <f t="shared" si="65"/>
        <v>3</v>
      </c>
      <c r="BA121" s="14">
        <f t="shared" si="66"/>
        <v>1</v>
      </c>
      <c r="BB121" s="14">
        <f t="shared" si="67"/>
        <v>0</v>
      </c>
      <c r="BC121" s="14">
        <f t="shared" si="68"/>
        <v>0</v>
      </c>
      <c r="BD121" s="14">
        <f t="shared" si="69"/>
        <v>4</v>
      </c>
      <c r="BF121">
        <v>0.29850583467541592</v>
      </c>
      <c r="BG121">
        <v>0.65933044017358899</v>
      </c>
      <c r="BH121">
        <v>-2.0359578E-2</v>
      </c>
      <c r="BI121" t="s">
        <v>141</v>
      </c>
      <c r="BJ121">
        <v>0.5</v>
      </c>
      <c r="BK121">
        <v>220</v>
      </c>
      <c r="BL121" t="s">
        <v>141</v>
      </c>
      <c r="BM121" s="14">
        <f t="shared" si="70"/>
        <v>0.5</v>
      </c>
      <c r="BN121" s="14">
        <f t="shared" si="93"/>
        <v>-0.52035957799999999</v>
      </c>
      <c r="BO121" s="14" t="str">
        <f t="shared" si="71"/>
        <v>Under</v>
      </c>
      <c r="BP121">
        <v>0.2</v>
      </c>
      <c r="BQ121">
        <v>0.2</v>
      </c>
      <c r="BR121" s="14">
        <f t="shared" si="72"/>
        <v>2</v>
      </c>
      <c r="BS121" s="14">
        <f t="shared" si="73"/>
        <v>1</v>
      </c>
      <c r="BT121" s="14">
        <f t="shared" si="74"/>
        <v>1</v>
      </c>
      <c r="BU121" s="14">
        <f t="shared" si="75"/>
        <v>1</v>
      </c>
      <c r="BV121" s="14">
        <f t="shared" si="76"/>
        <v>5</v>
      </c>
      <c r="BX121">
        <v>0.16837074109901071</v>
      </c>
      <c r="BY121">
        <v>0.79899581589958102</v>
      </c>
      <c r="BZ121">
        <v>-8.3243998665551398E-3</v>
      </c>
      <c r="CA121" t="s">
        <v>141</v>
      </c>
      <c r="CB121">
        <v>0.5</v>
      </c>
      <c r="CC121">
        <v>630</v>
      </c>
      <c r="CD121" t="s">
        <v>141</v>
      </c>
      <c r="CE121" s="14">
        <f t="shared" si="77"/>
        <v>0.5</v>
      </c>
      <c r="CF121" s="14">
        <f t="shared" si="94"/>
        <v>-0.50832439986655509</v>
      </c>
      <c r="CG121" s="14" t="str">
        <f t="shared" si="78"/>
        <v>Under</v>
      </c>
      <c r="CH121">
        <v>0.2</v>
      </c>
      <c r="CI121">
        <v>0.2</v>
      </c>
      <c r="CJ121" s="14"/>
      <c r="CK121" s="14">
        <f t="shared" si="79"/>
        <v>1</v>
      </c>
      <c r="CL121" s="14">
        <f t="shared" si="80"/>
        <v>1</v>
      </c>
      <c r="CM121" s="14">
        <f t="shared" si="81"/>
        <v>1</v>
      </c>
      <c r="CN121" s="14">
        <f t="shared" si="82"/>
        <v>3</v>
      </c>
      <c r="CP121">
        <v>0.84051354722009808</v>
      </c>
      <c r="CQ121">
        <v>1.2</v>
      </c>
      <c r="CR121">
        <v>3.6446529999999998E-2</v>
      </c>
      <c r="CS121">
        <v>0.5</v>
      </c>
      <c r="CT121" t="s">
        <v>141</v>
      </c>
      <c r="CU121">
        <v>0.5</v>
      </c>
      <c r="CV121" t="s">
        <v>141</v>
      </c>
      <c r="CW121" s="14">
        <f t="shared" si="83"/>
        <v>0.5</v>
      </c>
      <c r="CX121" s="14">
        <f t="shared" si="95"/>
        <v>0.7</v>
      </c>
      <c r="CY121" s="14" t="str">
        <f t="shared" si="84"/>
        <v>Over</v>
      </c>
      <c r="CZ121">
        <v>1</v>
      </c>
      <c r="DA121">
        <v>0.4</v>
      </c>
      <c r="DB121" s="14">
        <f t="shared" si="85"/>
        <v>2</v>
      </c>
      <c r="DC121" s="14">
        <f t="shared" si="86"/>
        <v>2</v>
      </c>
      <c r="DD121" s="14">
        <f t="shared" si="87"/>
        <v>1</v>
      </c>
      <c r="DE121" s="14">
        <f t="shared" si="88"/>
        <v>0</v>
      </c>
      <c r="DF121" s="14">
        <f t="shared" si="89"/>
        <v>5</v>
      </c>
    </row>
    <row r="122" spans="1:111" x14ac:dyDescent="0.3">
      <c r="A122" t="s">
        <v>268</v>
      </c>
      <c r="B122" t="s">
        <v>45</v>
      </c>
      <c r="C122" t="s">
        <v>44</v>
      </c>
      <c r="D122">
        <v>0.3884496491976151</v>
      </c>
      <c r="E122">
        <v>0.47237561003730999</v>
      </c>
      <c r="F122">
        <v>0.26594656624636198</v>
      </c>
      <c r="G122">
        <v>0.5</v>
      </c>
      <c r="H122" t="s">
        <v>141</v>
      </c>
      <c r="I122">
        <v>0.5</v>
      </c>
      <c r="J122" t="s">
        <v>141</v>
      </c>
      <c r="K122" s="14">
        <f t="shared" si="49"/>
        <v>0.5</v>
      </c>
      <c r="L122" s="14">
        <f t="shared" si="90"/>
        <v>-0.23405343375363802</v>
      </c>
      <c r="M122" s="14" t="str">
        <f t="shared" si="50"/>
        <v>Under</v>
      </c>
      <c r="N122">
        <v>0.6</v>
      </c>
      <c r="O122">
        <v>0.5</v>
      </c>
      <c r="P122" s="14">
        <f t="shared" si="51"/>
        <v>3</v>
      </c>
      <c r="Q122" s="14">
        <f t="shared" si="52"/>
        <v>3</v>
      </c>
      <c r="R122" s="14">
        <f t="shared" si="53"/>
        <v>0</v>
      </c>
      <c r="S122" s="14">
        <f t="shared" si="54"/>
        <v>1</v>
      </c>
      <c r="T122" s="14">
        <f t="shared" si="55"/>
        <v>7</v>
      </c>
      <c r="V122" s="15">
        <v>0.92871778936688187</v>
      </c>
      <c r="W122" s="15">
        <v>1.0015244763781599</v>
      </c>
      <c r="X122" s="15">
        <v>0.80722849087705295</v>
      </c>
      <c r="Y122" s="15">
        <v>0.5</v>
      </c>
      <c r="Z122" s="15">
        <v>-250</v>
      </c>
      <c r="AA122" s="15">
        <v>220</v>
      </c>
      <c r="AB122" s="15">
        <v>0.2</v>
      </c>
      <c r="AC122" s="16">
        <f t="shared" si="56"/>
        <v>0.5</v>
      </c>
      <c r="AD122" s="16">
        <f t="shared" si="91"/>
        <v>0.50152447637815989</v>
      </c>
      <c r="AE122" s="16" t="str">
        <f t="shared" si="57"/>
        <v>Over</v>
      </c>
      <c r="AF122" s="15">
        <v>0.8</v>
      </c>
      <c r="AG122" s="15">
        <v>0.6</v>
      </c>
      <c r="AH122" s="16">
        <f t="shared" si="58"/>
        <v>3</v>
      </c>
      <c r="AI122" s="16">
        <f t="shared" si="59"/>
        <v>4</v>
      </c>
      <c r="AJ122" s="16">
        <f t="shared" si="60"/>
        <v>1</v>
      </c>
      <c r="AK122" s="16">
        <f t="shared" si="61"/>
        <v>1</v>
      </c>
      <c r="AL122" s="16">
        <f t="shared" si="62"/>
        <v>9</v>
      </c>
      <c r="AN122">
        <v>4.4411354611835922E-2</v>
      </c>
      <c r="AO122">
        <v>0.125389337600669</v>
      </c>
      <c r="AP122">
        <v>-1.1636565239200301E-5</v>
      </c>
      <c r="AQ122" t="s">
        <v>141</v>
      </c>
      <c r="AR122">
        <v>0.5</v>
      </c>
      <c r="AS122">
        <v>700</v>
      </c>
      <c r="AT122" t="s">
        <v>141</v>
      </c>
      <c r="AU122" s="14">
        <f t="shared" si="63"/>
        <v>0.5</v>
      </c>
      <c r="AV122" s="14">
        <f t="shared" si="92"/>
        <v>-0.50001163656523917</v>
      </c>
      <c r="AW122" s="14" t="str">
        <f t="shared" si="64"/>
        <v>Under</v>
      </c>
      <c r="AX122">
        <v>0.1</v>
      </c>
      <c r="AY122">
        <v>0.1</v>
      </c>
      <c r="AZ122" s="14">
        <f t="shared" si="65"/>
        <v>3</v>
      </c>
      <c r="BA122" s="14">
        <f t="shared" si="66"/>
        <v>1</v>
      </c>
      <c r="BB122" s="14">
        <f t="shared" si="67"/>
        <v>0</v>
      </c>
      <c r="BC122" s="14">
        <f t="shared" si="68"/>
        <v>0</v>
      </c>
      <c r="BD122" s="14">
        <f t="shared" si="69"/>
        <v>4</v>
      </c>
      <c r="BF122">
        <v>0.50779801513444356</v>
      </c>
      <c r="BG122">
        <v>1.1051050404838101</v>
      </c>
      <c r="BH122">
        <v>0.22182743066133101</v>
      </c>
      <c r="BI122" t="s">
        <v>141</v>
      </c>
      <c r="BJ122">
        <v>0.5</v>
      </c>
      <c r="BK122">
        <v>165</v>
      </c>
      <c r="BL122" t="s">
        <v>141</v>
      </c>
      <c r="BM122" s="14">
        <f t="shared" si="70"/>
        <v>0.5</v>
      </c>
      <c r="BN122" s="14">
        <f t="shared" si="93"/>
        <v>0.60510504048381009</v>
      </c>
      <c r="BO122" s="14" t="str">
        <f t="shared" si="71"/>
        <v>Over</v>
      </c>
      <c r="BP122">
        <v>0.5</v>
      </c>
      <c r="BQ122">
        <v>0.4</v>
      </c>
      <c r="BR122" s="14">
        <f t="shared" si="72"/>
        <v>2</v>
      </c>
      <c r="BS122" s="14">
        <f t="shared" si="73"/>
        <v>5</v>
      </c>
      <c r="BT122" s="14">
        <f t="shared" si="74"/>
        <v>0</v>
      </c>
      <c r="BU122" s="14">
        <f t="shared" si="75"/>
        <v>0</v>
      </c>
      <c r="BV122" s="14">
        <f t="shared" si="76"/>
        <v>7</v>
      </c>
      <c r="BX122">
        <v>0.18608886616046619</v>
      </c>
      <c r="BY122">
        <v>0.83010903974674599</v>
      </c>
      <c r="BZ122">
        <v>3.9609782000000003E-2</v>
      </c>
      <c r="CA122" t="s">
        <v>141</v>
      </c>
      <c r="CB122">
        <v>0.5</v>
      </c>
      <c r="CC122">
        <v>750</v>
      </c>
      <c r="CD122" t="s">
        <v>141</v>
      </c>
      <c r="CE122" s="14">
        <f t="shared" si="77"/>
        <v>0.5</v>
      </c>
      <c r="CF122" s="14">
        <f t="shared" si="94"/>
        <v>-0.46039021800000002</v>
      </c>
      <c r="CG122" s="14" t="str">
        <f t="shared" si="78"/>
        <v>Under</v>
      </c>
      <c r="CH122">
        <v>0.2</v>
      </c>
      <c r="CI122">
        <v>0.2</v>
      </c>
      <c r="CJ122" s="14"/>
      <c r="CK122" s="14">
        <f t="shared" si="79"/>
        <v>1</v>
      </c>
      <c r="CL122" s="14">
        <f t="shared" si="80"/>
        <v>1</v>
      </c>
      <c r="CM122" s="14">
        <f t="shared" si="81"/>
        <v>1</v>
      </c>
      <c r="CN122" s="14">
        <f t="shared" si="82"/>
        <v>3</v>
      </c>
      <c r="CP122">
        <v>1.118469280837715</v>
      </c>
      <c r="CQ122">
        <v>1.2341062865935799</v>
      </c>
      <c r="CR122">
        <v>0.99070484498325695</v>
      </c>
      <c r="CS122">
        <v>1.5</v>
      </c>
      <c r="CT122" t="s">
        <v>141</v>
      </c>
      <c r="CU122">
        <v>1.5</v>
      </c>
      <c r="CV122" t="s">
        <v>141</v>
      </c>
      <c r="CW122" s="14">
        <f t="shared" si="83"/>
        <v>1.5</v>
      </c>
      <c r="CX122" s="14">
        <f t="shared" si="95"/>
        <v>-0.50929515501674305</v>
      </c>
      <c r="CY122" s="14" t="str">
        <f t="shared" si="84"/>
        <v>Under</v>
      </c>
      <c r="CZ122">
        <v>1.2</v>
      </c>
      <c r="DA122">
        <v>0.3</v>
      </c>
      <c r="DB122" s="14">
        <f t="shared" si="85"/>
        <v>3</v>
      </c>
      <c r="DC122" s="14">
        <f t="shared" si="86"/>
        <v>1</v>
      </c>
      <c r="DD122" s="14">
        <f t="shared" si="87"/>
        <v>1</v>
      </c>
      <c r="DE122" s="14">
        <f t="shared" si="88"/>
        <v>1</v>
      </c>
      <c r="DF122" s="14">
        <f t="shared" si="89"/>
        <v>6</v>
      </c>
    </row>
    <row r="123" spans="1:111" x14ac:dyDescent="0.3">
      <c r="A123" t="s">
        <v>269</v>
      </c>
      <c r="B123" t="s">
        <v>45</v>
      </c>
      <c r="C123" t="s">
        <v>44</v>
      </c>
      <c r="D123">
        <v>0.56156623036106668</v>
      </c>
      <c r="E123">
        <v>0.72132657761400198</v>
      </c>
      <c r="F123">
        <v>0.44586580307073198</v>
      </c>
      <c r="G123">
        <v>0.5</v>
      </c>
      <c r="H123" t="s">
        <v>141</v>
      </c>
      <c r="I123">
        <v>0.5</v>
      </c>
      <c r="J123" t="s">
        <v>141</v>
      </c>
      <c r="K123" s="14">
        <f t="shared" si="49"/>
        <v>0.5</v>
      </c>
      <c r="L123" s="14">
        <f t="shared" si="90"/>
        <v>0.22132657761400198</v>
      </c>
      <c r="M123" s="14" t="str">
        <f t="shared" si="50"/>
        <v>Over</v>
      </c>
      <c r="N123">
        <v>0.6</v>
      </c>
      <c r="O123">
        <v>0.5</v>
      </c>
      <c r="P123" s="14">
        <f t="shared" si="51"/>
        <v>2</v>
      </c>
      <c r="Q123" s="14">
        <f t="shared" si="52"/>
        <v>3</v>
      </c>
      <c r="R123" s="14">
        <f t="shared" si="53"/>
        <v>1</v>
      </c>
      <c r="S123" s="14">
        <f t="shared" si="54"/>
        <v>0</v>
      </c>
      <c r="T123" s="14">
        <f t="shared" si="55"/>
        <v>6</v>
      </c>
      <c r="U123" s="14"/>
      <c r="V123" s="15">
        <v>1.1158863250603499</v>
      </c>
      <c r="W123" s="15">
        <v>1.31524080428652</v>
      </c>
      <c r="X123" s="15">
        <v>0.99998849999999995</v>
      </c>
      <c r="Y123" s="15">
        <v>0.5</v>
      </c>
      <c r="Z123" s="15">
        <v>-180</v>
      </c>
      <c r="AA123" s="15">
        <v>320</v>
      </c>
      <c r="AB123" s="15">
        <v>0.3</v>
      </c>
      <c r="AC123" s="16">
        <f t="shared" si="56"/>
        <v>0.5</v>
      </c>
      <c r="AD123" s="16">
        <f t="shared" si="91"/>
        <v>0.81524080428652002</v>
      </c>
      <c r="AE123" s="16" t="str">
        <f t="shared" si="57"/>
        <v>Over</v>
      </c>
      <c r="AF123" s="15">
        <v>1.3</v>
      </c>
      <c r="AG123" s="15">
        <v>0.8</v>
      </c>
      <c r="AH123" s="16">
        <f t="shared" si="58"/>
        <v>3</v>
      </c>
      <c r="AI123" s="16">
        <f t="shared" si="59"/>
        <v>5</v>
      </c>
      <c r="AJ123" s="16">
        <f t="shared" si="60"/>
        <v>1</v>
      </c>
      <c r="AK123" s="16">
        <f t="shared" si="61"/>
        <v>1</v>
      </c>
      <c r="AL123" s="16">
        <f t="shared" si="62"/>
        <v>10</v>
      </c>
      <c r="AM123" s="14"/>
      <c r="AN123">
        <v>4.0941748176110522E-2</v>
      </c>
      <c r="AO123">
        <v>0.12213594049107999</v>
      </c>
      <c r="AP123">
        <v>-8.1045649999999995E-6</v>
      </c>
      <c r="AQ123" t="s">
        <v>141</v>
      </c>
      <c r="AR123">
        <v>0.5</v>
      </c>
      <c r="AS123">
        <v>900</v>
      </c>
      <c r="AT123" t="s">
        <v>141</v>
      </c>
      <c r="AU123" s="14">
        <f t="shared" si="63"/>
        <v>0.5</v>
      </c>
      <c r="AV123" s="14">
        <f t="shared" si="92"/>
        <v>-0.500008104565</v>
      </c>
      <c r="AW123" s="14" t="str">
        <f t="shared" si="64"/>
        <v>Under</v>
      </c>
      <c r="AX123">
        <v>0.1</v>
      </c>
      <c r="AY123">
        <v>0</v>
      </c>
      <c r="AZ123" s="14">
        <f t="shared" si="65"/>
        <v>3</v>
      </c>
      <c r="BA123" s="14">
        <f t="shared" si="66"/>
        <v>1</v>
      </c>
      <c r="BB123" s="14">
        <f t="shared" si="67"/>
        <v>0</v>
      </c>
      <c r="BC123" s="14">
        <f t="shared" si="68"/>
        <v>0</v>
      </c>
      <c r="BD123" s="14">
        <f t="shared" si="69"/>
        <v>4</v>
      </c>
      <c r="BE123" s="14"/>
      <c r="BF123">
        <v>0.69183815320852682</v>
      </c>
      <c r="BG123">
        <v>1.3475698800334699</v>
      </c>
      <c r="BH123">
        <v>0.34342748000000001</v>
      </c>
      <c r="BI123" t="s">
        <v>141</v>
      </c>
      <c r="BJ123">
        <v>0.5</v>
      </c>
      <c r="BK123">
        <v>220</v>
      </c>
      <c r="BL123" t="s">
        <v>141</v>
      </c>
      <c r="BM123" s="14">
        <f t="shared" si="70"/>
        <v>0.5</v>
      </c>
      <c r="BN123" s="14">
        <f t="shared" si="93"/>
        <v>0.84756988003346989</v>
      </c>
      <c r="BO123" s="14" t="str">
        <f t="shared" si="71"/>
        <v>Over</v>
      </c>
      <c r="BP123">
        <v>1.1000000000000001</v>
      </c>
      <c r="BQ123">
        <v>0.3</v>
      </c>
      <c r="BR123" s="14">
        <f t="shared" si="72"/>
        <v>2</v>
      </c>
      <c r="BS123" s="14">
        <f t="shared" si="73"/>
        <v>5</v>
      </c>
      <c r="BT123" s="14">
        <f t="shared" si="74"/>
        <v>1</v>
      </c>
      <c r="BU123" s="14">
        <f t="shared" si="75"/>
        <v>0</v>
      </c>
      <c r="BV123" s="14">
        <f t="shared" si="76"/>
        <v>8</v>
      </c>
      <c r="BW123" s="14"/>
      <c r="BX123">
        <v>0.2179013288892655</v>
      </c>
      <c r="BY123">
        <v>0.84712543554006903</v>
      </c>
      <c r="BZ123">
        <v>5.95044992853591E-2</v>
      </c>
      <c r="CA123" t="s">
        <v>141</v>
      </c>
      <c r="CB123">
        <v>0.5</v>
      </c>
      <c r="CC123">
        <v>800</v>
      </c>
      <c r="CD123" t="s">
        <v>141</v>
      </c>
      <c r="CE123" s="14">
        <f t="shared" si="77"/>
        <v>0.5</v>
      </c>
      <c r="CF123" s="14">
        <f t="shared" si="94"/>
        <v>-0.44049550071464089</v>
      </c>
      <c r="CG123" s="14" t="str">
        <f t="shared" si="78"/>
        <v>Under</v>
      </c>
      <c r="CH123">
        <v>0.1</v>
      </c>
      <c r="CI123">
        <v>0.1</v>
      </c>
      <c r="CJ123" s="14"/>
      <c r="CK123" s="14">
        <f t="shared" si="79"/>
        <v>1</v>
      </c>
      <c r="CL123" s="14">
        <f t="shared" si="80"/>
        <v>1</v>
      </c>
      <c r="CM123" s="14">
        <f t="shared" si="81"/>
        <v>1</v>
      </c>
      <c r="CN123" s="14">
        <f t="shared" si="82"/>
        <v>3</v>
      </c>
      <c r="CO123" s="14"/>
      <c r="CP123">
        <v>2.429263311867091</v>
      </c>
      <c r="CQ123">
        <v>2.99</v>
      </c>
      <c r="CR123">
        <v>1.8672727406171901</v>
      </c>
      <c r="CS123">
        <v>1.5</v>
      </c>
      <c r="CT123" t="s">
        <v>141</v>
      </c>
      <c r="CU123">
        <v>1.5</v>
      </c>
      <c r="CV123" t="s">
        <v>141</v>
      </c>
      <c r="CW123" s="14">
        <f t="shared" si="83"/>
        <v>1.5</v>
      </c>
      <c r="CX123" s="14">
        <f t="shared" si="95"/>
        <v>1.4900000000000002</v>
      </c>
      <c r="CY123" s="14" t="str">
        <f t="shared" si="84"/>
        <v>Over</v>
      </c>
      <c r="CZ123">
        <v>2</v>
      </c>
      <c r="DA123">
        <v>0.5</v>
      </c>
      <c r="DB123" s="14">
        <f t="shared" si="85"/>
        <v>3</v>
      </c>
      <c r="DC123" s="14">
        <f t="shared" si="86"/>
        <v>3</v>
      </c>
      <c r="DD123" s="14">
        <f t="shared" si="87"/>
        <v>1</v>
      </c>
      <c r="DE123" s="14">
        <f t="shared" si="88"/>
        <v>0</v>
      </c>
      <c r="DF123" s="14">
        <f t="shared" si="89"/>
        <v>7</v>
      </c>
      <c r="DG123" s="14"/>
    </row>
    <row r="124" spans="1:111" x14ac:dyDescent="0.3">
      <c r="A124" t="s">
        <v>270</v>
      </c>
      <c r="B124" t="s">
        <v>45</v>
      </c>
      <c r="C124" t="s">
        <v>44</v>
      </c>
      <c r="D124">
        <v>0.47888047406938078</v>
      </c>
      <c r="E124">
        <v>0.55222447937170505</v>
      </c>
      <c r="F124">
        <v>0.39</v>
      </c>
      <c r="G124">
        <v>0.5</v>
      </c>
      <c r="H124" t="s">
        <v>141</v>
      </c>
      <c r="I124">
        <v>0.5</v>
      </c>
      <c r="J124" t="s">
        <v>141</v>
      </c>
      <c r="K124" s="14">
        <f t="shared" si="49"/>
        <v>0.5</v>
      </c>
      <c r="L124" s="14">
        <f t="shared" si="90"/>
        <v>-0.10999999999999999</v>
      </c>
      <c r="M124" s="14" t="str">
        <f t="shared" si="50"/>
        <v>Under</v>
      </c>
      <c r="N124">
        <v>0.6</v>
      </c>
      <c r="O124">
        <v>0.4</v>
      </c>
      <c r="P124" s="14">
        <f t="shared" si="51"/>
        <v>2</v>
      </c>
      <c r="Q124" s="14">
        <f t="shared" si="52"/>
        <v>2</v>
      </c>
      <c r="R124" s="14">
        <f t="shared" si="53"/>
        <v>0</v>
      </c>
      <c r="S124" s="14">
        <f t="shared" si="54"/>
        <v>1</v>
      </c>
      <c r="T124" s="14">
        <f t="shared" si="55"/>
        <v>5</v>
      </c>
      <c r="U124" s="14"/>
      <c r="V124">
        <v>0.83448923751500137</v>
      </c>
      <c r="W124">
        <v>1</v>
      </c>
      <c r="X124">
        <v>0.51185871984448905</v>
      </c>
      <c r="Y124">
        <v>0.5</v>
      </c>
      <c r="Z124">
        <v>-210</v>
      </c>
      <c r="AA124">
        <v>280</v>
      </c>
      <c r="AB124">
        <v>0.2</v>
      </c>
      <c r="AC124" s="14">
        <f t="shared" si="56"/>
        <v>0.5</v>
      </c>
      <c r="AD124" s="16">
        <f t="shared" si="91"/>
        <v>0.5</v>
      </c>
      <c r="AE124" s="14" t="str">
        <f t="shared" si="57"/>
        <v>Over</v>
      </c>
      <c r="AF124">
        <v>0.8</v>
      </c>
      <c r="AG124">
        <v>0.4</v>
      </c>
      <c r="AH124" s="14">
        <f t="shared" si="58"/>
        <v>3</v>
      </c>
      <c r="AI124" s="14">
        <f t="shared" si="59"/>
        <v>3</v>
      </c>
      <c r="AJ124" s="14">
        <f t="shared" si="60"/>
        <v>1</v>
      </c>
      <c r="AK124" s="14">
        <f t="shared" si="61"/>
        <v>0</v>
      </c>
      <c r="AL124" s="14">
        <f t="shared" si="62"/>
        <v>7</v>
      </c>
      <c r="AM124" s="14"/>
      <c r="AN124">
        <v>5.434445358799533E-3</v>
      </c>
      <c r="AO124">
        <v>4.2707058591680398E-2</v>
      </c>
      <c r="AP124">
        <v>-2.45741953981519E-2</v>
      </c>
      <c r="AQ124" t="s">
        <v>141</v>
      </c>
      <c r="AR124">
        <v>0.5</v>
      </c>
      <c r="AS124">
        <v>520</v>
      </c>
      <c r="AT124" t="s">
        <v>141</v>
      </c>
      <c r="AU124" s="14">
        <f t="shared" si="63"/>
        <v>0.5</v>
      </c>
      <c r="AV124" s="14">
        <f t="shared" si="92"/>
        <v>-0.52457419539815187</v>
      </c>
      <c r="AW124" s="14" t="str">
        <f t="shared" si="64"/>
        <v>Under</v>
      </c>
      <c r="AX124">
        <v>0</v>
      </c>
      <c r="AY124">
        <v>0</v>
      </c>
      <c r="AZ124" s="14">
        <f t="shared" si="65"/>
        <v>3</v>
      </c>
      <c r="BA124" s="14">
        <f t="shared" si="66"/>
        <v>1</v>
      </c>
      <c r="BB124" s="14">
        <f t="shared" si="67"/>
        <v>0</v>
      </c>
      <c r="BC124" s="14">
        <f t="shared" si="68"/>
        <v>0</v>
      </c>
      <c r="BD124" s="14">
        <f t="shared" si="69"/>
        <v>4</v>
      </c>
      <c r="BE124" s="14"/>
      <c r="BF124">
        <v>0.41195440779300901</v>
      </c>
      <c r="BG124">
        <v>0.74074074074074003</v>
      </c>
      <c r="BH124">
        <v>6.9863449999999994E-2</v>
      </c>
      <c r="BI124" t="s">
        <v>141</v>
      </c>
      <c r="BJ124">
        <v>0.5</v>
      </c>
      <c r="BK124">
        <v>155</v>
      </c>
      <c r="BL124" t="s">
        <v>141</v>
      </c>
      <c r="BM124" s="14">
        <f t="shared" si="70"/>
        <v>0.5</v>
      </c>
      <c r="BN124" s="14">
        <f t="shared" si="93"/>
        <v>-0.43013655000000001</v>
      </c>
      <c r="BO124" s="14" t="str">
        <f t="shared" si="71"/>
        <v>Under</v>
      </c>
      <c r="BP124">
        <v>0.2</v>
      </c>
      <c r="BQ124">
        <v>0.1</v>
      </c>
      <c r="BR124" s="14">
        <f t="shared" si="72"/>
        <v>2</v>
      </c>
      <c r="BS124" s="14">
        <f t="shared" si="73"/>
        <v>1</v>
      </c>
      <c r="BT124" s="14">
        <f t="shared" si="74"/>
        <v>1</v>
      </c>
      <c r="BU124" s="14">
        <f t="shared" si="75"/>
        <v>1</v>
      </c>
      <c r="BV124" s="14">
        <f t="shared" si="76"/>
        <v>5</v>
      </c>
      <c r="BW124" s="14"/>
      <c r="BX124">
        <v>0.15788397721888819</v>
      </c>
      <c r="BY124">
        <v>0.77874915938130396</v>
      </c>
      <c r="BZ124">
        <v>-1.6976654E-3</v>
      </c>
      <c r="CA124" t="s">
        <v>141</v>
      </c>
      <c r="CB124">
        <v>0.5</v>
      </c>
      <c r="CC124">
        <v>750</v>
      </c>
      <c r="CD124" t="s">
        <v>141</v>
      </c>
      <c r="CE124" s="14">
        <f t="shared" si="77"/>
        <v>0.5</v>
      </c>
      <c r="CF124" s="14">
        <f t="shared" si="94"/>
        <v>-0.50169766540000005</v>
      </c>
      <c r="CG124" s="14" t="str">
        <f t="shared" si="78"/>
        <v>Under</v>
      </c>
      <c r="CH124">
        <v>0</v>
      </c>
      <c r="CI124">
        <v>0</v>
      </c>
      <c r="CJ124" s="14"/>
      <c r="CK124" s="14">
        <f t="shared" si="79"/>
        <v>1</v>
      </c>
      <c r="CL124" s="14">
        <f t="shared" si="80"/>
        <v>1</v>
      </c>
      <c r="CM124" s="14">
        <f t="shared" si="81"/>
        <v>1</v>
      </c>
      <c r="CN124" s="14">
        <f t="shared" si="82"/>
        <v>3</v>
      </c>
      <c r="CO124" s="14"/>
      <c r="CP124">
        <v>1.2274411731484669</v>
      </c>
      <c r="CQ124">
        <v>1.5047364982395901</v>
      </c>
      <c r="CR124">
        <v>1.0234782608695601</v>
      </c>
      <c r="CS124">
        <v>1.5</v>
      </c>
      <c r="CT124" t="s">
        <v>141</v>
      </c>
      <c r="CU124">
        <v>1.5</v>
      </c>
      <c r="CV124" t="s">
        <v>141</v>
      </c>
      <c r="CW124" s="14">
        <f t="shared" si="83"/>
        <v>1.5</v>
      </c>
      <c r="CX124" s="14">
        <f t="shared" si="95"/>
        <v>-0.47652173913043994</v>
      </c>
      <c r="CY124" s="14" t="str">
        <f t="shared" si="84"/>
        <v>Under</v>
      </c>
      <c r="CZ124">
        <v>1.5</v>
      </c>
      <c r="DA124">
        <v>0.4</v>
      </c>
      <c r="DB124" s="14">
        <f t="shared" si="85"/>
        <v>2</v>
      </c>
      <c r="DC124" s="14">
        <f t="shared" si="86"/>
        <v>1</v>
      </c>
      <c r="DD124" s="14">
        <f t="shared" si="87"/>
        <v>1</v>
      </c>
      <c r="DE124" s="14">
        <f t="shared" si="88"/>
        <v>1</v>
      </c>
      <c r="DF124" s="14">
        <f t="shared" si="89"/>
        <v>5</v>
      </c>
      <c r="DG124" s="14"/>
    </row>
    <row r="125" spans="1:111" x14ac:dyDescent="0.3">
      <c r="A125" t="s">
        <v>271</v>
      </c>
      <c r="B125" t="s">
        <v>45</v>
      </c>
      <c r="C125" t="s">
        <v>44</v>
      </c>
      <c r="D125" s="15">
        <v>0.22603724258757751</v>
      </c>
      <c r="E125" s="15">
        <v>0.36614173228346403</v>
      </c>
      <c r="F125" s="15">
        <v>0.02</v>
      </c>
      <c r="G125" s="15">
        <v>0.5</v>
      </c>
      <c r="H125" s="15" t="s">
        <v>141</v>
      </c>
      <c r="I125" s="15">
        <v>0.5</v>
      </c>
      <c r="J125" s="15" t="s">
        <v>141</v>
      </c>
      <c r="K125" s="16">
        <f t="shared" si="49"/>
        <v>0.5</v>
      </c>
      <c r="L125" s="14">
        <f t="shared" si="90"/>
        <v>-0.48</v>
      </c>
      <c r="M125" s="16" t="str">
        <f t="shared" si="50"/>
        <v>Under</v>
      </c>
      <c r="N125" s="15">
        <v>0.3</v>
      </c>
      <c r="O125" s="15">
        <v>0.2</v>
      </c>
      <c r="P125" s="16">
        <f t="shared" si="51"/>
        <v>3</v>
      </c>
      <c r="Q125" s="16">
        <f t="shared" si="52"/>
        <v>4</v>
      </c>
      <c r="R125" s="16">
        <f t="shared" si="53"/>
        <v>1</v>
      </c>
      <c r="S125" s="16">
        <f t="shared" si="54"/>
        <v>1</v>
      </c>
      <c r="T125" s="16">
        <f t="shared" si="55"/>
        <v>9</v>
      </c>
      <c r="U125" s="14"/>
      <c r="V125">
        <v>0.79330802078762053</v>
      </c>
      <c r="W125">
        <v>1</v>
      </c>
      <c r="X125">
        <v>0.51242534357509495</v>
      </c>
      <c r="Y125">
        <v>0.5</v>
      </c>
      <c r="Z125">
        <v>-145</v>
      </c>
      <c r="AA125">
        <v>440</v>
      </c>
      <c r="AB125">
        <v>0.2</v>
      </c>
      <c r="AC125" s="14">
        <f t="shared" si="56"/>
        <v>0.5</v>
      </c>
      <c r="AD125" s="16">
        <f t="shared" si="91"/>
        <v>0.5</v>
      </c>
      <c r="AE125" s="14" t="str">
        <f t="shared" si="57"/>
        <v>Over</v>
      </c>
      <c r="AF125">
        <v>0.7</v>
      </c>
      <c r="AG125">
        <v>0.4</v>
      </c>
      <c r="AH125" s="14">
        <f t="shared" si="58"/>
        <v>3</v>
      </c>
      <c r="AI125" s="14">
        <f t="shared" si="59"/>
        <v>3</v>
      </c>
      <c r="AJ125" s="14">
        <f t="shared" si="60"/>
        <v>1</v>
      </c>
      <c r="AK125" s="14">
        <f t="shared" si="61"/>
        <v>0</v>
      </c>
      <c r="AL125" s="14">
        <f t="shared" si="62"/>
        <v>7</v>
      </c>
      <c r="AM125" s="14"/>
      <c r="AN125">
        <v>6.2721985784419667E-3</v>
      </c>
      <c r="AO125">
        <v>2.4361948955916399E-2</v>
      </c>
      <c r="AP125">
        <v>-2.1479646002178798E-5</v>
      </c>
      <c r="AQ125" t="s">
        <v>141</v>
      </c>
      <c r="AR125">
        <v>0.5</v>
      </c>
      <c r="AS125">
        <v>680</v>
      </c>
      <c r="AT125" t="s">
        <v>141</v>
      </c>
      <c r="AU125" s="14">
        <f t="shared" si="63"/>
        <v>0.5</v>
      </c>
      <c r="AV125" s="14">
        <f t="shared" si="92"/>
        <v>-0.50002147964600219</v>
      </c>
      <c r="AW125" s="14" t="str">
        <f t="shared" si="64"/>
        <v>Under</v>
      </c>
      <c r="AX125">
        <v>0</v>
      </c>
      <c r="AY125">
        <v>0</v>
      </c>
      <c r="AZ125" s="14">
        <f t="shared" si="65"/>
        <v>3</v>
      </c>
      <c r="BA125" s="14">
        <f t="shared" si="66"/>
        <v>1</v>
      </c>
      <c r="BB125" s="14">
        <f t="shared" si="67"/>
        <v>0</v>
      </c>
      <c r="BC125" s="14">
        <f t="shared" si="68"/>
        <v>0</v>
      </c>
      <c r="BD125" s="14">
        <f t="shared" si="69"/>
        <v>4</v>
      </c>
      <c r="BE125" s="14"/>
      <c r="BF125">
        <v>0.2360107080606309</v>
      </c>
      <c r="BG125">
        <v>0.65244279529993798</v>
      </c>
      <c r="BH125">
        <v>0.12</v>
      </c>
      <c r="BI125" t="s">
        <v>141</v>
      </c>
      <c r="BJ125">
        <v>0.5</v>
      </c>
      <c r="BK125">
        <v>210</v>
      </c>
      <c r="BL125" t="s">
        <v>141</v>
      </c>
      <c r="BM125" s="14">
        <f t="shared" si="70"/>
        <v>0.5</v>
      </c>
      <c r="BN125" s="14">
        <f t="shared" si="93"/>
        <v>-0.38</v>
      </c>
      <c r="BO125" s="14" t="str">
        <f t="shared" si="71"/>
        <v>Under</v>
      </c>
      <c r="BP125">
        <v>0.4</v>
      </c>
      <c r="BQ125">
        <v>0.1</v>
      </c>
      <c r="BR125" s="14">
        <f t="shared" si="72"/>
        <v>2</v>
      </c>
      <c r="BS125" s="14">
        <f t="shared" si="73"/>
        <v>1</v>
      </c>
      <c r="BT125" s="14">
        <f t="shared" si="74"/>
        <v>1</v>
      </c>
      <c r="BU125" s="14">
        <f t="shared" si="75"/>
        <v>1</v>
      </c>
      <c r="BV125" s="14">
        <f t="shared" si="76"/>
        <v>5</v>
      </c>
      <c r="BW125" s="14"/>
      <c r="BX125">
        <v>0.164590035222591</v>
      </c>
      <c r="BY125">
        <v>0.83069568084404799</v>
      </c>
      <c r="BZ125">
        <v>-1.6704400000000001E-2</v>
      </c>
      <c r="CA125" t="s">
        <v>141</v>
      </c>
      <c r="CB125">
        <v>0.5</v>
      </c>
      <c r="CC125" t="s">
        <v>141</v>
      </c>
      <c r="CD125" t="s">
        <v>141</v>
      </c>
      <c r="CE125" s="14">
        <f t="shared" si="77"/>
        <v>0.5</v>
      </c>
      <c r="CF125" s="14">
        <f t="shared" si="94"/>
        <v>-0.51670439999999995</v>
      </c>
      <c r="CG125" s="14" t="str">
        <f t="shared" si="78"/>
        <v>Under</v>
      </c>
      <c r="CH125">
        <v>0</v>
      </c>
      <c r="CI125">
        <v>0</v>
      </c>
      <c r="CJ125" s="14"/>
      <c r="CK125" s="14">
        <f t="shared" si="79"/>
        <v>1</v>
      </c>
      <c r="CL125" s="14">
        <f t="shared" si="80"/>
        <v>1</v>
      </c>
      <c r="CM125" s="14">
        <f t="shared" si="81"/>
        <v>1</v>
      </c>
      <c r="CN125" s="14">
        <f t="shared" si="82"/>
        <v>3</v>
      </c>
      <c r="CO125" s="14"/>
      <c r="CP125">
        <v>0.96171182771171171</v>
      </c>
      <c r="CQ125">
        <v>1.1983131</v>
      </c>
      <c r="CR125">
        <v>0.76896628940032496</v>
      </c>
      <c r="CS125">
        <v>0.5</v>
      </c>
      <c r="CT125" t="s">
        <v>141</v>
      </c>
      <c r="CU125">
        <v>0.5</v>
      </c>
      <c r="CV125" t="s">
        <v>141</v>
      </c>
      <c r="CW125" s="14">
        <f t="shared" si="83"/>
        <v>0.5</v>
      </c>
      <c r="CX125" s="14">
        <f t="shared" si="95"/>
        <v>0.69831310000000002</v>
      </c>
      <c r="CY125" s="14" t="str">
        <f t="shared" si="84"/>
        <v>Over</v>
      </c>
      <c r="CZ125">
        <v>0.8</v>
      </c>
      <c r="DA125">
        <v>0.4</v>
      </c>
      <c r="DB125" s="14">
        <f t="shared" si="85"/>
        <v>3</v>
      </c>
      <c r="DC125" s="14">
        <f t="shared" si="86"/>
        <v>2</v>
      </c>
      <c r="DD125" s="14">
        <f t="shared" si="87"/>
        <v>1</v>
      </c>
      <c r="DE125" s="14">
        <f t="shared" si="88"/>
        <v>0</v>
      </c>
      <c r="DF125" s="14">
        <f t="shared" si="89"/>
        <v>6</v>
      </c>
      <c r="DG125" s="14"/>
    </row>
    <row r="126" spans="1:111" x14ac:dyDescent="0.3">
      <c r="A126" t="s">
        <v>272</v>
      </c>
      <c r="B126" t="s">
        <v>50</v>
      </c>
      <c r="C126" t="s">
        <v>273</v>
      </c>
      <c r="D126" s="15">
        <v>0.24250856316365149</v>
      </c>
      <c r="E126" s="15">
        <v>0.36614173228346403</v>
      </c>
      <c r="F126" s="15">
        <v>0.19933925187752399</v>
      </c>
      <c r="G126" s="15">
        <v>0.5</v>
      </c>
      <c r="H126" s="15" t="s">
        <v>141</v>
      </c>
      <c r="I126" s="15">
        <v>0.5</v>
      </c>
      <c r="J126" s="15">
        <v>0.5</v>
      </c>
      <c r="K126" s="16">
        <f t="shared" si="49"/>
        <v>0.5</v>
      </c>
      <c r="L126" s="14">
        <f t="shared" si="90"/>
        <v>-0.5</v>
      </c>
      <c r="M126" s="16" t="str">
        <f t="shared" si="50"/>
        <v>Under</v>
      </c>
      <c r="N126" s="15">
        <v>0</v>
      </c>
      <c r="O126" s="15">
        <v>0</v>
      </c>
      <c r="P126" s="16">
        <f t="shared" si="51"/>
        <v>3</v>
      </c>
      <c r="Q126" s="16">
        <f t="shared" si="52"/>
        <v>4</v>
      </c>
      <c r="R126" s="16">
        <f t="shared" si="53"/>
        <v>1</v>
      </c>
      <c r="S126" s="16">
        <f t="shared" si="54"/>
        <v>1</v>
      </c>
      <c r="T126" s="16">
        <f t="shared" si="55"/>
        <v>9</v>
      </c>
      <c r="U126" s="14"/>
      <c r="V126">
        <v>0.55083659412071728</v>
      </c>
      <c r="W126">
        <v>1</v>
      </c>
      <c r="X126">
        <v>7.9229740000000008E-6</v>
      </c>
      <c r="Y126">
        <v>0.5</v>
      </c>
      <c r="Z126">
        <v>-160</v>
      </c>
      <c r="AA126">
        <v>370</v>
      </c>
      <c r="AB126">
        <v>0</v>
      </c>
      <c r="AC126" s="14">
        <f t="shared" si="56"/>
        <v>0.5</v>
      </c>
      <c r="AD126" s="16">
        <f t="shared" si="91"/>
        <v>0.5</v>
      </c>
      <c r="AE126" s="14" t="str">
        <f t="shared" si="57"/>
        <v>Over</v>
      </c>
      <c r="AF126">
        <v>0.4</v>
      </c>
      <c r="AG126">
        <v>0.4</v>
      </c>
      <c r="AH126" s="14">
        <f t="shared" si="58"/>
        <v>2</v>
      </c>
      <c r="AI126" s="14">
        <f t="shared" si="59"/>
        <v>3</v>
      </c>
      <c r="AJ126" s="14">
        <f t="shared" si="60"/>
        <v>0</v>
      </c>
      <c r="AK126" s="14">
        <f t="shared" si="61"/>
        <v>0</v>
      </c>
      <c r="AL126" s="14">
        <f t="shared" si="62"/>
        <v>5</v>
      </c>
      <c r="AM126" s="14"/>
      <c r="AN126">
        <v>7.4312522589526954E-3</v>
      </c>
      <c r="AO126">
        <v>1.6340941657069199E-2</v>
      </c>
      <c r="AP126">
        <v>-2.4067649552449298E-5</v>
      </c>
      <c r="AQ126" t="s">
        <v>141</v>
      </c>
      <c r="AR126">
        <v>0.5</v>
      </c>
      <c r="AS126">
        <v>320</v>
      </c>
      <c r="AT126" t="s">
        <v>141</v>
      </c>
      <c r="AU126" s="14">
        <f t="shared" si="63"/>
        <v>0.5</v>
      </c>
      <c r="AV126" s="14">
        <f t="shared" si="92"/>
        <v>-0.50002406764955243</v>
      </c>
      <c r="AW126" s="14" t="str">
        <f t="shared" si="64"/>
        <v>Under</v>
      </c>
      <c r="AX126">
        <v>0</v>
      </c>
      <c r="AY126">
        <v>0</v>
      </c>
      <c r="AZ126" s="14">
        <f t="shared" si="65"/>
        <v>3</v>
      </c>
      <c r="BA126" s="14">
        <f t="shared" si="66"/>
        <v>1</v>
      </c>
      <c r="BB126" s="14">
        <f t="shared" si="67"/>
        <v>0</v>
      </c>
      <c r="BC126" s="14">
        <f t="shared" si="68"/>
        <v>0</v>
      </c>
      <c r="BD126" s="14">
        <f t="shared" si="69"/>
        <v>4</v>
      </c>
      <c r="BE126" s="14"/>
      <c r="BF126">
        <v>0.36147780641414501</v>
      </c>
      <c r="BG126">
        <v>1.08806889287224</v>
      </c>
      <c r="BH126">
        <v>-2.1591996999999999E-3</v>
      </c>
      <c r="BI126" t="s">
        <v>141</v>
      </c>
      <c r="BJ126">
        <v>0.5</v>
      </c>
      <c r="BK126">
        <v>135</v>
      </c>
      <c r="BL126" t="s">
        <v>141</v>
      </c>
      <c r="BM126" s="14">
        <f t="shared" si="70"/>
        <v>0.5</v>
      </c>
      <c r="BN126" s="14">
        <f t="shared" si="93"/>
        <v>0.58806889287223996</v>
      </c>
      <c r="BO126" s="14" t="str">
        <f t="shared" si="71"/>
        <v>Over</v>
      </c>
      <c r="BP126">
        <v>0.5</v>
      </c>
      <c r="BQ126">
        <v>0.3</v>
      </c>
      <c r="BR126" s="14">
        <f t="shared" si="72"/>
        <v>1</v>
      </c>
      <c r="BS126" s="14">
        <f t="shared" si="73"/>
        <v>5</v>
      </c>
      <c r="BT126" s="14">
        <f t="shared" si="74"/>
        <v>0</v>
      </c>
      <c r="BU126" s="14">
        <f t="shared" si="75"/>
        <v>0</v>
      </c>
      <c r="BV126" s="14">
        <f t="shared" si="76"/>
        <v>6</v>
      </c>
      <c r="BW126" s="14"/>
      <c r="BX126">
        <v>0.17184326463115829</v>
      </c>
      <c r="BY126">
        <v>0.83010903974674599</v>
      </c>
      <c r="BZ126">
        <v>0.02</v>
      </c>
      <c r="CA126" t="s">
        <v>141</v>
      </c>
      <c r="CB126">
        <v>0.5</v>
      </c>
      <c r="CC126" t="s">
        <v>141</v>
      </c>
      <c r="CD126" t="s">
        <v>141</v>
      </c>
      <c r="CE126" s="14">
        <f t="shared" si="77"/>
        <v>0.5</v>
      </c>
      <c r="CF126" s="14">
        <f t="shared" si="94"/>
        <v>-0.5</v>
      </c>
      <c r="CG126" s="14" t="str">
        <f t="shared" si="78"/>
        <v>Under</v>
      </c>
      <c r="CH126">
        <v>0</v>
      </c>
      <c r="CI126">
        <v>0</v>
      </c>
      <c r="CJ126" s="14"/>
      <c r="CK126" s="14">
        <f t="shared" si="79"/>
        <v>1</v>
      </c>
      <c r="CL126" s="14">
        <f t="shared" si="80"/>
        <v>1</v>
      </c>
      <c r="CM126" s="14">
        <f t="shared" si="81"/>
        <v>1</v>
      </c>
      <c r="CN126" s="14">
        <f t="shared" si="82"/>
        <v>3</v>
      </c>
      <c r="CO126" s="14"/>
      <c r="CP126">
        <v>0.70168507146697445</v>
      </c>
      <c r="CQ126">
        <v>1.2</v>
      </c>
      <c r="CR126">
        <v>-1.4598736E-5</v>
      </c>
      <c r="CS126">
        <v>1.5</v>
      </c>
      <c r="CT126" t="s">
        <v>141</v>
      </c>
      <c r="CU126">
        <v>1.5</v>
      </c>
      <c r="CV126">
        <v>1.5</v>
      </c>
      <c r="CW126" s="14">
        <f t="shared" si="83"/>
        <v>1.5</v>
      </c>
      <c r="CX126" s="14">
        <f t="shared" si="95"/>
        <v>-1.5000145987360001</v>
      </c>
      <c r="CY126" s="14" t="str">
        <f t="shared" si="84"/>
        <v>Under</v>
      </c>
      <c r="CZ126">
        <v>0.5</v>
      </c>
      <c r="DA126">
        <v>0.1</v>
      </c>
      <c r="DB126" s="14">
        <f t="shared" si="85"/>
        <v>3</v>
      </c>
      <c r="DC126" s="14">
        <f t="shared" si="86"/>
        <v>4</v>
      </c>
      <c r="DD126" s="14">
        <f t="shared" si="87"/>
        <v>1</v>
      </c>
      <c r="DE126" s="14">
        <f t="shared" si="88"/>
        <v>1</v>
      </c>
      <c r="DF126" s="14">
        <f t="shared" si="89"/>
        <v>9</v>
      </c>
      <c r="DG126" s="14"/>
    </row>
    <row r="127" spans="1:111" x14ac:dyDescent="0.3">
      <c r="A127" t="s">
        <v>274</v>
      </c>
      <c r="B127" t="s">
        <v>50</v>
      </c>
      <c r="C127" t="s">
        <v>273</v>
      </c>
      <c r="D127" s="15">
        <v>0.29802392152956331</v>
      </c>
      <c r="E127" s="15">
        <v>0.443520782396088</v>
      </c>
      <c r="F127" s="15">
        <v>4.53039024593999E-2</v>
      </c>
      <c r="G127" s="15">
        <v>0.5</v>
      </c>
      <c r="H127" s="15" t="s">
        <v>141</v>
      </c>
      <c r="I127" s="15">
        <v>0.5</v>
      </c>
      <c r="J127" s="15">
        <v>0.5</v>
      </c>
      <c r="K127" s="16">
        <f t="shared" si="49"/>
        <v>0.5</v>
      </c>
      <c r="L127" s="14">
        <f t="shared" si="90"/>
        <v>-0.45469609754060009</v>
      </c>
      <c r="M127" s="16" t="str">
        <f t="shared" si="50"/>
        <v>Under</v>
      </c>
      <c r="N127" s="15">
        <v>0.2</v>
      </c>
      <c r="O127" s="15">
        <v>0.2</v>
      </c>
      <c r="P127" s="16">
        <f t="shared" si="51"/>
        <v>3</v>
      </c>
      <c r="Q127" s="16">
        <f t="shared" si="52"/>
        <v>4</v>
      </c>
      <c r="R127" s="16">
        <f t="shared" si="53"/>
        <v>1</v>
      </c>
      <c r="S127" s="16">
        <f t="shared" si="54"/>
        <v>1</v>
      </c>
      <c r="T127" s="16">
        <f t="shared" si="55"/>
        <v>9</v>
      </c>
      <c r="U127" s="14"/>
      <c r="V127">
        <v>0.55798613878032821</v>
      </c>
      <c r="W127">
        <v>1</v>
      </c>
      <c r="X127">
        <v>7.9229740000000008E-6</v>
      </c>
      <c r="Y127">
        <v>0.5</v>
      </c>
      <c r="Z127">
        <v>-165</v>
      </c>
      <c r="AA127">
        <v>350</v>
      </c>
      <c r="AB127">
        <v>0</v>
      </c>
      <c r="AC127" s="14">
        <f t="shared" si="56"/>
        <v>0.5</v>
      </c>
      <c r="AD127" s="16">
        <f t="shared" si="91"/>
        <v>0.5</v>
      </c>
      <c r="AE127" s="14" t="str">
        <f t="shared" si="57"/>
        <v>Over</v>
      </c>
      <c r="AF127">
        <v>0.4</v>
      </c>
      <c r="AG127">
        <v>0.4</v>
      </c>
      <c r="AH127" s="14">
        <f t="shared" si="58"/>
        <v>2</v>
      </c>
      <c r="AI127" s="14">
        <f t="shared" si="59"/>
        <v>3</v>
      </c>
      <c r="AJ127" s="14">
        <f t="shared" si="60"/>
        <v>0</v>
      </c>
      <c r="AK127" s="14">
        <f t="shared" si="61"/>
        <v>0</v>
      </c>
      <c r="AL127" s="14">
        <f t="shared" si="62"/>
        <v>5</v>
      </c>
      <c r="AM127" s="14"/>
      <c r="AN127">
        <v>7.8964844097074473E-3</v>
      </c>
      <c r="AO127">
        <v>2.5780167385444398E-2</v>
      </c>
      <c r="AP127">
        <v>-3.77255712140137E-3</v>
      </c>
      <c r="AQ127" t="s">
        <v>141</v>
      </c>
      <c r="AR127">
        <v>0.5</v>
      </c>
      <c r="AS127">
        <v>400</v>
      </c>
      <c r="AT127" t="s">
        <v>141</v>
      </c>
      <c r="AU127" s="14">
        <f t="shared" si="63"/>
        <v>0.5</v>
      </c>
      <c r="AV127" s="14">
        <f t="shared" si="92"/>
        <v>-0.50377255712140134</v>
      </c>
      <c r="AW127" s="14" t="str">
        <f t="shared" si="64"/>
        <v>Under</v>
      </c>
      <c r="AX127">
        <v>0</v>
      </c>
      <c r="AY127">
        <v>0</v>
      </c>
      <c r="AZ127" s="14">
        <f t="shared" si="65"/>
        <v>3</v>
      </c>
      <c r="BA127" s="14">
        <f t="shared" si="66"/>
        <v>1</v>
      </c>
      <c r="BB127" s="14">
        <f t="shared" si="67"/>
        <v>0</v>
      </c>
      <c r="BC127" s="14">
        <f t="shared" si="68"/>
        <v>0</v>
      </c>
      <c r="BD127" s="14">
        <f t="shared" si="69"/>
        <v>4</v>
      </c>
      <c r="BE127" s="14"/>
      <c r="BF127">
        <v>0.19234833806901391</v>
      </c>
      <c r="BG127">
        <v>0.56139410187667504</v>
      </c>
      <c r="BH127">
        <v>4.0917820000000002E-4</v>
      </c>
      <c r="BI127" t="s">
        <v>141</v>
      </c>
      <c r="BJ127">
        <v>0.5</v>
      </c>
      <c r="BK127">
        <v>165</v>
      </c>
      <c r="BL127" t="s">
        <v>141</v>
      </c>
      <c r="BM127" s="14">
        <f t="shared" si="70"/>
        <v>0.5</v>
      </c>
      <c r="BN127" s="14">
        <f t="shared" si="93"/>
        <v>-0.49959082179999997</v>
      </c>
      <c r="BO127" s="14" t="str">
        <f t="shared" si="71"/>
        <v>Under</v>
      </c>
      <c r="BP127">
        <v>0.1</v>
      </c>
      <c r="BQ127">
        <v>0.1</v>
      </c>
      <c r="BR127" s="14">
        <f t="shared" si="72"/>
        <v>2</v>
      </c>
      <c r="BS127" s="14">
        <f t="shared" si="73"/>
        <v>1</v>
      </c>
      <c r="BT127" s="14">
        <f t="shared" si="74"/>
        <v>1</v>
      </c>
      <c r="BU127" s="14">
        <f t="shared" si="75"/>
        <v>1</v>
      </c>
      <c r="BV127" s="14">
        <f t="shared" si="76"/>
        <v>5</v>
      </c>
      <c r="BW127" s="14"/>
      <c r="BX127">
        <v>0.17863081476858969</v>
      </c>
      <c r="BY127">
        <v>0.83010903974674599</v>
      </c>
      <c r="BZ127">
        <v>0.01</v>
      </c>
      <c r="CA127" t="s">
        <v>141</v>
      </c>
      <c r="CB127">
        <v>0.5</v>
      </c>
      <c r="CC127">
        <v>255</v>
      </c>
      <c r="CD127" t="s">
        <v>141</v>
      </c>
      <c r="CE127" s="14">
        <f t="shared" si="77"/>
        <v>0.5</v>
      </c>
      <c r="CF127" s="14">
        <f t="shared" si="94"/>
        <v>-0.49</v>
      </c>
      <c r="CG127" s="14" t="str">
        <f t="shared" si="78"/>
        <v>Under</v>
      </c>
      <c r="CH127">
        <v>0.3</v>
      </c>
      <c r="CI127">
        <v>0.2</v>
      </c>
      <c r="CJ127" s="14"/>
      <c r="CK127" s="14">
        <f t="shared" si="79"/>
        <v>1</v>
      </c>
      <c r="CL127" s="14">
        <f t="shared" si="80"/>
        <v>1</v>
      </c>
      <c r="CM127" s="14">
        <f t="shared" si="81"/>
        <v>1</v>
      </c>
      <c r="CN127" s="14">
        <f t="shared" si="82"/>
        <v>3</v>
      </c>
      <c r="CO127" s="14"/>
      <c r="CP127">
        <v>0.72647701152263522</v>
      </c>
      <c r="CQ127">
        <v>1.2</v>
      </c>
      <c r="CR127">
        <v>1.3620934E-5</v>
      </c>
      <c r="CS127">
        <v>1.5</v>
      </c>
      <c r="CT127" t="s">
        <v>141</v>
      </c>
      <c r="CU127">
        <v>1.5</v>
      </c>
      <c r="CV127">
        <v>1.5</v>
      </c>
      <c r="CW127" s="14">
        <f t="shared" si="83"/>
        <v>1.5</v>
      </c>
      <c r="CX127" s="14">
        <f t="shared" si="95"/>
        <v>-1.499986379066</v>
      </c>
      <c r="CY127" s="14" t="str">
        <f t="shared" si="84"/>
        <v>Under</v>
      </c>
      <c r="CZ127">
        <v>0.5</v>
      </c>
      <c r="DA127">
        <v>0.1</v>
      </c>
      <c r="DB127" s="14">
        <f t="shared" si="85"/>
        <v>3</v>
      </c>
      <c r="DC127" s="14">
        <f t="shared" si="86"/>
        <v>3</v>
      </c>
      <c r="DD127" s="14">
        <f t="shared" si="87"/>
        <v>1</v>
      </c>
      <c r="DE127" s="14">
        <f t="shared" si="88"/>
        <v>1</v>
      </c>
      <c r="DF127" s="14">
        <f t="shared" si="89"/>
        <v>8</v>
      </c>
      <c r="DG127" s="14"/>
    </row>
    <row r="128" spans="1:111" x14ac:dyDescent="0.3">
      <c r="A128" t="s">
        <v>275</v>
      </c>
      <c r="B128" t="s">
        <v>50</v>
      </c>
      <c r="C128" t="s">
        <v>273</v>
      </c>
      <c r="D128">
        <v>0.45266354385763818</v>
      </c>
      <c r="E128">
        <v>0.57369444289231197</v>
      </c>
      <c r="F128">
        <v>0.32302036417254698</v>
      </c>
      <c r="G128">
        <v>0.5</v>
      </c>
      <c r="H128" t="s">
        <v>141</v>
      </c>
      <c r="I128">
        <v>0.5</v>
      </c>
      <c r="J128">
        <v>0.5</v>
      </c>
      <c r="K128" s="14">
        <f t="shared" si="49"/>
        <v>0.5</v>
      </c>
      <c r="L128" s="14">
        <f t="shared" si="90"/>
        <v>0.19999999999999996</v>
      </c>
      <c r="M128" s="14" t="str">
        <f t="shared" si="50"/>
        <v>Over</v>
      </c>
      <c r="N128">
        <v>0.7</v>
      </c>
      <c r="O128">
        <v>0.5</v>
      </c>
      <c r="P128" s="14">
        <f t="shared" si="51"/>
        <v>1</v>
      </c>
      <c r="Q128" s="14">
        <f t="shared" si="52"/>
        <v>3</v>
      </c>
      <c r="R128" s="14">
        <f t="shared" si="53"/>
        <v>1</v>
      </c>
      <c r="S128" s="14">
        <f t="shared" si="54"/>
        <v>0</v>
      </c>
      <c r="T128" s="14">
        <f t="shared" si="55"/>
        <v>5</v>
      </c>
      <c r="U128" s="14"/>
      <c r="V128" s="15">
        <v>0.96213657833300192</v>
      </c>
      <c r="W128" s="15">
        <v>1.00033060007592</v>
      </c>
      <c r="X128" s="15">
        <v>0.89746100974001797</v>
      </c>
      <c r="Y128" s="15">
        <v>0.5</v>
      </c>
      <c r="Z128" s="15">
        <v>-250</v>
      </c>
      <c r="AA128" s="15">
        <v>210</v>
      </c>
      <c r="AB128" s="15">
        <v>0.2</v>
      </c>
      <c r="AC128" s="16">
        <f t="shared" si="56"/>
        <v>0.5</v>
      </c>
      <c r="AD128" s="16">
        <f t="shared" si="91"/>
        <v>0.50033060007592001</v>
      </c>
      <c r="AE128" s="16" t="str">
        <f t="shared" si="57"/>
        <v>Over</v>
      </c>
      <c r="AF128" s="15">
        <v>0.9</v>
      </c>
      <c r="AG128" s="15">
        <v>0.7</v>
      </c>
      <c r="AH128" s="16">
        <f t="shared" si="58"/>
        <v>3</v>
      </c>
      <c r="AI128" s="16">
        <f t="shared" si="59"/>
        <v>4</v>
      </c>
      <c r="AJ128" s="16">
        <f t="shared" si="60"/>
        <v>1</v>
      </c>
      <c r="AK128" s="16">
        <f t="shared" si="61"/>
        <v>1</v>
      </c>
      <c r="AL128" s="16">
        <f t="shared" si="62"/>
        <v>9</v>
      </c>
      <c r="AM128" s="14"/>
      <c r="AN128">
        <v>4.1604871095739737E-2</v>
      </c>
      <c r="AO128">
        <v>0.115136474117742</v>
      </c>
      <c r="AP128">
        <v>-1.5327198859687099E-3</v>
      </c>
      <c r="AQ128" t="s">
        <v>141</v>
      </c>
      <c r="AR128">
        <v>0.5</v>
      </c>
      <c r="AS128">
        <v>750</v>
      </c>
      <c r="AT128" t="s">
        <v>141</v>
      </c>
      <c r="AU128" s="14">
        <f t="shared" si="63"/>
        <v>0.5</v>
      </c>
      <c r="AV128" s="14">
        <f t="shared" si="92"/>
        <v>-0.5015327198859687</v>
      </c>
      <c r="AW128" s="14" t="str">
        <f t="shared" si="64"/>
        <v>Under</v>
      </c>
      <c r="AX128">
        <v>0.1</v>
      </c>
      <c r="AY128">
        <v>0.1</v>
      </c>
      <c r="AZ128" s="14">
        <f t="shared" si="65"/>
        <v>3</v>
      </c>
      <c r="BA128" s="14">
        <f t="shared" si="66"/>
        <v>1</v>
      </c>
      <c r="BB128" s="14">
        <f t="shared" si="67"/>
        <v>0</v>
      </c>
      <c r="BC128" s="14">
        <f t="shared" si="68"/>
        <v>0</v>
      </c>
      <c r="BD128" s="14">
        <f t="shared" si="69"/>
        <v>4</v>
      </c>
      <c r="BE128" s="14"/>
      <c r="BF128">
        <v>0.5709015398886701</v>
      </c>
      <c r="BG128">
        <v>1.1400591398650299</v>
      </c>
      <c r="BH128">
        <v>0.28000000000000003</v>
      </c>
      <c r="BI128" t="s">
        <v>141</v>
      </c>
      <c r="BJ128">
        <v>0.5</v>
      </c>
      <c r="BK128">
        <v>185</v>
      </c>
      <c r="BL128" t="s">
        <v>141</v>
      </c>
      <c r="BM128" s="14">
        <f t="shared" si="70"/>
        <v>0.5</v>
      </c>
      <c r="BN128" s="14">
        <f t="shared" si="93"/>
        <v>0.64005913986502994</v>
      </c>
      <c r="BO128" s="14" t="str">
        <f t="shared" si="71"/>
        <v>Over</v>
      </c>
      <c r="BP128">
        <v>0.5</v>
      </c>
      <c r="BQ128">
        <v>0.2</v>
      </c>
      <c r="BR128" s="14">
        <f t="shared" si="72"/>
        <v>2</v>
      </c>
      <c r="BS128" s="14">
        <f t="shared" si="73"/>
        <v>5</v>
      </c>
      <c r="BT128" s="14">
        <f t="shared" si="74"/>
        <v>0</v>
      </c>
      <c r="BU128" s="14">
        <f t="shared" si="75"/>
        <v>0</v>
      </c>
      <c r="BV128" s="14">
        <f t="shared" si="76"/>
        <v>7</v>
      </c>
      <c r="BW128" s="14"/>
      <c r="BX128">
        <v>0.1737338416004133</v>
      </c>
      <c r="BY128">
        <v>0.80959999999999999</v>
      </c>
      <c r="BZ128">
        <v>3.3314112999999999E-2</v>
      </c>
      <c r="CA128" t="s">
        <v>141</v>
      </c>
      <c r="CB128">
        <v>0.5</v>
      </c>
      <c r="CC128" t="s">
        <v>141</v>
      </c>
      <c r="CD128" t="s">
        <v>141</v>
      </c>
      <c r="CE128" s="14">
        <f t="shared" si="77"/>
        <v>0.5</v>
      </c>
      <c r="CF128" s="14">
        <f t="shared" si="94"/>
        <v>-0.46668588700000002</v>
      </c>
      <c r="CG128" s="14" t="str">
        <f t="shared" si="78"/>
        <v>Under</v>
      </c>
      <c r="CH128">
        <v>0.1</v>
      </c>
      <c r="CI128">
        <v>0.1</v>
      </c>
      <c r="CJ128" s="14"/>
      <c r="CK128" s="14">
        <f t="shared" si="79"/>
        <v>1</v>
      </c>
      <c r="CL128" s="14">
        <f t="shared" si="80"/>
        <v>1</v>
      </c>
      <c r="CM128" s="14">
        <f t="shared" si="81"/>
        <v>1</v>
      </c>
      <c r="CN128" s="14">
        <f t="shared" si="82"/>
        <v>3</v>
      </c>
      <c r="CO128" s="14"/>
      <c r="CP128" s="15">
        <v>1.9117640473170081</v>
      </c>
      <c r="CQ128" s="15">
        <v>2</v>
      </c>
      <c r="CR128" s="15">
        <v>1.7635059455559201</v>
      </c>
      <c r="CS128" s="15">
        <v>0.5</v>
      </c>
      <c r="CT128" s="15" t="s">
        <v>141</v>
      </c>
      <c r="CU128" s="15">
        <v>0.5</v>
      </c>
      <c r="CV128" s="15">
        <v>1.5</v>
      </c>
      <c r="CW128" s="16">
        <f t="shared" si="83"/>
        <v>0.5</v>
      </c>
      <c r="CX128" s="14">
        <f t="shared" si="95"/>
        <v>1.5</v>
      </c>
      <c r="CY128" s="16" t="str">
        <f t="shared" si="84"/>
        <v>Over</v>
      </c>
      <c r="CZ128" s="15">
        <v>1.9</v>
      </c>
      <c r="DA128" s="15">
        <v>0.7</v>
      </c>
      <c r="DB128" s="16">
        <f t="shared" si="85"/>
        <v>3</v>
      </c>
      <c r="DC128" s="16">
        <f t="shared" si="86"/>
        <v>3</v>
      </c>
      <c r="DD128" s="16">
        <f t="shared" si="87"/>
        <v>1</v>
      </c>
      <c r="DE128" s="16">
        <f t="shared" si="88"/>
        <v>1</v>
      </c>
      <c r="DF128" s="16">
        <f t="shared" si="89"/>
        <v>8</v>
      </c>
      <c r="DG128" s="14"/>
    </row>
    <row r="129" spans="1:111" x14ac:dyDescent="0.3">
      <c r="A129" t="s">
        <v>276</v>
      </c>
      <c r="B129" t="s">
        <v>50</v>
      </c>
      <c r="C129" t="s">
        <v>273</v>
      </c>
      <c r="D129">
        <v>0.62786672290657164</v>
      </c>
      <c r="E129">
        <v>0.72132657761400198</v>
      </c>
      <c r="F129">
        <v>0.50192921519096201</v>
      </c>
      <c r="G129">
        <v>0.5</v>
      </c>
      <c r="H129" t="s">
        <v>141</v>
      </c>
      <c r="I129">
        <v>0.5</v>
      </c>
      <c r="J129">
        <v>0.5</v>
      </c>
      <c r="K129" s="14">
        <f t="shared" si="49"/>
        <v>0.5</v>
      </c>
      <c r="L129" s="14">
        <f t="shared" si="90"/>
        <v>0.22132657761400198</v>
      </c>
      <c r="M129" s="14" t="str">
        <f t="shared" si="50"/>
        <v>Over</v>
      </c>
      <c r="N129">
        <v>0.7</v>
      </c>
      <c r="O129">
        <v>0.6</v>
      </c>
      <c r="P129" s="14">
        <f t="shared" si="51"/>
        <v>3</v>
      </c>
      <c r="Q129" s="14">
        <f t="shared" si="52"/>
        <v>3</v>
      </c>
      <c r="R129" s="14">
        <f t="shared" si="53"/>
        <v>1</v>
      </c>
      <c r="S129" s="14">
        <f t="shared" si="54"/>
        <v>1</v>
      </c>
      <c r="T129" s="14">
        <f t="shared" si="55"/>
        <v>8</v>
      </c>
      <c r="U129" s="14"/>
      <c r="V129" s="15">
        <v>1.1469291504425341</v>
      </c>
      <c r="W129" s="15">
        <v>1.39933557281319</v>
      </c>
      <c r="X129" s="15">
        <v>0.99996795192668897</v>
      </c>
      <c r="Y129" s="15">
        <v>0.5</v>
      </c>
      <c r="Z129" s="15">
        <v>-370</v>
      </c>
      <c r="AA129" s="15">
        <v>140</v>
      </c>
      <c r="AB129" s="15">
        <v>0.4</v>
      </c>
      <c r="AC129" s="16">
        <f t="shared" si="56"/>
        <v>0.5</v>
      </c>
      <c r="AD129" s="16">
        <f t="shared" si="91"/>
        <v>0.89999999999999991</v>
      </c>
      <c r="AE129" s="16" t="str">
        <f t="shared" si="57"/>
        <v>Over</v>
      </c>
      <c r="AF129" s="15">
        <v>1.4</v>
      </c>
      <c r="AG129" s="15">
        <v>0.8</v>
      </c>
      <c r="AH129" s="16">
        <f t="shared" si="58"/>
        <v>3</v>
      </c>
      <c r="AI129" s="16">
        <f t="shared" si="59"/>
        <v>5</v>
      </c>
      <c r="AJ129" s="16">
        <f t="shared" si="60"/>
        <v>1</v>
      </c>
      <c r="AK129" s="16">
        <f t="shared" si="61"/>
        <v>1</v>
      </c>
      <c r="AL129" s="16">
        <f t="shared" si="62"/>
        <v>10</v>
      </c>
      <c r="AM129" s="14"/>
      <c r="AN129">
        <v>7.7311153919783965E-2</v>
      </c>
      <c r="AO129">
        <v>0.20430756176062301</v>
      </c>
      <c r="AP129">
        <v>-2.1479646002178798E-5</v>
      </c>
      <c r="AQ129" t="s">
        <v>141</v>
      </c>
      <c r="AR129">
        <v>0.5</v>
      </c>
      <c r="AS129">
        <v>500</v>
      </c>
      <c r="AT129" t="s">
        <v>141</v>
      </c>
      <c r="AU129" s="14">
        <f t="shared" si="63"/>
        <v>0.5</v>
      </c>
      <c r="AV129" s="14">
        <f t="shared" si="92"/>
        <v>-0.50002147964600219</v>
      </c>
      <c r="AW129" s="14" t="str">
        <f t="shared" si="64"/>
        <v>Under</v>
      </c>
      <c r="AX129">
        <v>0.2</v>
      </c>
      <c r="AY129">
        <v>0.2</v>
      </c>
      <c r="AZ129" s="14">
        <f t="shared" si="65"/>
        <v>3</v>
      </c>
      <c r="BA129" s="14">
        <f t="shared" si="66"/>
        <v>1</v>
      </c>
      <c r="BB129" s="14">
        <f t="shared" si="67"/>
        <v>0</v>
      </c>
      <c r="BC129" s="14">
        <f t="shared" si="68"/>
        <v>0</v>
      </c>
      <c r="BD129" s="14">
        <f t="shared" si="69"/>
        <v>4</v>
      </c>
      <c r="BE129" s="14"/>
      <c r="BF129">
        <v>0.48273025603245651</v>
      </c>
      <c r="BG129">
        <v>0.862083873757025</v>
      </c>
      <c r="BH129">
        <v>0.19216253</v>
      </c>
      <c r="BI129" t="s">
        <v>141</v>
      </c>
      <c r="BJ129">
        <v>0.5</v>
      </c>
      <c r="BK129">
        <v>125</v>
      </c>
      <c r="BL129" t="s">
        <v>141</v>
      </c>
      <c r="BM129" s="14">
        <f t="shared" si="70"/>
        <v>0.5</v>
      </c>
      <c r="BN129" s="14">
        <f t="shared" si="93"/>
        <v>0.4</v>
      </c>
      <c r="BO129" s="14" t="str">
        <f t="shared" si="71"/>
        <v>Over</v>
      </c>
      <c r="BP129">
        <v>0.9</v>
      </c>
      <c r="BQ129">
        <v>0.4</v>
      </c>
      <c r="BR129" s="14">
        <f t="shared" si="72"/>
        <v>1</v>
      </c>
      <c r="BS129" s="14">
        <f t="shared" si="73"/>
        <v>4</v>
      </c>
      <c r="BT129" s="14">
        <f t="shared" si="74"/>
        <v>1</v>
      </c>
      <c r="BU129" s="14">
        <f t="shared" si="75"/>
        <v>0</v>
      </c>
      <c r="BV129" s="14">
        <f t="shared" si="76"/>
        <v>6</v>
      </c>
      <c r="BW129" s="14"/>
      <c r="BX129">
        <v>0.25015999411394801</v>
      </c>
      <c r="BY129">
        <v>0.85759860788863096</v>
      </c>
      <c r="BZ129">
        <v>9.6617445403946303E-2</v>
      </c>
      <c r="CA129" t="s">
        <v>141</v>
      </c>
      <c r="CB129">
        <v>0.5</v>
      </c>
      <c r="CC129">
        <v>320</v>
      </c>
      <c r="CD129" t="s">
        <v>141</v>
      </c>
      <c r="CE129" s="14">
        <f t="shared" si="77"/>
        <v>0.5</v>
      </c>
      <c r="CF129" s="14">
        <f t="shared" si="94"/>
        <v>-0.40338255459605371</v>
      </c>
      <c r="CG129" s="14" t="str">
        <f t="shared" si="78"/>
        <v>Under</v>
      </c>
      <c r="CH129">
        <v>0.5</v>
      </c>
      <c r="CI129">
        <v>0.3</v>
      </c>
      <c r="CJ129" s="14"/>
      <c r="CK129" s="14">
        <f t="shared" si="79"/>
        <v>1</v>
      </c>
      <c r="CL129" s="14">
        <f t="shared" si="80"/>
        <v>1</v>
      </c>
      <c r="CM129" s="14">
        <f t="shared" si="81"/>
        <v>1</v>
      </c>
      <c r="CN129" s="14">
        <f t="shared" si="82"/>
        <v>3</v>
      </c>
      <c r="CO129" s="14"/>
      <c r="CP129">
        <v>1.962308283155672</v>
      </c>
      <c r="CQ129">
        <v>2</v>
      </c>
      <c r="CR129">
        <v>1.83156173344235</v>
      </c>
      <c r="CS129">
        <v>1.5</v>
      </c>
      <c r="CT129" t="s">
        <v>141</v>
      </c>
      <c r="CU129">
        <v>1.5</v>
      </c>
      <c r="CV129">
        <v>1.5</v>
      </c>
      <c r="CW129" s="14">
        <f t="shared" si="83"/>
        <v>1.5</v>
      </c>
      <c r="CX129" s="14">
        <f t="shared" si="95"/>
        <v>0.5</v>
      </c>
      <c r="CY129" s="14" t="str">
        <f t="shared" si="84"/>
        <v>Over</v>
      </c>
      <c r="CZ129">
        <v>2</v>
      </c>
      <c r="DA129">
        <v>0.5</v>
      </c>
      <c r="DB129" s="14">
        <f t="shared" si="85"/>
        <v>3</v>
      </c>
      <c r="DC129" s="14">
        <f t="shared" si="86"/>
        <v>1</v>
      </c>
      <c r="DD129" s="14">
        <f t="shared" si="87"/>
        <v>1</v>
      </c>
      <c r="DE129" s="14">
        <f t="shared" si="88"/>
        <v>0</v>
      </c>
      <c r="DF129" s="14">
        <f t="shared" si="89"/>
        <v>5</v>
      </c>
      <c r="DG129" s="14"/>
    </row>
    <row r="130" spans="1:111" x14ac:dyDescent="0.3">
      <c r="A130" t="s">
        <v>277</v>
      </c>
      <c r="B130" t="s">
        <v>50</v>
      </c>
      <c r="C130" t="s">
        <v>273</v>
      </c>
      <c r="D130" s="15">
        <v>0.22463477842310919</v>
      </c>
      <c r="E130" s="15">
        <v>0.36614173228346403</v>
      </c>
      <c r="F130" s="15">
        <v>0.13341221</v>
      </c>
      <c r="G130" s="15">
        <v>0.5</v>
      </c>
      <c r="H130" s="15" t="s">
        <v>141</v>
      </c>
      <c r="I130" s="15">
        <v>0.5</v>
      </c>
      <c r="J130" s="15">
        <v>0.5</v>
      </c>
      <c r="K130" s="16">
        <f t="shared" ref="K130:K148" si="97">IF(D130&gt;MIN(G130:J130),MIN(G130:J130),MAX(G130:J130))</f>
        <v>0.5</v>
      </c>
      <c r="L130" s="14">
        <f t="shared" si="90"/>
        <v>-0.36658778999999997</v>
      </c>
      <c r="M130" s="16" t="str">
        <f t="shared" ref="M130:M148" si="98">IF(L130 &lt; 0, "Under", "Over")</f>
        <v>Under</v>
      </c>
      <c r="N130" s="15">
        <v>0.3</v>
      </c>
      <c r="O130" s="15">
        <v>0.2</v>
      </c>
      <c r="P130" s="16">
        <f t="shared" ref="P130:P148" si="99">IF(
    AND(M130="Over", COUNTIF(D130:F130, "&gt;"&amp;K130) = 3),
    3,
    IF(
        AND(M130="Under", COUNTIF(D130:F130, "&lt;"&amp;K130) = 3),
        3,
        IF(
            AND(M130="Over", COUNTIF(D130:F130, "&gt;"&amp;K130) = 2),
            2,
            IF(
                AND(M130="Under", COUNTIF(D130:F130, "&lt;"&amp;K130) = 2),
                2,
                IF(
                    AND(M130="Over", OR(D130&gt;K130, E130&gt;K130, F130&gt;K130)),
                    1,
                    IF(
                        AND(M130="Under", OR(D130&lt;K130, E130&lt;K130, F130&lt;K130)),
                        1,
                        0
                    )
                )
            )
        )
    )
)</f>
        <v>3</v>
      </c>
      <c r="Q130" s="16">
        <f t="shared" ref="Q130:Q148" si="100">IF(OR(L130 &gt; 0.5, L130 &lt; -0.5), 5,
    IF(OR(AND(L130 &lt;= 0.5, L130 &gt; 0.25), AND(L130 &gt;= -0.5, L130 &lt; -0.25)), 4,
        IF(OR(AND(L130 &lt;= 0.25, L130 &gt; 0.15), AND(L130 &gt;= -0.25, L130 &lt; -0.15)), 3,
            IF(OR(AND(L130 &lt;= 0.15, L130 &gt; 0.05), AND(L130 &gt;= -0.15, L130 &lt; -0.05)), 2,
                IF(OR(L130 &lt;= 0.05, L130 &gt;= -0.05), 1, "")
            )
        )
    )
)</f>
        <v>4</v>
      </c>
      <c r="R130" s="16">
        <f t="shared" ref="R130:R148" si="101">IF(AND(M130="Over", N130&gt;K130), 1, IF(AND(M130="Under", N130&lt;=K130), 1, 0))</f>
        <v>1</v>
      </c>
      <c r="S130" s="16">
        <f t="shared" ref="S130:S148" si="102">IF(AND(M130="Over", O130&gt;0.5), 1, IF(AND(M130="Under", O130&lt;=0.5), 1, 0))</f>
        <v>1</v>
      </c>
      <c r="T130" s="16">
        <f t="shared" ref="T130:T148" si="103">SUM(P130:S130)</f>
        <v>9</v>
      </c>
      <c r="U130" s="14"/>
      <c r="V130">
        <v>7.3983972217963823E-2</v>
      </c>
      <c r="W130">
        <v>0.204499879515641</v>
      </c>
      <c r="X130">
        <v>-4.1234017326600601E-4</v>
      </c>
      <c r="Y130">
        <v>0.5</v>
      </c>
      <c r="Z130">
        <v>-150</v>
      </c>
      <c r="AA130">
        <v>430</v>
      </c>
      <c r="AB130">
        <v>0.1</v>
      </c>
      <c r="AC130" s="14">
        <f t="shared" ref="AC130:AC148" si="104">Y130</f>
        <v>0.5</v>
      </c>
      <c r="AD130" s="16">
        <f t="shared" si="91"/>
        <v>-0.50041234017326597</v>
      </c>
      <c r="AE130" s="14" t="str">
        <f t="shared" ref="AE130:AE148" si="105">IF(AD130 &lt; 0, "Under", "Over")</f>
        <v>Under</v>
      </c>
      <c r="AF130">
        <v>0.2</v>
      </c>
      <c r="AG130">
        <v>0.1</v>
      </c>
      <c r="AH130" s="14">
        <f t="shared" ref="AH130:AH148" si="106">IF(
    AND(AE130="Over", COUNTIF(V130:X130, "&gt;"&amp;AC130) = 3),
    3,
    IF(
        AND(AE130="Under", COUNTIF(V130:X130, "&lt;"&amp;AC130) = 3),
        3,
        IF(
            AND(AE130="Over", COUNTIF(V130:X130, "&gt;"&amp;AC130) = 2),
            2,
            IF(
                AND(AE130="Under", COUNTIF(V130:X130, "&lt;"&amp;AC130) = 2),
                2,
                IF(
                    AND(AE130="Over", OR(V130&gt;AC130, W130&gt;AC130, X130&gt;AC130)),
                    1,
                    IF(
                        AND(AE130="Under", OR(V130&lt;AC130, W130&lt;AC130, X130&lt;AC130)),
                        1,
                        0
                    )
                )
            )
        )
    )
)</f>
        <v>3</v>
      </c>
      <c r="AI130" s="14">
        <f t="shared" ref="AI130:AI148" si="107">IF(OR(AD130&gt;0.75,AD130&lt;-0.75),5,
IF(OR(AND(AD130&lt;=0.75,AD130&gt;0.5),AND(AD130&gt;=-0.75,AD130&lt;-0.5)),4,
IF(OR(AND(AD130&lt;=0.5,AD130&gt;0.25),AND(AD130&gt;=-0.5,AD130&lt;-0.25)),3,
IF(OR(AND(AD130&lt;=0.25,AD130&gt;0.1),AND(AD130&gt;=-0.25,AD130&lt;-0.1)),2,
IF(OR(AD130&lt;=0.1,AD130&gt;=-0.1),1,"")
)
)
))</f>
        <v>4</v>
      </c>
      <c r="AJ130" s="14">
        <f t="shared" ref="AJ130:AJ148" si="108">IF(AND(AE130="Over", AF130&gt;AC130), 1, IF(AND(AE130="Under", AF130&lt;=AC130), 1, 0))</f>
        <v>1</v>
      </c>
      <c r="AK130" s="14">
        <f t="shared" ref="AK130:AK148" si="109">IF(AND(AE130="Over", AG130&gt;0.5), 1, IF(AND(AE130="Under", AG130&lt;=0.5), 1, 0))</f>
        <v>1</v>
      </c>
      <c r="AL130" s="14">
        <f t="shared" ref="AL130:AL148" si="110">SUM(AH130:AK130)</f>
        <v>9</v>
      </c>
      <c r="AM130" s="14"/>
      <c r="AN130">
        <v>4.380481007260989E-3</v>
      </c>
      <c r="AO130">
        <v>2.4361948955916399E-2</v>
      </c>
      <c r="AP130">
        <v>-2.4067649552449298E-5</v>
      </c>
      <c r="AQ130" t="s">
        <v>141</v>
      </c>
      <c r="AR130">
        <v>0.5</v>
      </c>
      <c r="AS130">
        <v>400</v>
      </c>
      <c r="AT130" t="s">
        <v>141</v>
      </c>
      <c r="AU130" s="14">
        <f t="shared" ref="AU130:AU148" si="111">AR130</f>
        <v>0.5</v>
      </c>
      <c r="AV130" s="14">
        <f t="shared" si="92"/>
        <v>-0.50002406764955243</v>
      </c>
      <c r="AW130" s="14" t="str">
        <f t="shared" ref="AW130:AW148" si="112">IF(AV130 &lt; 0, "Under", "Over")</f>
        <v>Under</v>
      </c>
      <c r="AX130">
        <v>0</v>
      </c>
      <c r="AY130">
        <v>0</v>
      </c>
      <c r="AZ130" s="14">
        <f t="shared" ref="AZ130:AZ148" si="113">IF(
    AND(AW130="Over", COUNTIF(AN130:AP130, "&gt;"&amp;AU130) = 3),
    3,
    IF(
        AND(AW130="Under", COUNTIF(AN130:AP130, "&lt;"&amp;AU130) = 3),
        3,
        IF(
            AND(AW130="Over", COUNTIF(AN130:AP130, "&gt;"&amp;AU130) = 2),
            2,
            IF(
                AND(AW130="Under", COUNTIF(AN130:AP130, "&lt;"&amp;AU130) = 2),
                2,
                IF(
                    AND(AW130="Over", OR(AN130&gt;AU130, AO130&gt;AU130, AP130&gt;AU130)),
                    1,
                    IF(
                        AND(AW130="Under", OR(AN130&lt;AU130, AO130&lt;AU130, AP130&lt;AU130)),
                        1,
                        0
                    )
                )
            )
        )
    )
)</f>
        <v>3</v>
      </c>
      <c r="BA130" s="14">
        <f t="shared" ref="BA130:BA148" si="114">IF(OR(AV130&gt;0.1),5,
IF(OR(AND(AV130&lt;=0.1,AV130&gt;0.08)),4,
IF(OR(AND(AV130&lt;=0.08,AV130&gt;0.06)),3,
IF(OR(AND(AV130&lt;=0.06,AV130&gt;0.03)),2,
IF(OR(AV130&lt;=0.03),1,"")
)
)
))</f>
        <v>1</v>
      </c>
      <c r="BB130" s="14">
        <f t="shared" ref="BB130:BB148" si="115">IF(AND(AW130="Over", AX130&gt;AU130), 1, IF(AND(AW130="Under", AX130&lt;=AU130), 0, 0))</f>
        <v>0</v>
      </c>
      <c r="BC130" s="14">
        <f t="shared" ref="BC130:BC148" si="116">IF(AND(AW130="Over", AY130&gt;=0.5), 1, IF(AND(AW130="Under", AY130&lt;0.5), 0, 0))</f>
        <v>0</v>
      </c>
      <c r="BD130" s="14">
        <f t="shared" ref="BD130:BD148" si="117">SUM(AZ130:BC130)</f>
        <v>4</v>
      </c>
      <c r="BE130" s="14"/>
      <c r="BF130">
        <v>5.5277151977506767E-2</v>
      </c>
      <c r="BG130">
        <v>0.194444444444444</v>
      </c>
      <c r="BH130">
        <v>-2.3119121999999999E-2</v>
      </c>
      <c r="BI130" t="s">
        <v>141</v>
      </c>
      <c r="BJ130">
        <v>0.5</v>
      </c>
      <c r="BK130">
        <v>175</v>
      </c>
      <c r="BL130" t="s">
        <v>141</v>
      </c>
      <c r="BM130" s="14">
        <f t="shared" ref="BM130:BM148" si="118">BJ130</f>
        <v>0.5</v>
      </c>
      <c r="BN130" s="14">
        <f t="shared" si="93"/>
        <v>-0.52311912199999999</v>
      </c>
      <c r="BO130" s="14" t="str">
        <f t="shared" ref="BO130:BO148" si="119">IF(BN130 &lt; 0, "Under", "Over")</f>
        <v>Under</v>
      </c>
      <c r="BP130">
        <v>0.3</v>
      </c>
      <c r="BQ130">
        <v>0.1</v>
      </c>
      <c r="BR130" s="14">
        <f t="shared" ref="BR130:BR148" si="120">IF(
    AND(BO130="Over", COUNTIF(BF130:BH130, "&gt;"&amp;BM130) = 3),
    3,
    IF(
        AND(BO130="Under", COUNTIF(BF130:BH130, "&lt;"&amp;BM130) = 3),
        3,
        IF(
            AND(BO130="Over", COUNTIF(BF130:BH130, "&gt;"&amp;BM130) = 2),
            2,
            IF(
                AND(BO130="Under", COUNTIF(BF130:BH130, "&lt;"&amp;BM130) = 2),
                2,
                IF(
                    AND(BO130="Over", OR(BF130&gt;BM130, BG130&gt;BM130, BH130&gt;BM130)),
                    1,
                    IF(
                        AND(BO130="Under", OR(BF130&lt;BM130, BG130&lt;BM130, BH130&lt;BM130)),
                        1,
                        0
                    )
                )
            )
        )
    )
)</f>
        <v>3</v>
      </c>
      <c r="BS130" s="14">
        <f t="shared" ref="BS130:BS148" si="121">IF(OR(BN130&gt;0.5),5,
IF(OR(AND(BN130&lt;=0.5,BN130&gt;0.25)),4,
IF(OR(AND(BN130&lt;=0.25,BN130&gt;0.15)),3,
IF(OR(AND(BN130&lt;=0.15,BN130&gt;0.075)),2,
IF(OR(BN130&lt;=0.075),1,"")
)
)
))</f>
        <v>1</v>
      </c>
      <c r="BT130" s="14">
        <f t="shared" ref="BT130:BT148" si="122">IF(AND(BO130="Over", BP130&gt;BM130), 1, IF(AND(BO130="Under", BP130&lt;=BM130), 1, 0))</f>
        <v>1</v>
      </c>
      <c r="BU130" s="14">
        <f t="shared" ref="BU130:BU148" si="123">IF(AND(BO130="Over", BQ130&gt;0.5), 1, IF(AND(BO130="Under", BQ130&lt;=0.5), 1, 0))</f>
        <v>1</v>
      </c>
      <c r="BV130" s="14">
        <f t="shared" ref="BV130:BV148" si="124">SUM(BR130:BU130)</f>
        <v>6</v>
      </c>
      <c r="BW130" s="14"/>
      <c r="BX130">
        <v>0.16218180638828261</v>
      </c>
      <c r="BY130">
        <v>0.83069568084404799</v>
      </c>
      <c r="BZ130">
        <v>0</v>
      </c>
      <c r="CA130" t="s">
        <v>141</v>
      </c>
      <c r="CB130">
        <v>0.5</v>
      </c>
      <c r="CC130" t="s">
        <v>141</v>
      </c>
      <c r="CD130" t="s">
        <v>141</v>
      </c>
      <c r="CE130" s="14">
        <f t="shared" ref="CE130:CE148" si="125">CB130</f>
        <v>0.5</v>
      </c>
      <c r="CF130" s="14">
        <f t="shared" si="94"/>
        <v>-0.5</v>
      </c>
      <c r="CG130" s="14" t="str">
        <f t="shared" ref="CG130:CG148" si="126">IF(CF130 &lt; 0, "Under", "Over")</f>
        <v>Under</v>
      </c>
      <c r="CH130">
        <v>0</v>
      </c>
      <c r="CI130">
        <v>0</v>
      </c>
      <c r="CJ130" s="14"/>
      <c r="CK130" s="14">
        <f t="shared" ref="CK130:CK148" si="127">IF(OR(CF130&gt;0.25),5,
IF(OR(AND(CF130&lt;=0.25,CF130&gt;0.15)),4,
IF(OR(AND(CF130&lt;=0.15,CF130&gt;0.1)),3,
IF(OR(AND(CF130&lt;=0.1,CF130&gt;0.05)),2,
IF(OR(CF130&lt;=0.05),1,"")
)
)
))</f>
        <v>1</v>
      </c>
      <c r="CL130" s="14">
        <f t="shared" ref="CL130:CL148" si="128">IF(AND(CG130="Over", CH130&gt;CE130), 1, IF(AND(CG130="Under", CH130&lt;=CE130), 1, 0))</f>
        <v>1</v>
      </c>
      <c r="CM130" s="14">
        <f t="shared" ref="CM130:CM148" si="129">IF(AND(CG130="Over", CI130&gt;0.5), 1, IF(AND(CG130="Under", CI130&lt;=0.5), 1, 0))</f>
        <v>1</v>
      </c>
      <c r="CN130" s="14">
        <f t="shared" ref="CN130:CN148" si="130">SUM(CJ130:CM130)</f>
        <v>3</v>
      </c>
      <c r="CO130" s="14"/>
      <c r="CP130" s="15">
        <v>0.10015915894176219</v>
      </c>
      <c r="CQ130" s="15">
        <v>0.31802577712814301</v>
      </c>
      <c r="CR130" s="15">
        <v>-1.3149087192170701E-3</v>
      </c>
      <c r="CS130" s="15">
        <v>0.5</v>
      </c>
      <c r="CT130" s="15" t="s">
        <v>141</v>
      </c>
      <c r="CU130" s="15">
        <v>0.5</v>
      </c>
      <c r="CV130" s="15">
        <v>1.5</v>
      </c>
      <c r="CW130" s="16">
        <f t="shared" ref="CW130:CW148" si="131">IF(CP130&gt;MIN(CS130:CV130),MIN(CS130:CV130),MAX(CS130:CV130))</f>
        <v>1.5</v>
      </c>
      <c r="CX130" s="14">
        <f t="shared" si="95"/>
        <v>-1.501314908719217</v>
      </c>
      <c r="CY130" s="16" t="str">
        <f t="shared" ref="CY130:CY148" si="132">IF(CX130 &lt; 0, "Under", "Over")</f>
        <v>Under</v>
      </c>
      <c r="CZ130" s="15">
        <v>0.3</v>
      </c>
      <c r="DA130" s="15">
        <v>0.1</v>
      </c>
      <c r="DB130" s="16">
        <f t="shared" ref="DB130:DB148" si="133">IF(
    AND(CY130="Over", COUNTIF(CP130:CR130, "&gt;"&amp;CW130) = 3),
    3,
    IF(
        AND(CY130="Under", COUNTIF(CP130:CR130, "&lt;"&amp;CW130) = 3),
        3,
        IF(
            AND(CY130="Over", COUNTIF(CP130:CR130, "&gt;"&amp;CW130) = 2),
            2,
            IF(
                AND(CY130="Under", COUNTIF(CP130:CR130, "&lt;"&amp;CW130) = 2),
                2,
                IF(
                    AND(CY130="Over", OR(CP130&gt;CW130, CQ130&gt;CW130, CR130&gt;CW130)),
                    1,
                    IF(
                        AND(CY130="Under", OR(CP130&lt;CW130, CQ130&lt;CW130, CR130&lt;CW130)),
                        1,
                        0
                    )
                )
            )
        )
    )
)</f>
        <v>3</v>
      </c>
      <c r="DC130" s="16">
        <f t="shared" ref="DC130:DC148" si="134">IF(OR(CX130&gt;2,CX130&lt;-2),5,
IF(OR(AND(CX130&lt;=2,CX130&gt;1.5),AND(CX130&gt;=-2,CX130&lt;-1.5)),4,
IF(OR(AND(CX130&lt;=1.5,CX130&gt;1),AND(CX130&gt;=-1.5,CX130&lt;-1)),3,
IF(OR(AND(CX130&lt;=1,CX130&gt;0.5),AND(CX130&gt;=1,CX130&lt;-0.5)),2,
IF(OR(CX130&lt;=0.5,CX130&gt;=-0.5),1,"")
)
)
))</f>
        <v>4</v>
      </c>
      <c r="DD130" s="16">
        <f t="shared" ref="DD130:DD148" si="135">IF(AND(CY130="Over", CZ130&gt;CW130), 1, IF(AND(CY130="Under", CZ130&lt;=CW130), 1, 0))</f>
        <v>1</v>
      </c>
      <c r="DE130" s="16">
        <f t="shared" ref="DE130:DE148" si="136">IF(AND(CY130="Over", DA130&gt;0.5), 1, IF(AND(CY130="Under", DA130&lt;=0.5), 1, 0))</f>
        <v>1</v>
      </c>
      <c r="DF130" s="16">
        <f t="shared" ref="DF130:DF148" si="137">SUM(DB130:DE130)</f>
        <v>9</v>
      </c>
      <c r="DG130" s="14"/>
    </row>
    <row r="131" spans="1:111" x14ac:dyDescent="0.3">
      <c r="A131" t="s">
        <v>278</v>
      </c>
      <c r="B131" t="s">
        <v>50</v>
      </c>
      <c r="C131" t="s">
        <v>273</v>
      </c>
      <c r="D131" s="15">
        <v>0.34387002267821598</v>
      </c>
      <c r="E131" s="15">
        <v>0.443520782396088</v>
      </c>
      <c r="F131" s="15">
        <v>0.26494092000000002</v>
      </c>
      <c r="G131" s="15">
        <v>0.5</v>
      </c>
      <c r="H131" s="15" t="s">
        <v>141</v>
      </c>
      <c r="I131" s="15">
        <v>0.5</v>
      </c>
      <c r="J131" s="15">
        <v>0.5</v>
      </c>
      <c r="K131" s="16">
        <f t="shared" si="97"/>
        <v>0.5</v>
      </c>
      <c r="L131" s="14">
        <f t="shared" ref="L131:L148" si="138">IF(ABS(D131 - K131) &gt; MAX(ABS(E131 - K131), ABS(F131 - K131), ABS(N131 - K131)), D131, IF(ABS(E131 - K131) &gt; MAX(ABS(F131 - K131), ABS(N131 - K131)), E131, IF(ABS(F131 - K131) &gt; ABS(N131 - K131), F131, N131)))-K131</f>
        <v>-0.4</v>
      </c>
      <c r="M131" s="16" t="str">
        <f t="shared" si="98"/>
        <v>Under</v>
      </c>
      <c r="N131" s="15">
        <v>0.1</v>
      </c>
      <c r="O131" s="15">
        <v>0.1</v>
      </c>
      <c r="P131" s="16">
        <f t="shared" si="99"/>
        <v>3</v>
      </c>
      <c r="Q131" s="16">
        <f t="shared" si="100"/>
        <v>4</v>
      </c>
      <c r="R131" s="16">
        <f t="shared" si="101"/>
        <v>1</v>
      </c>
      <c r="S131" s="16">
        <f t="shared" si="102"/>
        <v>1</v>
      </c>
      <c r="T131" s="16">
        <f t="shared" si="103"/>
        <v>9</v>
      </c>
      <c r="U131" s="14"/>
      <c r="V131" s="15">
        <v>0.9690552141497133</v>
      </c>
      <c r="W131" s="15">
        <v>1.0000563993771101</v>
      </c>
      <c r="X131" s="15">
        <v>0.90596866075580895</v>
      </c>
      <c r="Y131" s="15">
        <v>0.5</v>
      </c>
      <c r="Z131" s="15">
        <v>-165</v>
      </c>
      <c r="AA131" s="15">
        <v>370</v>
      </c>
      <c r="AB131" s="15">
        <v>0</v>
      </c>
      <c r="AC131" s="16">
        <f t="shared" si="104"/>
        <v>0.5</v>
      </c>
      <c r="AD131" s="16">
        <f t="shared" ref="AD131:AD148" si="139">IF(ABS(V131 - AC131) &gt; MAX(ABS(W131 - AC131), ABS(X131 - AC131), ABS(AF131 - AC131)), V131, IF(ABS(W131 - AC131) &gt; MAX(ABS(X131 - AC131), ABS(AF131 - AC131)), W131, IF(ABS(X131 - AC131) &gt; ABS(AF131 - AC131), X131, AF131)))-AC131</f>
        <v>0.50005639937711011</v>
      </c>
      <c r="AE131" s="16" t="str">
        <f t="shared" si="105"/>
        <v>Over</v>
      </c>
      <c r="AF131" s="15">
        <v>0.9</v>
      </c>
      <c r="AG131" s="15">
        <v>0.9</v>
      </c>
      <c r="AH131" s="16">
        <f t="shared" si="106"/>
        <v>3</v>
      </c>
      <c r="AI131" s="16">
        <f t="shared" si="107"/>
        <v>4</v>
      </c>
      <c r="AJ131" s="16">
        <f t="shared" si="108"/>
        <v>1</v>
      </c>
      <c r="AK131" s="16">
        <f t="shared" si="109"/>
        <v>1</v>
      </c>
      <c r="AL131" s="16">
        <f t="shared" si="110"/>
        <v>9</v>
      </c>
      <c r="AM131" s="14"/>
      <c r="AN131">
        <v>1.1087052652337739E-2</v>
      </c>
      <c r="AO131">
        <v>2.6328926917032001E-2</v>
      </c>
      <c r="AP131">
        <v>-2.1479646002178798E-5</v>
      </c>
      <c r="AQ131" t="s">
        <v>141</v>
      </c>
      <c r="AR131">
        <v>0.5</v>
      </c>
      <c r="AS131">
        <v>470</v>
      </c>
      <c r="AT131" t="s">
        <v>141</v>
      </c>
      <c r="AU131" s="14">
        <f t="shared" si="111"/>
        <v>0.5</v>
      </c>
      <c r="AV131" s="14">
        <f t="shared" ref="AV131:AV148" si="140">IF(ABS(AN131 - AU131) &gt; MAX(ABS(AO131 - AU131), ABS(AP131 - AU131), ABS(AX131 - AU131)), AN131, IF(ABS(AO131 - AU131) &gt; MAX(ABS(AP131 - AU131), ABS(AX131 - AU131)), AO131, IF(ABS(AP131 - AU131) &gt; ABS(AX131 - AU131), AP131, AX131)))-AU131</f>
        <v>-0.50002147964600219</v>
      </c>
      <c r="AW131" s="14" t="str">
        <f t="shared" si="112"/>
        <v>Under</v>
      </c>
      <c r="AX131">
        <v>0</v>
      </c>
      <c r="AY131">
        <v>0</v>
      </c>
      <c r="AZ131" s="14">
        <f t="shared" si="113"/>
        <v>3</v>
      </c>
      <c r="BA131" s="14">
        <f t="shared" si="114"/>
        <v>1</v>
      </c>
      <c r="BB131" s="14">
        <f t="shared" si="115"/>
        <v>0</v>
      </c>
      <c r="BC131" s="14">
        <f t="shared" si="116"/>
        <v>0</v>
      </c>
      <c r="BD131" s="14">
        <f t="shared" si="117"/>
        <v>4</v>
      </c>
      <c r="BE131" s="14"/>
      <c r="BF131">
        <v>0.28634805410193909</v>
      </c>
      <c r="BG131">
        <v>0.65933044017358899</v>
      </c>
      <c r="BH131">
        <v>0.09</v>
      </c>
      <c r="BI131" t="s">
        <v>141</v>
      </c>
      <c r="BJ131">
        <v>0.5</v>
      </c>
      <c r="BK131">
        <v>180</v>
      </c>
      <c r="BL131" t="s">
        <v>141</v>
      </c>
      <c r="BM131" s="14">
        <f t="shared" si="118"/>
        <v>0.5</v>
      </c>
      <c r="BN131" s="14">
        <f t="shared" ref="BN131:BN148" si="141">IF(ABS(BF131 - BM131) &gt; MAX(ABS(BG131 - BM131), ABS(BH131 - BM131), ABS(BP131 - BM131)), BF131, IF(ABS(BG131 - BM131) &gt; MAX(ABS(BH131 - BM131), ABS(BP131 - BM131)), BG131, IF(ABS(BH131 - BM131) &gt; ABS(BP131 - BM131), BH131, BP131)))-BM131</f>
        <v>-0.41000000000000003</v>
      </c>
      <c r="BO131" s="14" t="str">
        <f t="shared" si="119"/>
        <v>Under</v>
      </c>
      <c r="BP131">
        <v>0.1</v>
      </c>
      <c r="BQ131">
        <v>0.1</v>
      </c>
      <c r="BR131" s="14">
        <f t="shared" si="120"/>
        <v>2</v>
      </c>
      <c r="BS131" s="14">
        <f t="shared" si="121"/>
        <v>1</v>
      </c>
      <c r="BT131" s="14">
        <f t="shared" si="122"/>
        <v>1</v>
      </c>
      <c r="BU131" s="14">
        <f t="shared" si="123"/>
        <v>1</v>
      </c>
      <c r="BV131" s="14">
        <f t="shared" si="124"/>
        <v>5</v>
      </c>
      <c r="BW131" s="14"/>
      <c r="BX131">
        <v>0.20945298913790919</v>
      </c>
      <c r="BY131">
        <v>0.85854120618882201</v>
      </c>
      <c r="BZ131">
        <v>3.7873957E-2</v>
      </c>
      <c r="CA131" t="s">
        <v>141</v>
      </c>
      <c r="CB131">
        <v>0.5</v>
      </c>
      <c r="CC131" t="s">
        <v>141</v>
      </c>
      <c r="CD131" t="s">
        <v>141</v>
      </c>
      <c r="CE131" s="14">
        <f t="shared" si="125"/>
        <v>0.5</v>
      </c>
      <c r="CF131" s="14">
        <f t="shared" ref="CF131:CF148" si="142">IF(ABS(BX131 - CE131) &gt; MAX(ABS(BY131 - CE131), ABS(BZ131 - CE131), ABS(CH131 - CE131)), BX131, IF(ABS(BY131 - CE131) &gt; MAX(ABS(BZ131 - CE131), ABS(CH131 - CE131)), BY131, IF(ABS(BZ131 - CE131) &gt; ABS(CH131 - CE131), BZ131, CH131)))-CE131</f>
        <v>-0.5</v>
      </c>
      <c r="CG131" s="14" t="str">
        <f t="shared" si="126"/>
        <v>Under</v>
      </c>
      <c r="CH131">
        <v>0</v>
      </c>
      <c r="CI131">
        <v>0</v>
      </c>
      <c r="CJ131" s="14"/>
      <c r="CK131" s="14">
        <f t="shared" si="127"/>
        <v>1</v>
      </c>
      <c r="CL131" s="14">
        <f t="shared" si="128"/>
        <v>1</v>
      </c>
      <c r="CM131" s="14">
        <f t="shared" si="129"/>
        <v>1</v>
      </c>
      <c r="CN131" s="14">
        <f t="shared" si="130"/>
        <v>3</v>
      </c>
      <c r="CO131" s="14"/>
      <c r="CP131">
        <v>1.065523069025673</v>
      </c>
      <c r="CQ131">
        <v>1.2337372</v>
      </c>
      <c r="CR131">
        <v>0.99070484498325695</v>
      </c>
      <c r="CS131">
        <v>1.5</v>
      </c>
      <c r="CT131" t="s">
        <v>141</v>
      </c>
      <c r="CU131">
        <v>1.5</v>
      </c>
      <c r="CV131">
        <v>1.5</v>
      </c>
      <c r="CW131" s="14">
        <f t="shared" si="131"/>
        <v>1.5</v>
      </c>
      <c r="CX131" s="14">
        <f t="shared" ref="CX131:CX148" si="143">IF(ABS(CP131 - CW131) &gt; MAX(ABS(CQ131 - CW131), ABS(CR131 - CW131), ABS(CZ131 - CW131)), CP131, IF(ABS(CQ131 - CW131) &gt; MAX(ABS(CR131 - CW131), ABS(CZ131 - CW131)), CQ131, IF(ABS(CR131 - CW131) &gt; ABS(CZ131 - CW131), CR131, CZ131)))-CW131</f>
        <v>-0.50929515501674305</v>
      </c>
      <c r="CY131" s="14" t="str">
        <f t="shared" si="132"/>
        <v>Under</v>
      </c>
      <c r="CZ131">
        <v>1</v>
      </c>
      <c r="DA131">
        <v>0.1</v>
      </c>
      <c r="DB131" s="14">
        <f t="shared" si="133"/>
        <v>3</v>
      </c>
      <c r="DC131" s="14">
        <f t="shared" si="134"/>
        <v>1</v>
      </c>
      <c r="DD131" s="14">
        <f t="shared" si="135"/>
        <v>1</v>
      </c>
      <c r="DE131" s="14">
        <f t="shared" si="136"/>
        <v>1</v>
      </c>
      <c r="DF131" s="14">
        <f t="shared" si="137"/>
        <v>6</v>
      </c>
      <c r="DG131" s="14"/>
    </row>
    <row r="132" spans="1:111" x14ac:dyDescent="0.3">
      <c r="A132" t="s">
        <v>279</v>
      </c>
      <c r="B132" t="s">
        <v>50</v>
      </c>
      <c r="C132" t="s">
        <v>273</v>
      </c>
      <c r="D132" s="15">
        <v>0.21890495557400899</v>
      </c>
      <c r="E132" s="15">
        <v>0.36614173228346403</v>
      </c>
      <c r="F132" s="15">
        <v>0.11</v>
      </c>
      <c r="G132" s="15">
        <v>0.5</v>
      </c>
      <c r="H132" s="15" t="s">
        <v>141</v>
      </c>
      <c r="I132" s="15">
        <v>0.5</v>
      </c>
      <c r="J132" s="15" t="s">
        <v>141</v>
      </c>
      <c r="K132" s="16">
        <f t="shared" si="97"/>
        <v>0.5</v>
      </c>
      <c r="L132" s="14">
        <f t="shared" si="138"/>
        <v>-0.39</v>
      </c>
      <c r="M132" s="16" t="str">
        <f t="shared" si="98"/>
        <v>Under</v>
      </c>
      <c r="N132" s="15">
        <v>0.66666666666666663</v>
      </c>
      <c r="O132" s="15">
        <v>0.33333333333333331</v>
      </c>
      <c r="P132" s="16">
        <f t="shared" si="99"/>
        <v>3</v>
      </c>
      <c r="Q132" s="16">
        <f t="shared" si="100"/>
        <v>4</v>
      </c>
      <c r="R132" s="16">
        <f t="shared" si="101"/>
        <v>0</v>
      </c>
      <c r="S132" s="16">
        <f t="shared" si="102"/>
        <v>1</v>
      </c>
      <c r="T132" s="16">
        <f t="shared" si="103"/>
        <v>8</v>
      </c>
      <c r="U132" s="14"/>
      <c r="V132">
        <v>5.0500106873945502E-2</v>
      </c>
      <c r="W132">
        <v>0.13934825153885499</v>
      </c>
      <c r="X132">
        <v>-4.1234017326600601E-4</v>
      </c>
      <c r="Y132">
        <v>0.5</v>
      </c>
      <c r="Z132">
        <v>-135</v>
      </c>
      <c r="AA132">
        <v>490</v>
      </c>
      <c r="AB132">
        <v>0</v>
      </c>
      <c r="AC132" s="14">
        <f t="shared" si="104"/>
        <v>0.5</v>
      </c>
      <c r="AD132" s="16">
        <f t="shared" si="139"/>
        <v>-0.50041234017326597</v>
      </c>
      <c r="AE132" s="14" t="str">
        <f t="shared" si="105"/>
        <v>Under</v>
      </c>
      <c r="AF132">
        <v>0.16666666666666671</v>
      </c>
      <c r="AG132">
        <v>0.16666666666666671</v>
      </c>
      <c r="AH132" s="14">
        <f t="shared" si="106"/>
        <v>3</v>
      </c>
      <c r="AI132" s="14">
        <f t="shared" si="107"/>
        <v>4</v>
      </c>
      <c r="AJ132" s="14">
        <f t="shared" si="108"/>
        <v>1</v>
      </c>
      <c r="AK132" s="14">
        <f t="shared" si="109"/>
        <v>1</v>
      </c>
      <c r="AL132" s="14">
        <f t="shared" si="110"/>
        <v>9</v>
      </c>
      <c r="AM132" s="14"/>
      <c r="AN132">
        <v>-7.5497387619876313E-3</v>
      </c>
      <c r="AO132">
        <v>1.50462962962962E-2</v>
      </c>
      <c r="AP132">
        <v>-2.7318549410930901E-2</v>
      </c>
      <c r="AQ132" t="s">
        <v>141</v>
      </c>
      <c r="AR132">
        <v>0.5</v>
      </c>
      <c r="AS132" t="s">
        <v>141</v>
      </c>
      <c r="AT132" t="s">
        <v>141</v>
      </c>
      <c r="AU132" s="14">
        <f t="shared" si="111"/>
        <v>0.5</v>
      </c>
      <c r="AV132" s="14">
        <f t="shared" si="140"/>
        <v>-0.52731854941093093</v>
      </c>
      <c r="AW132" s="14" t="str">
        <f t="shared" si="112"/>
        <v>Under</v>
      </c>
      <c r="AX132">
        <v>0</v>
      </c>
      <c r="AY132">
        <v>0</v>
      </c>
      <c r="AZ132" s="14">
        <f t="shared" si="113"/>
        <v>3</v>
      </c>
      <c r="BA132" s="14">
        <f t="shared" si="114"/>
        <v>1</v>
      </c>
      <c r="BB132" s="14">
        <f t="shared" si="115"/>
        <v>0</v>
      </c>
      <c r="BC132" s="14">
        <f t="shared" si="116"/>
        <v>0</v>
      </c>
      <c r="BD132" s="14">
        <f t="shared" si="117"/>
        <v>4</v>
      </c>
      <c r="BE132" s="14"/>
      <c r="BF132">
        <v>2.7460513399489361E-2</v>
      </c>
      <c r="BG132">
        <v>0.194444444444444</v>
      </c>
      <c r="BH132">
        <v>-2.1138817000000001E-2</v>
      </c>
      <c r="BI132" t="s">
        <v>141</v>
      </c>
      <c r="BJ132">
        <v>0.5</v>
      </c>
      <c r="BK132">
        <v>260</v>
      </c>
      <c r="BL132" t="s">
        <v>141</v>
      </c>
      <c r="BM132" s="14">
        <f t="shared" si="118"/>
        <v>0.5</v>
      </c>
      <c r="BN132" s="14">
        <f t="shared" si="141"/>
        <v>-0.52113881699999998</v>
      </c>
      <c r="BO132" s="14" t="str">
        <f t="shared" si="119"/>
        <v>Under</v>
      </c>
      <c r="BP132">
        <v>0</v>
      </c>
      <c r="BQ132">
        <v>0</v>
      </c>
      <c r="BR132" s="14">
        <f t="shared" si="120"/>
        <v>3</v>
      </c>
      <c r="BS132" s="14">
        <f t="shared" si="121"/>
        <v>1</v>
      </c>
      <c r="BT132" s="14">
        <f t="shared" si="122"/>
        <v>1</v>
      </c>
      <c r="BU132" s="14">
        <f t="shared" si="123"/>
        <v>1</v>
      </c>
      <c r="BV132" s="14">
        <f t="shared" si="124"/>
        <v>6</v>
      </c>
      <c r="BW132" s="14"/>
      <c r="BX132">
        <v>0.19667569491183909</v>
      </c>
      <c r="BY132">
        <v>0.87358356940509896</v>
      </c>
      <c r="BZ132">
        <v>0</v>
      </c>
      <c r="CA132" t="s">
        <v>141</v>
      </c>
      <c r="CB132">
        <v>0.5</v>
      </c>
      <c r="CC132">
        <v>290</v>
      </c>
      <c r="CD132" t="s">
        <v>141</v>
      </c>
      <c r="CE132" s="14">
        <f t="shared" si="125"/>
        <v>0.5</v>
      </c>
      <c r="CF132" s="14">
        <f t="shared" si="142"/>
        <v>-0.5</v>
      </c>
      <c r="CG132" s="14" t="str">
        <f t="shared" si="126"/>
        <v>Under</v>
      </c>
      <c r="CH132">
        <v>0.5</v>
      </c>
      <c r="CI132">
        <v>0.33333333333333331</v>
      </c>
      <c r="CJ132" s="14">
        <f t="shared" ref="CJ132:CJ140" si="144">IF(
    AND(CG132="Over", COUNTIF(BX132:BZ132, "&gt;"&amp;CE132) = 3),
    3,
    IF(
        AND(CG132="Under", COUNTIF(BX132:BZ132, "&lt;"&amp;CE132) = 3),
        3,
        IF(
            AND(CG132="Over", COUNTIF(BX132:BZ132, "&gt;"&amp;CE132) = 2),
            2,
            IF(
                AND(CG132="Under", COUNTIF(BX132:BZ132, "&lt;"&amp;CE132) = 2),
                2,
                IF(
                    AND(CG132="Over", OR(BX132&gt;CE132, BY132&gt;CE132, BZ132&gt;CE132)),
                    1,
                    IF(
                        AND(CG132="Under", OR(BX132&lt;CE132, BY132&lt;CE132, BZ132&lt;CE132)),
                        1,
                        0
                    )
                )
            )
        )
    )
)</f>
        <v>2</v>
      </c>
      <c r="CK132" s="14">
        <f t="shared" si="127"/>
        <v>1</v>
      </c>
      <c r="CL132" s="14">
        <f t="shared" si="128"/>
        <v>1</v>
      </c>
      <c r="CM132" s="14">
        <f t="shared" si="129"/>
        <v>1</v>
      </c>
      <c r="CN132" s="14">
        <f t="shared" si="130"/>
        <v>5</v>
      </c>
      <c r="CO132" s="14"/>
      <c r="CP132">
        <v>1.033147519352221E-2</v>
      </c>
      <c r="CQ132">
        <v>5.7418622995042398E-2</v>
      </c>
      <c r="CR132">
        <v>-8.2427808734590307E-3</v>
      </c>
      <c r="CS132">
        <v>0.5</v>
      </c>
      <c r="CT132" t="s">
        <v>141</v>
      </c>
      <c r="CU132">
        <v>0.5</v>
      </c>
      <c r="CV132" t="s">
        <v>141</v>
      </c>
      <c r="CW132" s="14">
        <f t="shared" si="131"/>
        <v>0.5</v>
      </c>
      <c r="CX132" s="14">
        <f t="shared" si="143"/>
        <v>-0.50824278087345898</v>
      </c>
      <c r="CY132" s="14" t="str">
        <f t="shared" si="132"/>
        <v>Under</v>
      </c>
      <c r="CZ132">
        <v>0.16666666666666671</v>
      </c>
      <c r="DA132">
        <v>0.16666666666666671</v>
      </c>
      <c r="DB132" s="14">
        <f t="shared" si="133"/>
        <v>3</v>
      </c>
      <c r="DC132" s="14">
        <f t="shared" si="134"/>
        <v>1</v>
      </c>
      <c r="DD132" s="14">
        <f t="shared" si="135"/>
        <v>1</v>
      </c>
      <c r="DE132" s="14">
        <f t="shared" si="136"/>
        <v>1</v>
      </c>
      <c r="DF132" s="14">
        <f t="shared" si="137"/>
        <v>6</v>
      </c>
      <c r="DG132" s="14"/>
    </row>
    <row r="133" spans="1:111" x14ac:dyDescent="0.3">
      <c r="A133" t="s">
        <v>280</v>
      </c>
      <c r="B133" t="s">
        <v>50</v>
      </c>
      <c r="C133" t="s">
        <v>273</v>
      </c>
      <c r="D133">
        <v>0.64938193304208913</v>
      </c>
      <c r="E133">
        <v>0.77</v>
      </c>
      <c r="F133">
        <v>0.50746771520496403</v>
      </c>
      <c r="G133">
        <v>0.5</v>
      </c>
      <c r="H133" t="s">
        <v>141</v>
      </c>
      <c r="I133">
        <v>0.5</v>
      </c>
      <c r="J133">
        <v>0.5</v>
      </c>
      <c r="K133" s="14">
        <f t="shared" si="97"/>
        <v>0.5</v>
      </c>
      <c r="L133" s="14">
        <f t="shared" si="138"/>
        <v>0.27</v>
      </c>
      <c r="M133" s="14" t="str">
        <f t="shared" si="98"/>
        <v>Over</v>
      </c>
      <c r="N133">
        <v>0.4</v>
      </c>
      <c r="O133">
        <v>0.4</v>
      </c>
      <c r="P133" s="14">
        <f t="shared" si="99"/>
        <v>3</v>
      </c>
      <c r="Q133" s="14">
        <f t="shared" si="100"/>
        <v>4</v>
      </c>
      <c r="R133" s="14">
        <f t="shared" si="101"/>
        <v>0</v>
      </c>
      <c r="S133" s="14">
        <f t="shared" si="102"/>
        <v>0</v>
      </c>
      <c r="T133" s="14">
        <f t="shared" si="103"/>
        <v>7</v>
      </c>
      <c r="U133" s="14"/>
      <c r="V133" s="15">
        <v>0.98942126864926283</v>
      </c>
      <c r="W133" s="15">
        <v>1.0002289879328099</v>
      </c>
      <c r="X133" s="15">
        <v>0.96196640519023102</v>
      </c>
      <c r="Y133" s="15">
        <v>0.5</v>
      </c>
      <c r="Z133" s="15">
        <v>-210</v>
      </c>
      <c r="AA133" s="15">
        <v>260</v>
      </c>
      <c r="AB133" s="15">
        <v>0.3</v>
      </c>
      <c r="AC133" s="16">
        <f t="shared" si="104"/>
        <v>0.5</v>
      </c>
      <c r="AD133" s="16">
        <f t="shared" si="139"/>
        <v>0.5002289879328099</v>
      </c>
      <c r="AE133" s="16" t="str">
        <f t="shared" si="105"/>
        <v>Over</v>
      </c>
      <c r="AF133" s="15">
        <v>1</v>
      </c>
      <c r="AG133" s="15">
        <v>0.6</v>
      </c>
      <c r="AH133" s="16">
        <f t="shared" si="106"/>
        <v>3</v>
      </c>
      <c r="AI133" s="16">
        <f t="shared" si="107"/>
        <v>4</v>
      </c>
      <c r="AJ133" s="16">
        <f t="shared" si="108"/>
        <v>1</v>
      </c>
      <c r="AK133" s="16">
        <f t="shared" si="109"/>
        <v>1</v>
      </c>
      <c r="AL133" s="16">
        <f t="shared" si="110"/>
        <v>9</v>
      </c>
      <c r="AM133" s="14"/>
      <c r="AN133">
        <v>6.7981552698985273E-2</v>
      </c>
      <c r="AO133">
        <v>0.177562264086946</v>
      </c>
      <c r="AP133">
        <v>-7.9474795950039702E-5</v>
      </c>
      <c r="AQ133" t="s">
        <v>141</v>
      </c>
      <c r="AR133">
        <v>0.5</v>
      </c>
      <c r="AS133">
        <v>600</v>
      </c>
      <c r="AT133" t="s">
        <v>141</v>
      </c>
      <c r="AU133" s="14">
        <f t="shared" si="111"/>
        <v>0.5</v>
      </c>
      <c r="AV133" s="14">
        <f t="shared" si="140"/>
        <v>-0.50007947479595005</v>
      </c>
      <c r="AW133" s="14" t="str">
        <f t="shared" si="112"/>
        <v>Under</v>
      </c>
      <c r="AX133">
        <v>0.2</v>
      </c>
      <c r="AY133">
        <v>0.2</v>
      </c>
      <c r="AZ133" s="14">
        <f t="shared" si="113"/>
        <v>3</v>
      </c>
      <c r="BA133" s="14">
        <f t="shared" si="114"/>
        <v>1</v>
      </c>
      <c r="BB133" s="14">
        <f t="shared" si="115"/>
        <v>0</v>
      </c>
      <c r="BC133" s="14">
        <f t="shared" si="116"/>
        <v>0</v>
      </c>
      <c r="BD133" s="14">
        <f t="shared" si="117"/>
        <v>4</v>
      </c>
      <c r="BE133" s="14"/>
      <c r="BF133">
        <v>0.52976509857385357</v>
      </c>
      <c r="BG133">
        <v>0.862083873757025</v>
      </c>
      <c r="BH133">
        <v>0.27</v>
      </c>
      <c r="BI133" t="s">
        <v>141</v>
      </c>
      <c r="BJ133">
        <v>0.5</v>
      </c>
      <c r="BK133">
        <v>135</v>
      </c>
      <c r="BL133" t="s">
        <v>141</v>
      </c>
      <c r="BM133" s="14">
        <f t="shared" si="118"/>
        <v>0.5</v>
      </c>
      <c r="BN133" s="14">
        <f t="shared" si="141"/>
        <v>0.4</v>
      </c>
      <c r="BO133" s="14" t="str">
        <f t="shared" si="119"/>
        <v>Over</v>
      </c>
      <c r="BP133">
        <v>0.9</v>
      </c>
      <c r="BQ133">
        <v>0.4</v>
      </c>
      <c r="BR133" s="14">
        <f t="shared" si="120"/>
        <v>2</v>
      </c>
      <c r="BS133" s="14">
        <f t="shared" si="121"/>
        <v>4</v>
      </c>
      <c r="BT133" s="14">
        <f t="shared" si="122"/>
        <v>1</v>
      </c>
      <c r="BU133" s="14">
        <f t="shared" si="123"/>
        <v>0</v>
      </c>
      <c r="BV133" s="14">
        <f t="shared" si="124"/>
        <v>7</v>
      </c>
      <c r="BW133" s="14"/>
      <c r="BX133">
        <v>0.20903949492652019</v>
      </c>
      <c r="BY133">
        <v>0.85759860788863096</v>
      </c>
      <c r="BZ133">
        <v>4.4370255999999997E-2</v>
      </c>
      <c r="CA133" t="s">
        <v>141</v>
      </c>
      <c r="CB133">
        <v>0.5</v>
      </c>
      <c r="CC133" t="s">
        <v>141</v>
      </c>
      <c r="CD133" t="s">
        <v>141</v>
      </c>
      <c r="CE133" s="14">
        <f t="shared" si="125"/>
        <v>0.5</v>
      </c>
      <c r="CF133" s="14">
        <f t="shared" si="142"/>
        <v>-0.5</v>
      </c>
      <c r="CG133" s="14" t="str">
        <f t="shared" si="126"/>
        <v>Under</v>
      </c>
      <c r="CH133">
        <v>0</v>
      </c>
      <c r="CI133">
        <v>0</v>
      </c>
      <c r="CJ133" s="14">
        <f t="shared" si="144"/>
        <v>2</v>
      </c>
      <c r="CK133" s="14">
        <f t="shared" si="127"/>
        <v>1</v>
      </c>
      <c r="CL133" s="14">
        <f t="shared" si="128"/>
        <v>1</v>
      </c>
      <c r="CM133" s="14">
        <f t="shared" si="129"/>
        <v>1</v>
      </c>
      <c r="CN133" s="14">
        <f t="shared" si="130"/>
        <v>5</v>
      </c>
      <c r="CO133" s="14"/>
      <c r="CP133">
        <v>1.839207526673142</v>
      </c>
      <c r="CQ133">
        <v>2</v>
      </c>
      <c r="CR133">
        <v>1.6389548903908</v>
      </c>
      <c r="CS133">
        <v>1.5</v>
      </c>
      <c r="CT133" t="s">
        <v>141</v>
      </c>
      <c r="CU133">
        <v>1.5</v>
      </c>
      <c r="CV133">
        <v>1.5</v>
      </c>
      <c r="CW133" s="14">
        <f t="shared" si="131"/>
        <v>1.5</v>
      </c>
      <c r="CX133" s="14">
        <f t="shared" si="143"/>
        <v>0.5</v>
      </c>
      <c r="CY133" s="14" t="str">
        <f t="shared" si="132"/>
        <v>Over</v>
      </c>
      <c r="CZ133">
        <v>1.8</v>
      </c>
      <c r="DA133">
        <v>0.4</v>
      </c>
      <c r="DB133" s="14">
        <f t="shared" si="133"/>
        <v>3</v>
      </c>
      <c r="DC133" s="14">
        <f t="shared" si="134"/>
        <v>1</v>
      </c>
      <c r="DD133" s="14">
        <f t="shared" si="135"/>
        <v>1</v>
      </c>
      <c r="DE133" s="14">
        <f t="shared" si="136"/>
        <v>0</v>
      </c>
      <c r="DF133" s="14">
        <f t="shared" si="137"/>
        <v>5</v>
      </c>
      <c r="DG133" s="14"/>
    </row>
    <row r="134" spans="1:111" x14ac:dyDescent="0.3">
      <c r="A134" t="s">
        <v>281</v>
      </c>
      <c r="B134" t="s">
        <v>50</v>
      </c>
      <c r="C134" t="s">
        <v>273</v>
      </c>
      <c r="D134" s="15">
        <v>4.6313077086999811E-2</v>
      </c>
      <c r="E134" s="15">
        <v>0.21736842105263099</v>
      </c>
      <c r="F134" s="15">
        <v>-3.4024534798025599E-2</v>
      </c>
      <c r="G134" s="15">
        <v>0.5</v>
      </c>
      <c r="H134" s="15" t="s">
        <v>141</v>
      </c>
      <c r="I134" s="15">
        <v>0.5</v>
      </c>
      <c r="J134" s="15" t="s">
        <v>141</v>
      </c>
      <c r="K134" s="16">
        <f t="shared" si="97"/>
        <v>0.5</v>
      </c>
      <c r="L134" s="14">
        <f t="shared" si="138"/>
        <v>-0.53402453479802559</v>
      </c>
      <c r="M134" s="16" t="str">
        <f t="shared" si="98"/>
        <v>Under</v>
      </c>
      <c r="N134" s="15">
        <v>0</v>
      </c>
      <c r="O134" s="15">
        <v>0</v>
      </c>
      <c r="P134" s="16">
        <f t="shared" si="99"/>
        <v>3</v>
      </c>
      <c r="Q134" s="16">
        <f t="shared" si="100"/>
        <v>5</v>
      </c>
      <c r="R134" s="16">
        <f t="shared" si="101"/>
        <v>1</v>
      </c>
      <c r="S134" s="16">
        <f t="shared" si="102"/>
        <v>1</v>
      </c>
      <c r="T134" s="16">
        <f t="shared" si="103"/>
        <v>10</v>
      </c>
      <c r="U134" s="14"/>
      <c r="V134">
        <v>-2.5767115998149778E-2</v>
      </c>
      <c r="W134">
        <v>3.3204101244656602E-5</v>
      </c>
      <c r="X134">
        <v>-9.3660347288398699E-2</v>
      </c>
      <c r="Y134">
        <v>0.5</v>
      </c>
      <c r="Z134">
        <v>-190</v>
      </c>
      <c r="AA134">
        <v>300</v>
      </c>
      <c r="AB134">
        <v>0</v>
      </c>
      <c r="AC134" s="14">
        <f t="shared" si="104"/>
        <v>0.5</v>
      </c>
      <c r="AD134" s="16">
        <f t="shared" si="139"/>
        <v>-0.59366034728839867</v>
      </c>
      <c r="AE134" s="14" t="str">
        <f t="shared" si="105"/>
        <v>Under</v>
      </c>
      <c r="AF134">
        <v>0</v>
      </c>
      <c r="AG134">
        <v>0</v>
      </c>
      <c r="AH134" s="14">
        <f t="shared" si="106"/>
        <v>3</v>
      </c>
      <c r="AI134" s="14">
        <f t="shared" si="107"/>
        <v>4</v>
      </c>
      <c r="AJ134" s="14">
        <f t="shared" si="108"/>
        <v>1</v>
      </c>
      <c r="AK134" s="14">
        <f t="shared" si="109"/>
        <v>1</v>
      </c>
      <c r="AL134" s="14">
        <f t="shared" si="110"/>
        <v>9</v>
      </c>
      <c r="AM134" s="14"/>
      <c r="AN134">
        <v>-2.1030598918037661E-2</v>
      </c>
      <c r="AO134">
        <v>2.4361948955916399E-2</v>
      </c>
      <c r="AP134">
        <v>-8.0949936400757205E-2</v>
      </c>
      <c r="AQ134" t="s">
        <v>141</v>
      </c>
      <c r="AR134">
        <v>0.5</v>
      </c>
      <c r="AS134">
        <v>800</v>
      </c>
      <c r="AT134" t="s">
        <v>141</v>
      </c>
      <c r="AU134" s="14">
        <f t="shared" si="111"/>
        <v>0.5</v>
      </c>
      <c r="AV134" s="14">
        <f t="shared" si="140"/>
        <v>-0.58094993640075721</v>
      </c>
      <c r="AW134" s="14" t="str">
        <f t="shared" si="112"/>
        <v>Under</v>
      </c>
      <c r="AX134">
        <v>0</v>
      </c>
      <c r="AY134">
        <v>0</v>
      </c>
      <c r="AZ134" s="14">
        <f t="shared" si="113"/>
        <v>3</v>
      </c>
      <c r="BA134" s="14">
        <f t="shared" si="114"/>
        <v>1</v>
      </c>
      <c r="BB134" s="14">
        <f t="shared" si="115"/>
        <v>0</v>
      </c>
      <c r="BC134" s="14">
        <f t="shared" si="116"/>
        <v>0</v>
      </c>
      <c r="BD134" s="14">
        <f t="shared" si="117"/>
        <v>4</v>
      </c>
      <c r="BE134" s="14"/>
      <c r="BF134">
        <v>-2.8904299177785649E-2</v>
      </c>
      <c r="BG134">
        <v>0.194444444444444</v>
      </c>
      <c r="BH134">
        <v>-0.16780999860261001</v>
      </c>
      <c r="BI134" t="s">
        <v>141</v>
      </c>
      <c r="BJ134">
        <v>0.5</v>
      </c>
      <c r="BK134">
        <v>210</v>
      </c>
      <c r="BL134" t="s">
        <v>141</v>
      </c>
      <c r="BM134" s="14">
        <f t="shared" si="118"/>
        <v>0.5</v>
      </c>
      <c r="BN134" s="14">
        <f t="shared" si="141"/>
        <v>-0.66780999860261003</v>
      </c>
      <c r="BO134" s="14" t="str">
        <f t="shared" si="119"/>
        <v>Under</v>
      </c>
      <c r="BP134">
        <v>0</v>
      </c>
      <c r="BQ134">
        <v>0</v>
      </c>
      <c r="BR134" s="14">
        <f t="shared" si="120"/>
        <v>3</v>
      </c>
      <c r="BS134" s="14">
        <f t="shared" si="121"/>
        <v>1</v>
      </c>
      <c r="BT134" s="14">
        <f t="shared" si="122"/>
        <v>1</v>
      </c>
      <c r="BU134" s="14">
        <f t="shared" si="123"/>
        <v>1</v>
      </c>
      <c r="BV134" s="14">
        <f t="shared" si="124"/>
        <v>6</v>
      </c>
      <c r="BW134" s="14"/>
      <c r="BX134">
        <v>0.14710541839651711</v>
      </c>
      <c r="BY134">
        <v>0.83069568084404799</v>
      </c>
      <c r="BZ134">
        <v>-1.7759290639431601E-3</v>
      </c>
      <c r="CA134" t="s">
        <v>141</v>
      </c>
      <c r="CB134">
        <v>0.5</v>
      </c>
      <c r="CC134">
        <v>280</v>
      </c>
      <c r="CD134" t="s">
        <v>141</v>
      </c>
      <c r="CE134" s="14">
        <f t="shared" si="125"/>
        <v>0.5</v>
      </c>
      <c r="CF134" s="14">
        <f t="shared" si="142"/>
        <v>-0.50177592906394319</v>
      </c>
      <c r="CG134" s="14" t="str">
        <f t="shared" si="126"/>
        <v>Under</v>
      </c>
      <c r="CH134">
        <v>0</v>
      </c>
      <c r="CI134">
        <v>0</v>
      </c>
      <c r="CJ134" s="14">
        <f t="shared" si="144"/>
        <v>2</v>
      </c>
      <c r="CK134" s="14">
        <f t="shared" si="127"/>
        <v>1</v>
      </c>
      <c r="CL134" s="14">
        <f t="shared" si="128"/>
        <v>1</v>
      </c>
      <c r="CM134" s="14">
        <f t="shared" si="129"/>
        <v>1</v>
      </c>
      <c r="CN134" s="14">
        <f t="shared" si="130"/>
        <v>5</v>
      </c>
      <c r="CO134" s="14"/>
      <c r="CP134">
        <v>-8.7588516544687342E-2</v>
      </c>
      <c r="CQ134">
        <v>0</v>
      </c>
      <c r="CR134">
        <v>-0.296237710700539</v>
      </c>
      <c r="CS134">
        <v>0.5</v>
      </c>
      <c r="CT134" t="s">
        <v>141</v>
      </c>
      <c r="CU134">
        <v>0.5</v>
      </c>
      <c r="CV134" t="s">
        <v>141</v>
      </c>
      <c r="CW134" s="14">
        <f t="shared" si="131"/>
        <v>0.5</v>
      </c>
      <c r="CX134" s="14">
        <f t="shared" si="143"/>
        <v>-0.79623771070053895</v>
      </c>
      <c r="CY134" s="14" t="str">
        <f t="shared" si="132"/>
        <v>Under</v>
      </c>
      <c r="CZ134">
        <v>0</v>
      </c>
      <c r="DA134">
        <v>0</v>
      </c>
      <c r="DB134" s="14">
        <f t="shared" si="133"/>
        <v>3</v>
      </c>
      <c r="DC134" s="14">
        <f t="shared" si="134"/>
        <v>1</v>
      </c>
      <c r="DD134" s="14">
        <f t="shared" si="135"/>
        <v>1</v>
      </c>
      <c r="DE134" s="14">
        <f t="shared" si="136"/>
        <v>1</v>
      </c>
      <c r="DF134" s="14">
        <f t="shared" si="137"/>
        <v>6</v>
      </c>
      <c r="DG134" s="14"/>
    </row>
    <row r="135" spans="1:111" x14ac:dyDescent="0.3">
      <c r="A135" t="s">
        <v>282</v>
      </c>
      <c r="B135" t="s">
        <v>41</v>
      </c>
      <c r="C135" t="s">
        <v>40</v>
      </c>
      <c r="D135">
        <v>0.39824116077534277</v>
      </c>
      <c r="E135">
        <v>0.52527351417254098</v>
      </c>
      <c r="F135">
        <v>0.21489949999999999</v>
      </c>
      <c r="G135">
        <v>0.5</v>
      </c>
      <c r="H135" t="s">
        <v>141</v>
      </c>
      <c r="I135">
        <v>0.5</v>
      </c>
      <c r="J135">
        <v>0.5</v>
      </c>
      <c r="K135" s="14">
        <f t="shared" si="97"/>
        <v>0.5</v>
      </c>
      <c r="L135" s="14">
        <f t="shared" si="138"/>
        <v>-0.28510049999999998</v>
      </c>
      <c r="M135" s="14" t="str">
        <f t="shared" si="98"/>
        <v>Under</v>
      </c>
      <c r="N135">
        <v>0.4</v>
      </c>
      <c r="O135">
        <v>0.4</v>
      </c>
      <c r="P135" s="14">
        <f t="shared" si="99"/>
        <v>2</v>
      </c>
      <c r="Q135" s="14">
        <f t="shared" si="100"/>
        <v>4</v>
      </c>
      <c r="R135" s="14">
        <f t="shared" si="101"/>
        <v>1</v>
      </c>
      <c r="S135" s="14">
        <f t="shared" si="102"/>
        <v>1</v>
      </c>
      <c r="T135" s="14">
        <f t="shared" si="103"/>
        <v>8</v>
      </c>
      <c r="U135" s="14"/>
      <c r="V135" s="15">
        <v>0.903267033946484</v>
      </c>
      <c r="W135" s="15">
        <v>1</v>
      </c>
      <c r="X135" s="15">
        <v>0.73668625605761895</v>
      </c>
      <c r="Y135" s="15">
        <v>0.5</v>
      </c>
      <c r="Z135" s="15">
        <v>-260</v>
      </c>
      <c r="AA135" s="15">
        <v>210</v>
      </c>
      <c r="AB135" s="15">
        <v>0.2</v>
      </c>
      <c r="AC135" s="16">
        <f t="shared" si="104"/>
        <v>0.5</v>
      </c>
      <c r="AD135" s="16">
        <f t="shared" si="139"/>
        <v>0.5</v>
      </c>
      <c r="AE135" s="16" t="str">
        <f t="shared" si="105"/>
        <v>Over</v>
      </c>
      <c r="AF135" s="15">
        <v>0.8</v>
      </c>
      <c r="AG135" s="15">
        <v>0.6</v>
      </c>
      <c r="AH135" s="16">
        <f t="shared" si="106"/>
        <v>3</v>
      </c>
      <c r="AI135" s="16">
        <f t="shared" si="107"/>
        <v>3</v>
      </c>
      <c r="AJ135" s="16">
        <f t="shared" si="108"/>
        <v>1</v>
      </c>
      <c r="AK135" s="16">
        <f t="shared" si="109"/>
        <v>1</v>
      </c>
      <c r="AL135" s="16">
        <f t="shared" si="110"/>
        <v>8</v>
      </c>
      <c r="AM135" s="14"/>
      <c r="AN135">
        <v>9.5762104974153439E-2</v>
      </c>
      <c r="AO135">
        <v>0.252314223626388</v>
      </c>
      <c r="AP135">
        <v>-2.4067649552449298E-5</v>
      </c>
      <c r="AQ135" t="s">
        <v>141</v>
      </c>
      <c r="AR135">
        <v>0.5</v>
      </c>
      <c r="AS135">
        <v>750</v>
      </c>
      <c r="AT135" t="s">
        <v>141</v>
      </c>
      <c r="AU135" s="14">
        <f t="shared" si="111"/>
        <v>0.5</v>
      </c>
      <c r="AV135" s="14">
        <f t="shared" si="140"/>
        <v>-0.50002406764955243</v>
      </c>
      <c r="AW135" s="14" t="str">
        <f t="shared" si="112"/>
        <v>Under</v>
      </c>
      <c r="AX135">
        <v>0.3</v>
      </c>
      <c r="AY135">
        <v>0.3</v>
      </c>
      <c r="AZ135" s="14">
        <f t="shared" si="113"/>
        <v>3</v>
      </c>
      <c r="BA135" s="14">
        <f t="shared" si="114"/>
        <v>1</v>
      </c>
      <c r="BB135" s="14">
        <f t="shared" si="115"/>
        <v>0</v>
      </c>
      <c r="BC135" s="14">
        <f t="shared" si="116"/>
        <v>0</v>
      </c>
      <c r="BD135" s="14">
        <f t="shared" si="117"/>
        <v>4</v>
      </c>
      <c r="BE135" s="14"/>
      <c r="BF135">
        <v>0.52496180619364685</v>
      </c>
      <c r="BG135">
        <v>0.862083873757025</v>
      </c>
      <c r="BH135">
        <v>0.18</v>
      </c>
      <c r="BI135" t="s">
        <v>141</v>
      </c>
      <c r="BJ135">
        <v>0.5</v>
      </c>
      <c r="BK135">
        <v>165</v>
      </c>
      <c r="BL135" t="s">
        <v>141</v>
      </c>
      <c r="BM135" s="14">
        <f t="shared" si="118"/>
        <v>0.5</v>
      </c>
      <c r="BN135" s="14">
        <f t="shared" si="141"/>
        <v>0.362083873757025</v>
      </c>
      <c r="BO135" s="14" t="str">
        <f t="shared" si="119"/>
        <v>Over</v>
      </c>
      <c r="BP135">
        <v>0.6</v>
      </c>
      <c r="BQ135">
        <v>0.5</v>
      </c>
      <c r="BR135" s="14">
        <f t="shared" si="120"/>
        <v>2</v>
      </c>
      <c r="BS135" s="14">
        <f t="shared" si="121"/>
        <v>4</v>
      </c>
      <c r="BT135" s="14">
        <f t="shared" si="122"/>
        <v>1</v>
      </c>
      <c r="BU135" s="14">
        <f t="shared" si="123"/>
        <v>0</v>
      </c>
      <c r="BV135" s="14">
        <f t="shared" si="124"/>
        <v>7</v>
      </c>
      <c r="BW135" s="14"/>
      <c r="BX135">
        <v>0.14684463682162591</v>
      </c>
      <c r="BY135">
        <v>0.73864526233359395</v>
      </c>
      <c r="BZ135">
        <v>0</v>
      </c>
      <c r="CA135" t="s">
        <v>141</v>
      </c>
      <c r="CB135">
        <v>0.5</v>
      </c>
      <c r="CC135">
        <v>850</v>
      </c>
      <c r="CD135" t="s">
        <v>141</v>
      </c>
      <c r="CE135" s="14">
        <f t="shared" si="125"/>
        <v>0.5</v>
      </c>
      <c r="CF135" s="14">
        <f t="shared" si="142"/>
        <v>-0.5</v>
      </c>
      <c r="CG135" s="14" t="str">
        <f t="shared" si="126"/>
        <v>Under</v>
      </c>
      <c r="CH135">
        <v>0</v>
      </c>
      <c r="CI135">
        <v>0</v>
      </c>
      <c r="CJ135" s="14">
        <f t="shared" si="144"/>
        <v>2</v>
      </c>
      <c r="CK135" s="14">
        <f t="shared" si="127"/>
        <v>1</v>
      </c>
      <c r="CL135" s="14">
        <f t="shared" si="128"/>
        <v>1</v>
      </c>
      <c r="CM135" s="14">
        <f t="shared" si="129"/>
        <v>1</v>
      </c>
      <c r="CN135" s="14">
        <f t="shared" si="130"/>
        <v>5</v>
      </c>
      <c r="CO135" s="14"/>
      <c r="CP135">
        <v>1.841242128028028</v>
      </c>
      <c r="CQ135">
        <v>2.0009649999999999</v>
      </c>
      <c r="CR135">
        <v>1.6094748742109699</v>
      </c>
      <c r="CS135">
        <v>1.5</v>
      </c>
      <c r="CT135" t="s">
        <v>141</v>
      </c>
      <c r="CU135">
        <v>1.5</v>
      </c>
      <c r="CV135">
        <v>1.5</v>
      </c>
      <c r="CW135" s="14">
        <f t="shared" si="131"/>
        <v>1.5</v>
      </c>
      <c r="CX135" s="14">
        <f t="shared" si="143"/>
        <v>0.50096499999999988</v>
      </c>
      <c r="CY135" s="14" t="str">
        <f t="shared" si="132"/>
        <v>Over</v>
      </c>
      <c r="CZ135">
        <v>1.8</v>
      </c>
      <c r="DA135">
        <v>0.5</v>
      </c>
      <c r="DB135" s="14">
        <f t="shared" si="133"/>
        <v>3</v>
      </c>
      <c r="DC135" s="14">
        <f t="shared" si="134"/>
        <v>2</v>
      </c>
      <c r="DD135" s="14">
        <f t="shared" si="135"/>
        <v>1</v>
      </c>
      <c r="DE135" s="14">
        <f t="shared" si="136"/>
        <v>0</v>
      </c>
      <c r="DF135" s="14">
        <f t="shared" si="137"/>
        <v>6</v>
      </c>
      <c r="DG135" s="14"/>
    </row>
    <row r="136" spans="1:111" x14ac:dyDescent="0.3">
      <c r="A136" t="s">
        <v>283</v>
      </c>
      <c r="B136" t="s">
        <v>41</v>
      </c>
      <c r="C136" t="s">
        <v>40</v>
      </c>
      <c r="D136">
        <v>0.36177426094746701</v>
      </c>
      <c r="E136">
        <v>0.46332291768806899</v>
      </c>
      <c r="F136">
        <v>0.21853602</v>
      </c>
      <c r="G136">
        <v>0.5</v>
      </c>
      <c r="H136" t="s">
        <v>141</v>
      </c>
      <c r="I136">
        <v>0.5</v>
      </c>
      <c r="J136">
        <v>0.5</v>
      </c>
      <c r="K136" s="14">
        <f t="shared" si="97"/>
        <v>0.5</v>
      </c>
      <c r="L136" s="14">
        <f t="shared" si="138"/>
        <v>-0.28146398</v>
      </c>
      <c r="M136" s="14" t="str">
        <f t="shared" si="98"/>
        <v>Under</v>
      </c>
      <c r="N136">
        <v>0.3</v>
      </c>
      <c r="O136">
        <v>0.2</v>
      </c>
      <c r="P136" s="14">
        <f t="shared" si="99"/>
        <v>3</v>
      </c>
      <c r="Q136" s="14">
        <f t="shared" si="100"/>
        <v>4</v>
      </c>
      <c r="R136" s="14">
        <f t="shared" si="101"/>
        <v>1</v>
      </c>
      <c r="S136" s="14">
        <f t="shared" si="102"/>
        <v>1</v>
      </c>
      <c r="T136" s="14">
        <f t="shared" si="103"/>
        <v>9</v>
      </c>
      <c r="U136" s="14"/>
      <c r="V136" s="15">
        <v>1.009875817155709</v>
      </c>
      <c r="W136" s="15">
        <v>1.03274306399238</v>
      </c>
      <c r="X136" s="15">
        <v>0.99996795192668897</v>
      </c>
      <c r="Y136" s="15">
        <v>0.5</v>
      </c>
      <c r="Z136" s="15">
        <v>-240</v>
      </c>
      <c r="AA136" s="15">
        <v>240</v>
      </c>
      <c r="AB136" s="15">
        <v>0.3</v>
      </c>
      <c r="AC136" s="16">
        <f t="shared" si="104"/>
        <v>0.5</v>
      </c>
      <c r="AD136" s="16">
        <f t="shared" si="139"/>
        <v>0.53274306399238003</v>
      </c>
      <c r="AE136" s="16" t="str">
        <f t="shared" si="105"/>
        <v>Over</v>
      </c>
      <c r="AF136" s="15">
        <v>1</v>
      </c>
      <c r="AG136" s="15">
        <v>0.6</v>
      </c>
      <c r="AH136" s="16">
        <f t="shared" si="106"/>
        <v>3</v>
      </c>
      <c r="AI136" s="16">
        <f t="shared" si="107"/>
        <v>4</v>
      </c>
      <c r="AJ136" s="16">
        <f t="shared" si="108"/>
        <v>1</v>
      </c>
      <c r="AK136" s="16">
        <f t="shared" si="109"/>
        <v>1</v>
      </c>
      <c r="AL136" s="16">
        <f t="shared" si="110"/>
        <v>9</v>
      </c>
      <c r="AM136" s="14"/>
      <c r="AN136">
        <v>1.0867953411458121E-2</v>
      </c>
      <c r="AO136">
        <v>2.4947039079011499E-2</v>
      </c>
      <c r="AP136">
        <v>-5.6816936960950801E-5</v>
      </c>
      <c r="AQ136" t="s">
        <v>141</v>
      </c>
      <c r="AR136">
        <v>0.5</v>
      </c>
      <c r="AS136">
        <v>830</v>
      </c>
      <c r="AT136" t="s">
        <v>141</v>
      </c>
      <c r="AU136" s="14">
        <f t="shared" si="111"/>
        <v>0.5</v>
      </c>
      <c r="AV136" s="14">
        <f t="shared" si="140"/>
        <v>-0.50005681693696091</v>
      </c>
      <c r="AW136" s="14" t="str">
        <f t="shared" si="112"/>
        <v>Under</v>
      </c>
      <c r="AX136">
        <v>0</v>
      </c>
      <c r="AY136">
        <v>0</v>
      </c>
      <c r="AZ136" s="14">
        <f t="shared" si="113"/>
        <v>3</v>
      </c>
      <c r="BA136" s="14">
        <f t="shared" si="114"/>
        <v>1</v>
      </c>
      <c r="BB136" s="14">
        <f t="shared" si="115"/>
        <v>0</v>
      </c>
      <c r="BC136" s="14">
        <f t="shared" si="116"/>
        <v>0</v>
      </c>
      <c r="BD136" s="14">
        <f t="shared" si="117"/>
        <v>4</v>
      </c>
      <c r="BE136" s="14"/>
      <c r="BF136">
        <v>0.33664232702451202</v>
      </c>
      <c r="BG136">
        <v>0.65933044017358899</v>
      </c>
      <c r="BH136">
        <v>0.05</v>
      </c>
      <c r="BI136" t="s">
        <v>141</v>
      </c>
      <c r="BJ136">
        <v>0.5</v>
      </c>
      <c r="BK136">
        <v>150</v>
      </c>
      <c r="BL136" t="s">
        <v>141</v>
      </c>
      <c r="BM136" s="14">
        <f t="shared" si="118"/>
        <v>0.5</v>
      </c>
      <c r="BN136" s="14">
        <f t="shared" si="141"/>
        <v>-0.45</v>
      </c>
      <c r="BO136" s="14" t="str">
        <f t="shared" si="119"/>
        <v>Under</v>
      </c>
      <c r="BP136">
        <v>0.1</v>
      </c>
      <c r="BQ136">
        <v>0.1</v>
      </c>
      <c r="BR136" s="14">
        <f t="shared" si="120"/>
        <v>2</v>
      </c>
      <c r="BS136" s="14">
        <f t="shared" si="121"/>
        <v>1</v>
      </c>
      <c r="BT136" s="14">
        <f t="shared" si="122"/>
        <v>1</v>
      </c>
      <c r="BU136" s="14">
        <f t="shared" si="123"/>
        <v>1</v>
      </c>
      <c r="BV136" s="14">
        <f t="shared" si="124"/>
        <v>5</v>
      </c>
      <c r="BW136" s="14"/>
      <c r="BX136">
        <v>0.1641992339070672</v>
      </c>
      <c r="BY136">
        <v>0.76762084796111196</v>
      </c>
      <c r="BZ136">
        <v>0</v>
      </c>
      <c r="CA136" t="s">
        <v>141</v>
      </c>
      <c r="CB136">
        <v>0.5</v>
      </c>
      <c r="CC136">
        <v>880</v>
      </c>
      <c r="CD136" t="s">
        <v>141</v>
      </c>
      <c r="CE136" s="14">
        <f t="shared" si="125"/>
        <v>0.5</v>
      </c>
      <c r="CF136" s="14">
        <f t="shared" si="142"/>
        <v>-0.5</v>
      </c>
      <c r="CG136" s="14" t="str">
        <f t="shared" si="126"/>
        <v>Under</v>
      </c>
      <c r="CH136">
        <v>0.2</v>
      </c>
      <c r="CI136">
        <v>0.2</v>
      </c>
      <c r="CJ136" s="14">
        <f t="shared" si="144"/>
        <v>2</v>
      </c>
      <c r="CK136" s="14">
        <f t="shared" si="127"/>
        <v>1</v>
      </c>
      <c r="CL136" s="14">
        <f t="shared" si="128"/>
        <v>1</v>
      </c>
      <c r="CM136" s="14">
        <f t="shared" si="129"/>
        <v>1</v>
      </c>
      <c r="CN136" s="14">
        <f t="shared" si="130"/>
        <v>5</v>
      </c>
      <c r="CO136" s="14"/>
      <c r="CP136">
        <v>1.193980540076728</v>
      </c>
      <c r="CQ136">
        <v>1.4926836394538401</v>
      </c>
      <c r="CR136">
        <v>1</v>
      </c>
      <c r="CS136">
        <v>1.5</v>
      </c>
      <c r="CT136" t="s">
        <v>141</v>
      </c>
      <c r="CU136">
        <v>1.5</v>
      </c>
      <c r="CV136">
        <v>1.5</v>
      </c>
      <c r="CW136" s="14">
        <f t="shared" si="131"/>
        <v>1.5</v>
      </c>
      <c r="CX136" s="14">
        <f t="shared" si="143"/>
        <v>-0.5</v>
      </c>
      <c r="CY136" s="14" t="str">
        <f t="shared" si="132"/>
        <v>Under</v>
      </c>
      <c r="CZ136">
        <v>1.4</v>
      </c>
      <c r="DA136">
        <v>0.5</v>
      </c>
      <c r="DB136" s="14">
        <f t="shared" si="133"/>
        <v>3</v>
      </c>
      <c r="DC136" s="14">
        <f t="shared" si="134"/>
        <v>1</v>
      </c>
      <c r="DD136" s="14">
        <f t="shared" si="135"/>
        <v>1</v>
      </c>
      <c r="DE136" s="14">
        <f t="shared" si="136"/>
        <v>1</v>
      </c>
      <c r="DF136" s="14">
        <f t="shared" si="137"/>
        <v>6</v>
      </c>
      <c r="DG136" s="14"/>
    </row>
    <row r="137" spans="1:111" x14ac:dyDescent="0.3">
      <c r="A137" t="s">
        <v>284</v>
      </c>
      <c r="B137" t="s">
        <v>41</v>
      </c>
      <c r="C137" t="s">
        <v>40</v>
      </c>
      <c r="D137" s="15">
        <v>0.2135173722889373</v>
      </c>
      <c r="E137" s="15">
        <v>0.36614173228346403</v>
      </c>
      <c r="F137" s="15">
        <v>0.03</v>
      </c>
      <c r="G137" s="15">
        <v>0.5</v>
      </c>
      <c r="H137" s="15" t="s">
        <v>141</v>
      </c>
      <c r="I137" s="15">
        <v>0.5</v>
      </c>
      <c r="J137" s="15">
        <v>0.5</v>
      </c>
      <c r="K137" s="16">
        <f t="shared" si="97"/>
        <v>0.5</v>
      </c>
      <c r="L137" s="14">
        <f t="shared" si="138"/>
        <v>-0.47</v>
      </c>
      <c r="M137" s="16" t="str">
        <f t="shared" si="98"/>
        <v>Under</v>
      </c>
      <c r="N137" s="15">
        <v>0.1</v>
      </c>
      <c r="O137" s="15">
        <v>0.1</v>
      </c>
      <c r="P137" s="16">
        <f t="shared" si="99"/>
        <v>3</v>
      </c>
      <c r="Q137" s="16">
        <f t="shared" si="100"/>
        <v>4</v>
      </c>
      <c r="R137" s="16">
        <f t="shared" si="101"/>
        <v>1</v>
      </c>
      <c r="S137" s="16">
        <f t="shared" si="102"/>
        <v>1</v>
      </c>
      <c r="T137" s="16">
        <f t="shared" si="103"/>
        <v>9</v>
      </c>
      <c r="U137" s="14"/>
      <c r="V137">
        <v>0.51553690829477816</v>
      </c>
      <c r="W137">
        <v>1</v>
      </c>
      <c r="X137">
        <v>7.9229740000000008E-6</v>
      </c>
      <c r="Y137">
        <v>0.5</v>
      </c>
      <c r="Z137">
        <v>-115</v>
      </c>
      <c r="AA137">
        <v>600</v>
      </c>
      <c r="AB137">
        <v>0</v>
      </c>
      <c r="AC137" s="14">
        <f t="shared" si="104"/>
        <v>0.5</v>
      </c>
      <c r="AD137" s="16">
        <f t="shared" si="139"/>
        <v>0.5</v>
      </c>
      <c r="AE137" s="14" t="str">
        <f t="shared" si="105"/>
        <v>Over</v>
      </c>
      <c r="AF137">
        <v>0.3</v>
      </c>
      <c r="AG137">
        <v>0.3</v>
      </c>
      <c r="AH137" s="14">
        <f t="shared" si="106"/>
        <v>2</v>
      </c>
      <c r="AI137" s="14">
        <f t="shared" si="107"/>
        <v>3</v>
      </c>
      <c r="AJ137" s="14">
        <f t="shared" si="108"/>
        <v>0</v>
      </c>
      <c r="AK137" s="14">
        <f t="shared" si="109"/>
        <v>0</v>
      </c>
      <c r="AL137" s="14">
        <f t="shared" si="110"/>
        <v>5</v>
      </c>
      <c r="AM137" s="14"/>
      <c r="AN137">
        <v>4.4430432126047512E-2</v>
      </c>
      <c r="AO137">
        <v>0.123463115223112</v>
      </c>
      <c r="AP137">
        <v>-4.6725508541538203E-5</v>
      </c>
      <c r="AQ137" t="s">
        <v>141</v>
      </c>
      <c r="AR137">
        <v>0.5</v>
      </c>
      <c r="AS137">
        <v>750</v>
      </c>
      <c r="AT137" t="s">
        <v>141</v>
      </c>
      <c r="AU137" s="14">
        <f t="shared" si="111"/>
        <v>0.5</v>
      </c>
      <c r="AV137" s="14">
        <f t="shared" si="140"/>
        <v>-0.50004672550854157</v>
      </c>
      <c r="AW137" s="14" t="str">
        <f t="shared" si="112"/>
        <v>Under</v>
      </c>
      <c r="AX137">
        <v>0.1</v>
      </c>
      <c r="AY137">
        <v>0.1</v>
      </c>
      <c r="AZ137" s="14">
        <f t="shared" si="113"/>
        <v>3</v>
      </c>
      <c r="BA137" s="14">
        <f t="shared" si="114"/>
        <v>1</v>
      </c>
      <c r="BB137" s="14">
        <f t="shared" si="115"/>
        <v>0</v>
      </c>
      <c r="BC137" s="14">
        <f t="shared" si="116"/>
        <v>0</v>
      </c>
      <c r="BD137" s="14">
        <f t="shared" si="117"/>
        <v>4</v>
      </c>
      <c r="BE137" s="14"/>
      <c r="BF137">
        <v>0.23422654966409351</v>
      </c>
      <c r="BG137">
        <v>0.64861683343142995</v>
      </c>
      <c r="BH137">
        <v>3.1249941999999999E-2</v>
      </c>
      <c r="BI137" t="s">
        <v>141</v>
      </c>
      <c r="BJ137">
        <v>0.5</v>
      </c>
      <c r="BK137">
        <v>195</v>
      </c>
      <c r="BL137" t="s">
        <v>141</v>
      </c>
      <c r="BM137" s="14">
        <f t="shared" si="118"/>
        <v>0.5</v>
      </c>
      <c r="BN137" s="14">
        <f t="shared" si="141"/>
        <v>-0.46875005800000002</v>
      </c>
      <c r="BO137" s="14" t="str">
        <f t="shared" si="119"/>
        <v>Under</v>
      </c>
      <c r="BP137">
        <v>0.2</v>
      </c>
      <c r="BQ137">
        <v>0.2</v>
      </c>
      <c r="BR137" s="14">
        <f t="shared" si="120"/>
        <v>2</v>
      </c>
      <c r="BS137" s="14">
        <f t="shared" si="121"/>
        <v>1</v>
      </c>
      <c r="BT137" s="14">
        <f t="shared" si="122"/>
        <v>1</v>
      </c>
      <c r="BU137" s="14">
        <f t="shared" si="123"/>
        <v>1</v>
      </c>
      <c r="BV137" s="14">
        <f t="shared" si="124"/>
        <v>5</v>
      </c>
      <c r="BW137" s="14"/>
      <c r="BX137">
        <v>0.16659848196142399</v>
      </c>
      <c r="BY137">
        <v>0.77874915938130396</v>
      </c>
      <c r="BZ137">
        <v>2.7938433486224001E-2</v>
      </c>
      <c r="CA137" t="s">
        <v>141</v>
      </c>
      <c r="CB137">
        <v>0.5</v>
      </c>
      <c r="CC137" t="s">
        <v>141</v>
      </c>
      <c r="CD137" t="s">
        <v>141</v>
      </c>
      <c r="CE137" s="14">
        <f t="shared" si="125"/>
        <v>0.5</v>
      </c>
      <c r="CF137" s="14">
        <f t="shared" si="142"/>
        <v>-0.5</v>
      </c>
      <c r="CG137" s="14" t="str">
        <f t="shared" si="126"/>
        <v>Under</v>
      </c>
      <c r="CH137">
        <v>0</v>
      </c>
      <c r="CI137">
        <v>0</v>
      </c>
      <c r="CJ137" s="14">
        <f t="shared" si="144"/>
        <v>2</v>
      </c>
      <c r="CK137" s="14">
        <f t="shared" si="127"/>
        <v>1</v>
      </c>
      <c r="CL137" s="14">
        <f t="shared" si="128"/>
        <v>1</v>
      </c>
      <c r="CM137" s="14">
        <f t="shared" si="129"/>
        <v>1</v>
      </c>
      <c r="CN137" s="14">
        <f t="shared" si="130"/>
        <v>5</v>
      </c>
      <c r="CO137" s="14"/>
      <c r="CP137">
        <v>0.75025641457148129</v>
      </c>
      <c r="CQ137">
        <v>1.2</v>
      </c>
      <c r="CR137">
        <v>3.6495822999999997E-2</v>
      </c>
      <c r="CS137">
        <v>0.5</v>
      </c>
      <c r="CT137" t="s">
        <v>141</v>
      </c>
      <c r="CU137">
        <v>0.5</v>
      </c>
      <c r="CV137">
        <v>1.5</v>
      </c>
      <c r="CW137" s="14">
        <f t="shared" si="131"/>
        <v>0.5</v>
      </c>
      <c r="CX137" s="14">
        <f t="shared" si="143"/>
        <v>0.7</v>
      </c>
      <c r="CY137" s="14" t="str">
        <f t="shared" si="132"/>
        <v>Over</v>
      </c>
      <c r="CZ137">
        <v>0.6</v>
      </c>
      <c r="DA137">
        <v>0.3</v>
      </c>
      <c r="DB137" s="14">
        <f t="shared" si="133"/>
        <v>2</v>
      </c>
      <c r="DC137" s="14">
        <f t="shared" si="134"/>
        <v>2</v>
      </c>
      <c r="DD137" s="14">
        <f t="shared" si="135"/>
        <v>1</v>
      </c>
      <c r="DE137" s="14">
        <f t="shared" si="136"/>
        <v>0</v>
      </c>
      <c r="DF137" s="14">
        <f t="shared" si="137"/>
        <v>5</v>
      </c>
      <c r="DG137" s="14"/>
    </row>
    <row r="138" spans="1:111" x14ac:dyDescent="0.3">
      <c r="A138" t="s">
        <v>285</v>
      </c>
      <c r="B138" t="s">
        <v>41</v>
      </c>
      <c r="C138" t="s">
        <v>40</v>
      </c>
      <c r="D138">
        <v>0.39611430924508401</v>
      </c>
      <c r="E138">
        <v>0.54403721323346499</v>
      </c>
      <c r="F138">
        <v>0.15780182000000001</v>
      </c>
      <c r="G138">
        <v>0.5</v>
      </c>
      <c r="H138" t="s">
        <v>141</v>
      </c>
      <c r="I138">
        <v>0.5</v>
      </c>
      <c r="J138">
        <v>0.5</v>
      </c>
      <c r="K138" s="14">
        <f t="shared" si="97"/>
        <v>0.5</v>
      </c>
      <c r="L138" s="14">
        <f t="shared" si="138"/>
        <v>-0.34219818000000002</v>
      </c>
      <c r="M138" s="14" t="str">
        <f t="shared" si="98"/>
        <v>Under</v>
      </c>
      <c r="N138">
        <v>0.3</v>
      </c>
      <c r="O138">
        <v>0.3</v>
      </c>
      <c r="P138" s="14">
        <f t="shared" si="99"/>
        <v>2</v>
      </c>
      <c r="Q138" s="14">
        <f t="shared" si="100"/>
        <v>4</v>
      </c>
      <c r="R138" s="14">
        <f t="shared" si="101"/>
        <v>1</v>
      </c>
      <c r="S138" s="14">
        <f t="shared" si="102"/>
        <v>1</v>
      </c>
      <c r="T138" s="14">
        <f t="shared" si="103"/>
        <v>8</v>
      </c>
      <c r="U138" s="14"/>
      <c r="V138" s="15">
        <v>0.7799543012151704</v>
      </c>
      <c r="W138" s="15">
        <v>1</v>
      </c>
      <c r="X138" s="15">
        <v>0.51135713695602103</v>
      </c>
      <c r="Y138" s="15">
        <v>0.5</v>
      </c>
      <c r="Z138" s="15">
        <v>-240</v>
      </c>
      <c r="AA138" s="15">
        <v>230</v>
      </c>
      <c r="AB138" s="15">
        <v>0.1</v>
      </c>
      <c r="AC138" s="16">
        <f t="shared" si="104"/>
        <v>0.5</v>
      </c>
      <c r="AD138" s="16">
        <f t="shared" si="139"/>
        <v>0.5</v>
      </c>
      <c r="AE138" s="16" t="str">
        <f t="shared" si="105"/>
        <v>Over</v>
      </c>
      <c r="AF138" s="15">
        <v>0.7</v>
      </c>
      <c r="AG138" s="15">
        <v>0.6</v>
      </c>
      <c r="AH138" s="16">
        <f t="shared" si="106"/>
        <v>3</v>
      </c>
      <c r="AI138" s="16">
        <f t="shared" si="107"/>
        <v>3</v>
      </c>
      <c r="AJ138" s="16">
        <f t="shared" si="108"/>
        <v>1</v>
      </c>
      <c r="AK138" s="16">
        <f t="shared" si="109"/>
        <v>1</v>
      </c>
      <c r="AL138" s="16">
        <f t="shared" si="110"/>
        <v>8</v>
      </c>
      <c r="AM138" s="14"/>
      <c r="AN138">
        <v>0.1097891761758799</v>
      </c>
      <c r="AO138">
        <v>0.28683421250264002</v>
      </c>
      <c r="AP138">
        <v>-2.4067649552449298E-5</v>
      </c>
      <c r="AQ138" t="s">
        <v>141</v>
      </c>
      <c r="AR138">
        <v>0.5</v>
      </c>
      <c r="AS138">
        <v>600</v>
      </c>
      <c r="AT138" t="s">
        <v>141</v>
      </c>
      <c r="AU138" s="14">
        <f t="shared" si="111"/>
        <v>0.5</v>
      </c>
      <c r="AV138" s="14">
        <f t="shared" si="140"/>
        <v>-0.50002406764955243</v>
      </c>
      <c r="AW138" s="14" t="str">
        <f t="shared" si="112"/>
        <v>Under</v>
      </c>
      <c r="AX138">
        <v>0.3</v>
      </c>
      <c r="AY138">
        <v>0.3</v>
      </c>
      <c r="AZ138" s="14">
        <f t="shared" si="113"/>
        <v>3</v>
      </c>
      <c r="BA138" s="14">
        <f t="shared" si="114"/>
        <v>1</v>
      </c>
      <c r="BB138" s="14">
        <f t="shared" si="115"/>
        <v>0</v>
      </c>
      <c r="BC138" s="14">
        <f t="shared" si="116"/>
        <v>0</v>
      </c>
      <c r="BD138" s="14">
        <f t="shared" si="117"/>
        <v>4</v>
      </c>
      <c r="BE138" s="14"/>
      <c r="BF138">
        <v>0.51103881638828508</v>
      </c>
      <c r="BG138">
        <v>0.862083873757025</v>
      </c>
      <c r="BH138">
        <v>0.21</v>
      </c>
      <c r="BI138" t="s">
        <v>141</v>
      </c>
      <c r="BJ138">
        <v>0.5</v>
      </c>
      <c r="BK138">
        <v>145</v>
      </c>
      <c r="BL138" t="s">
        <v>141</v>
      </c>
      <c r="BM138" s="14">
        <f t="shared" si="118"/>
        <v>0.5</v>
      </c>
      <c r="BN138" s="14">
        <f t="shared" si="141"/>
        <v>0.362083873757025</v>
      </c>
      <c r="BO138" s="14" t="str">
        <f t="shared" si="119"/>
        <v>Over</v>
      </c>
      <c r="BP138">
        <v>0.6</v>
      </c>
      <c r="BQ138">
        <v>0.5</v>
      </c>
      <c r="BR138" s="14">
        <f t="shared" si="120"/>
        <v>2</v>
      </c>
      <c r="BS138" s="14">
        <f t="shared" si="121"/>
        <v>4</v>
      </c>
      <c r="BT138" s="14">
        <f t="shared" si="122"/>
        <v>1</v>
      </c>
      <c r="BU138" s="14">
        <f t="shared" si="123"/>
        <v>0</v>
      </c>
      <c r="BV138" s="14">
        <f t="shared" si="124"/>
        <v>7</v>
      </c>
      <c r="BW138" s="14"/>
      <c r="BX138">
        <v>0.13560842268843881</v>
      </c>
      <c r="BY138">
        <v>0.66940502862832896</v>
      </c>
      <c r="BZ138">
        <v>0</v>
      </c>
      <c r="CA138" t="s">
        <v>141</v>
      </c>
      <c r="CB138">
        <v>0.5</v>
      </c>
      <c r="CC138" t="s">
        <v>141</v>
      </c>
      <c r="CD138" t="s">
        <v>141</v>
      </c>
      <c r="CE138" s="14">
        <f t="shared" si="125"/>
        <v>0.5</v>
      </c>
      <c r="CF138" s="14">
        <f t="shared" si="142"/>
        <v>-0.5</v>
      </c>
      <c r="CG138" s="14" t="str">
        <f t="shared" si="126"/>
        <v>Under</v>
      </c>
      <c r="CH138">
        <v>0</v>
      </c>
      <c r="CI138">
        <v>0</v>
      </c>
      <c r="CJ138" s="14">
        <f t="shared" si="144"/>
        <v>2</v>
      </c>
      <c r="CK138" s="14">
        <f t="shared" si="127"/>
        <v>1</v>
      </c>
      <c r="CL138" s="14">
        <f t="shared" si="128"/>
        <v>1</v>
      </c>
      <c r="CM138" s="14">
        <f t="shared" si="129"/>
        <v>1</v>
      </c>
      <c r="CN138" s="14">
        <f t="shared" si="130"/>
        <v>5</v>
      </c>
      <c r="CO138" s="14"/>
      <c r="CP138">
        <v>1.818408057737426</v>
      </c>
      <c r="CQ138">
        <v>2.0009649999999999</v>
      </c>
      <c r="CR138">
        <v>1.54745178759219</v>
      </c>
      <c r="CS138">
        <v>1.5</v>
      </c>
      <c r="CT138" t="s">
        <v>141</v>
      </c>
      <c r="CU138">
        <v>1.5</v>
      </c>
      <c r="CV138">
        <v>1.5</v>
      </c>
      <c r="CW138" s="14">
        <f t="shared" si="131"/>
        <v>1.5</v>
      </c>
      <c r="CX138" s="14">
        <f t="shared" si="143"/>
        <v>0.50096499999999988</v>
      </c>
      <c r="CY138" s="14" t="str">
        <f t="shared" si="132"/>
        <v>Over</v>
      </c>
      <c r="CZ138">
        <v>1.6</v>
      </c>
      <c r="DA138">
        <v>0.4</v>
      </c>
      <c r="DB138" s="14">
        <f t="shared" si="133"/>
        <v>3</v>
      </c>
      <c r="DC138" s="14">
        <f t="shared" si="134"/>
        <v>2</v>
      </c>
      <c r="DD138" s="14">
        <f t="shared" si="135"/>
        <v>1</v>
      </c>
      <c r="DE138" s="14">
        <f t="shared" si="136"/>
        <v>0</v>
      </c>
      <c r="DF138" s="14">
        <f t="shared" si="137"/>
        <v>6</v>
      </c>
      <c r="DG138" s="14"/>
    </row>
    <row r="139" spans="1:111" x14ac:dyDescent="0.3">
      <c r="A139" t="s">
        <v>286</v>
      </c>
      <c r="B139" t="s">
        <v>41</v>
      </c>
      <c r="C139" t="s">
        <v>40</v>
      </c>
      <c r="D139" s="15">
        <v>0.75603470897030756</v>
      </c>
      <c r="E139" s="15">
        <v>0.9375</v>
      </c>
      <c r="F139" s="15">
        <v>0.57999999999999996</v>
      </c>
      <c r="G139" s="15">
        <v>0.5</v>
      </c>
      <c r="H139" s="15" t="s">
        <v>141</v>
      </c>
      <c r="I139" s="15">
        <v>0.5</v>
      </c>
      <c r="J139" s="15">
        <v>0.5</v>
      </c>
      <c r="K139" s="16">
        <f t="shared" si="97"/>
        <v>0.5</v>
      </c>
      <c r="L139" s="14">
        <f t="shared" si="138"/>
        <v>0.4375</v>
      </c>
      <c r="M139" s="16" t="str">
        <f t="shared" si="98"/>
        <v>Over</v>
      </c>
      <c r="N139" s="15">
        <v>0.8</v>
      </c>
      <c r="O139" s="15">
        <v>0.6</v>
      </c>
      <c r="P139" s="16">
        <f t="shared" si="99"/>
        <v>3</v>
      </c>
      <c r="Q139" s="16">
        <f t="shared" si="100"/>
        <v>4</v>
      </c>
      <c r="R139" s="16">
        <f t="shared" si="101"/>
        <v>1</v>
      </c>
      <c r="S139" s="16">
        <f t="shared" si="102"/>
        <v>1</v>
      </c>
      <c r="T139" s="16">
        <f t="shared" si="103"/>
        <v>9</v>
      </c>
      <c r="U139" s="14"/>
      <c r="V139" s="15">
        <v>0.98176144773579632</v>
      </c>
      <c r="W139" s="15">
        <v>1.0000341898413301</v>
      </c>
      <c r="X139" s="15">
        <v>0.91572481015211604</v>
      </c>
      <c r="Y139" s="15">
        <v>0.5</v>
      </c>
      <c r="Z139" s="15">
        <v>-170</v>
      </c>
      <c r="AA139" s="15">
        <v>360</v>
      </c>
      <c r="AB139" s="15">
        <v>0.4</v>
      </c>
      <c r="AC139" s="16">
        <f t="shared" si="104"/>
        <v>0.5</v>
      </c>
      <c r="AD139" s="16">
        <f t="shared" si="139"/>
        <v>0.60000000000000009</v>
      </c>
      <c r="AE139" s="16" t="str">
        <f t="shared" si="105"/>
        <v>Over</v>
      </c>
      <c r="AF139" s="15">
        <v>1.1000000000000001</v>
      </c>
      <c r="AG139" s="15">
        <v>0.7</v>
      </c>
      <c r="AH139" s="16">
        <f t="shared" si="106"/>
        <v>3</v>
      </c>
      <c r="AI139" s="16">
        <f t="shared" si="107"/>
        <v>4</v>
      </c>
      <c r="AJ139" s="16">
        <f t="shared" si="108"/>
        <v>1</v>
      </c>
      <c r="AK139" s="16">
        <f t="shared" si="109"/>
        <v>1</v>
      </c>
      <c r="AL139" s="16">
        <f t="shared" si="110"/>
        <v>9</v>
      </c>
      <c r="AM139" s="14"/>
      <c r="AN139" s="15">
        <v>0.61934592415436285</v>
      </c>
      <c r="AO139" s="15">
        <v>1</v>
      </c>
      <c r="AP139" s="15">
        <v>1.1001458999999999E-3</v>
      </c>
      <c r="AQ139" s="15" t="s">
        <v>141</v>
      </c>
      <c r="AR139" s="15">
        <v>0.5</v>
      </c>
      <c r="AS139" s="15">
        <v>440</v>
      </c>
      <c r="AT139" s="15" t="s">
        <v>141</v>
      </c>
      <c r="AU139" s="16">
        <f t="shared" si="111"/>
        <v>0.5</v>
      </c>
      <c r="AV139" s="14">
        <f t="shared" si="140"/>
        <v>0.5</v>
      </c>
      <c r="AW139" s="16" t="str">
        <f t="shared" si="112"/>
        <v>Over</v>
      </c>
      <c r="AX139" s="15">
        <v>0.6</v>
      </c>
      <c r="AY139" s="15">
        <v>0.5</v>
      </c>
      <c r="AZ139" s="16">
        <f t="shared" si="113"/>
        <v>2</v>
      </c>
      <c r="BA139" s="16">
        <f t="shared" si="114"/>
        <v>5</v>
      </c>
      <c r="BB139" s="16">
        <f t="shared" si="115"/>
        <v>1</v>
      </c>
      <c r="BC139" s="16">
        <f t="shared" si="116"/>
        <v>1</v>
      </c>
      <c r="BD139" s="16">
        <f t="shared" si="117"/>
        <v>9</v>
      </c>
      <c r="BE139" s="14"/>
      <c r="BF139" s="15">
        <v>1.0752727933008439</v>
      </c>
      <c r="BG139" s="15">
        <v>1.51503006012024</v>
      </c>
      <c r="BH139" s="15">
        <v>0.31850108999999999</v>
      </c>
      <c r="BI139" s="15" t="s">
        <v>141</v>
      </c>
      <c r="BJ139" s="15">
        <v>0.5</v>
      </c>
      <c r="BK139" s="15">
        <v>145</v>
      </c>
      <c r="BL139" s="15" t="s">
        <v>141</v>
      </c>
      <c r="BM139" s="16">
        <f t="shared" si="118"/>
        <v>0.5</v>
      </c>
      <c r="BN139" s="14">
        <f t="shared" si="141"/>
        <v>1.01503006012024</v>
      </c>
      <c r="BO139" s="16" t="str">
        <f t="shared" si="119"/>
        <v>Over</v>
      </c>
      <c r="BP139" s="15">
        <v>1</v>
      </c>
      <c r="BQ139" s="15">
        <v>0.5</v>
      </c>
      <c r="BR139" s="16">
        <f t="shared" si="120"/>
        <v>2</v>
      </c>
      <c r="BS139" s="16">
        <f t="shared" si="121"/>
        <v>5</v>
      </c>
      <c r="BT139" s="16">
        <f t="shared" si="122"/>
        <v>1</v>
      </c>
      <c r="BU139" s="16">
        <f t="shared" si="123"/>
        <v>0</v>
      </c>
      <c r="BV139" s="16">
        <f t="shared" si="124"/>
        <v>8</v>
      </c>
      <c r="BW139" s="14"/>
      <c r="BX139">
        <v>0.1332200385742654</v>
      </c>
      <c r="BY139">
        <v>0.66940502862832896</v>
      </c>
      <c r="BZ139">
        <v>9.8783265887778197E-3</v>
      </c>
      <c r="CA139" t="s">
        <v>141</v>
      </c>
      <c r="CB139">
        <v>0.5</v>
      </c>
      <c r="CC139">
        <v>850</v>
      </c>
      <c r="CD139" t="s">
        <v>141</v>
      </c>
      <c r="CE139" s="14">
        <f t="shared" si="125"/>
        <v>0.5</v>
      </c>
      <c r="CF139" s="14">
        <f t="shared" si="142"/>
        <v>-0.5</v>
      </c>
      <c r="CG139" s="14" t="str">
        <f t="shared" si="126"/>
        <v>Under</v>
      </c>
      <c r="CH139">
        <v>0</v>
      </c>
      <c r="CI139">
        <v>0</v>
      </c>
      <c r="CJ139" s="14">
        <f t="shared" si="144"/>
        <v>2</v>
      </c>
      <c r="CK139" s="14">
        <f t="shared" si="127"/>
        <v>1</v>
      </c>
      <c r="CL139" s="14">
        <f t="shared" si="128"/>
        <v>1</v>
      </c>
      <c r="CM139" s="14">
        <f t="shared" si="129"/>
        <v>1</v>
      </c>
      <c r="CN139" s="14">
        <f t="shared" si="130"/>
        <v>5</v>
      </c>
      <c r="CO139" s="14"/>
      <c r="CP139" s="15">
        <v>3.2826986959143629</v>
      </c>
      <c r="CQ139" s="15">
        <v>4</v>
      </c>
      <c r="CR139" s="15">
        <v>2.3966566042126698</v>
      </c>
      <c r="CS139" s="15">
        <v>0.5</v>
      </c>
      <c r="CT139" s="15" t="s">
        <v>141</v>
      </c>
      <c r="CU139" s="15">
        <v>0.5</v>
      </c>
      <c r="CV139" s="15">
        <v>1.5</v>
      </c>
      <c r="CW139" s="16">
        <f t="shared" si="131"/>
        <v>0.5</v>
      </c>
      <c r="CX139" s="14">
        <f t="shared" si="143"/>
        <v>3.5</v>
      </c>
      <c r="CY139" s="16" t="str">
        <f t="shared" si="132"/>
        <v>Over</v>
      </c>
      <c r="CZ139" s="15">
        <v>3</v>
      </c>
      <c r="DA139" s="15">
        <v>0.7</v>
      </c>
      <c r="DB139" s="16">
        <f t="shared" si="133"/>
        <v>3</v>
      </c>
      <c r="DC139" s="16">
        <f t="shared" si="134"/>
        <v>5</v>
      </c>
      <c r="DD139" s="16">
        <f t="shared" si="135"/>
        <v>1</v>
      </c>
      <c r="DE139" s="16">
        <f t="shared" si="136"/>
        <v>1</v>
      </c>
      <c r="DF139" s="16">
        <f t="shared" si="137"/>
        <v>10</v>
      </c>
      <c r="DG139" s="14"/>
    </row>
    <row r="140" spans="1:111" x14ac:dyDescent="0.3">
      <c r="A140" t="s">
        <v>287</v>
      </c>
      <c r="B140" t="s">
        <v>41</v>
      </c>
      <c r="C140" t="s">
        <v>40</v>
      </c>
      <c r="D140">
        <v>0.52189877468930779</v>
      </c>
      <c r="E140">
        <v>0.66268934597563001</v>
      </c>
      <c r="F140">
        <v>0.35956285534087001</v>
      </c>
      <c r="G140">
        <v>0.5</v>
      </c>
      <c r="H140" t="s">
        <v>141</v>
      </c>
      <c r="I140">
        <v>0.5</v>
      </c>
      <c r="J140">
        <v>0.5</v>
      </c>
      <c r="K140" s="14">
        <f t="shared" si="97"/>
        <v>0.5</v>
      </c>
      <c r="L140" s="14">
        <f t="shared" si="138"/>
        <v>0.16268934597563001</v>
      </c>
      <c r="M140" s="14" t="str">
        <f t="shared" si="98"/>
        <v>Over</v>
      </c>
      <c r="N140">
        <v>0.6</v>
      </c>
      <c r="O140">
        <v>0.5</v>
      </c>
      <c r="P140" s="14">
        <f t="shared" si="99"/>
        <v>2</v>
      </c>
      <c r="Q140" s="14">
        <f t="shared" si="100"/>
        <v>3</v>
      </c>
      <c r="R140" s="14">
        <f t="shared" si="101"/>
        <v>1</v>
      </c>
      <c r="S140" s="14">
        <f t="shared" si="102"/>
        <v>0</v>
      </c>
      <c r="T140" s="14">
        <f t="shared" si="103"/>
        <v>6</v>
      </c>
      <c r="U140" s="14"/>
      <c r="V140" s="15">
        <v>0.9774287063755781</v>
      </c>
      <c r="W140" s="15">
        <v>1.0000341898413301</v>
      </c>
      <c r="X140" s="15">
        <v>0.93735332372847802</v>
      </c>
      <c r="Y140" s="15">
        <v>0.5</v>
      </c>
      <c r="Z140" s="15">
        <v>-250</v>
      </c>
      <c r="AA140" s="15">
        <v>220</v>
      </c>
      <c r="AB140" s="15">
        <v>0.2</v>
      </c>
      <c r="AC140" s="16">
        <f t="shared" si="104"/>
        <v>0.5</v>
      </c>
      <c r="AD140" s="16">
        <f t="shared" si="139"/>
        <v>0.50003418984133008</v>
      </c>
      <c r="AE140" s="16" t="str">
        <f t="shared" si="105"/>
        <v>Over</v>
      </c>
      <c r="AF140" s="15">
        <v>1</v>
      </c>
      <c r="AG140" s="15">
        <v>0.8</v>
      </c>
      <c r="AH140" s="16">
        <f t="shared" si="106"/>
        <v>3</v>
      </c>
      <c r="AI140" s="16">
        <f t="shared" si="107"/>
        <v>4</v>
      </c>
      <c r="AJ140" s="16">
        <f t="shared" si="108"/>
        <v>1</v>
      </c>
      <c r="AK140" s="16">
        <f t="shared" si="109"/>
        <v>1</v>
      </c>
      <c r="AL140" s="16">
        <f t="shared" si="110"/>
        <v>9</v>
      </c>
      <c r="AM140" s="14"/>
      <c r="AN140">
        <v>9.6387724920260182E-2</v>
      </c>
      <c r="AO140">
        <v>0.25833164367046402</v>
      </c>
      <c r="AP140">
        <v>-5.9404940511221301E-5</v>
      </c>
      <c r="AQ140" t="s">
        <v>141</v>
      </c>
      <c r="AR140">
        <v>0.5</v>
      </c>
      <c r="AS140">
        <v>560</v>
      </c>
      <c r="AT140" t="s">
        <v>141</v>
      </c>
      <c r="AU140" s="14">
        <f t="shared" si="111"/>
        <v>0.5</v>
      </c>
      <c r="AV140" s="14">
        <f t="shared" si="140"/>
        <v>-0.50005940494051127</v>
      </c>
      <c r="AW140" s="14" t="str">
        <f t="shared" si="112"/>
        <v>Under</v>
      </c>
      <c r="AX140">
        <v>0.3</v>
      </c>
      <c r="AY140">
        <v>0.2</v>
      </c>
      <c r="AZ140" s="14">
        <f t="shared" si="113"/>
        <v>3</v>
      </c>
      <c r="BA140" s="14">
        <f t="shared" si="114"/>
        <v>1</v>
      </c>
      <c r="BB140" s="14">
        <f t="shared" si="115"/>
        <v>0</v>
      </c>
      <c r="BC140" s="14">
        <f t="shared" si="116"/>
        <v>0</v>
      </c>
      <c r="BD140" s="14">
        <f t="shared" si="117"/>
        <v>4</v>
      </c>
      <c r="BE140" s="14"/>
      <c r="BF140">
        <v>0.47721072151474958</v>
      </c>
      <c r="BG140">
        <v>0.862083873757025</v>
      </c>
      <c r="BH140">
        <v>0.09</v>
      </c>
      <c r="BI140" t="s">
        <v>141</v>
      </c>
      <c r="BJ140">
        <v>0.5</v>
      </c>
      <c r="BK140">
        <v>145</v>
      </c>
      <c r="BL140" t="s">
        <v>141</v>
      </c>
      <c r="BM140" s="14">
        <f t="shared" si="118"/>
        <v>0.5</v>
      </c>
      <c r="BN140" s="14">
        <f t="shared" si="141"/>
        <v>-0.41000000000000003</v>
      </c>
      <c r="BO140" s="14" t="str">
        <f t="shared" si="119"/>
        <v>Under</v>
      </c>
      <c r="BP140">
        <v>0.5</v>
      </c>
      <c r="BQ140">
        <v>0.2</v>
      </c>
      <c r="BR140" s="14">
        <f t="shared" si="120"/>
        <v>2</v>
      </c>
      <c r="BS140" s="14">
        <f t="shared" si="121"/>
        <v>1</v>
      </c>
      <c r="BT140" s="14">
        <f t="shared" si="122"/>
        <v>1</v>
      </c>
      <c r="BU140" s="14">
        <f t="shared" si="123"/>
        <v>1</v>
      </c>
      <c r="BV140" s="14">
        <f t="shared" si="124"/>
        <v>5</v>
      </c>
      <c r="BW140" s="14"/>
      <c r="BX140">
        <v>0.1546904839746151</v>
      </c>
      <c r="BY140">
        <v>0.73864526233359395</v>
      </c>
      <c r="BZ140">
        <v>0.01</v>
      </c>
      <c r="CA140" t="s">
        <v>141</v>
      </c>
      <c r="CB140">
        <v>0.5</v>
      </c>
      <c r="CC140">
        <v>880</v>
      </c>
      <c r="CD140" t="s">
        <v>141</v>
      </c>
      <c r="CE140" s="14">
        <f t="shared" si="125"/>
        <v>0.5</v>
      </c>
      <c r="CF140" s="14">
        <f t="shared" si="142"/>
        <v>-0.5</v>
      </c>
      <c r="CG140" s="14" t="str">
        <f t="shared" si="126"/>
        <v>Under</v>
      </c>
      <c r="CH140">
        <v>0</v>
      </c>
      <c r="CI140">
        <v>0</v>
      </c>
      <c r="CJ140" s="14">
        <f t="shared" si="144"/>
        <v>2</v>
      </c>
      <c r="CK140" s="14">
        <f t="shared" si="127"/>
        <v>1</v>
      </c>
      <c r="CL140" s="14">
        <f t="shared" si="128"/>
        <v>1</v>
      </c>
      <c r="CM140" s="14">
        <f t="shared" si="129"/>
        <v>1</v>
      </c>
      <c r="CN140" s="14">
        <f t="shared" si="130"/>
        <v>5</v>
      </c>
      <c r="CO140" s="14"/>
      <c r="CP140">
        <v>1.952783646086125</v>
      </c>
      <c r="CQ140">
        <v>2.0000458000000001</v>
      </c>
      <c r="CR140">
        <v>1.83156173344235</v>
      </c>
      <c r="CS140">
        <v>1.5</v>
      </c>
      <c r="CT140" t="s">
        <v>141</v>
      </c>
      <c r="CU140">
        <v>1.5</v>
      </c>
      <c r="CV140">
        <v>1.5</v>
      </c>
      <c r="CW140" s="14">
        <f t="shared" si="131"/>
        <v>1.5</v>
      </c>
      <c r="CX140" s="14">
        <f t="shared" si="143"/>
        <v>0.70000000000000018</v>
      </c>
      <c r="CY140" s="14" t="str">
        <f t="shared" si="132"/>
        <v>Over</v>
      </c>
      <c r="CZ140">
        <v>2.2000000000000002</v>
      </c>
      <c r="DA140">
        <v>0.5</v>
      </c>
      <c r="DB140" s="14">
        <f t="shared" si="133"/>
        <v>3</v>
      </c>
      <c r="DC140" s="14">
        <f t="shared" si="134"/>
        <v>2</v>
      </c>
      <c r="DD140" s="14">
        <f t="shared" si="135"/>
        <v>1</v>
      </c>
      <c r="DE140" s="14">
        <f t="shared" si="136"/>
        <v>0</v>
      </c>
      <c r="DF140" s="14">
        <f t="shared" si="137"/>
        <v>6</v>
      </c>
      <c r="DG140" s="14"/>
    </row>
    <row r="141" spans="1:111" x14ac:dyDescent="0.3">
      <c r="A141" t="s">
        <v>288</v>
      </c>
      <c r="B141" t="s">
        <v>37</v>
      </c>
      <c r="C141" t="s">
        <v>38</v>
      </c>
      <c r="D141">
        <v>0.35255613379166978</v>
      </c>
      <c r="E141">
        <v>0.46253702530977803</v>
      </c>
      <c r="F141">
        <v>0.18189412644200201</v>
      </c>
      <c r="G141">
        <v>0.5</v>
      </c>
      <c r="H141">
        <v>0.5</v>
      </c>
      <c r="I141">
        <v>0.5</v>
      </c>
      <c r="J141">
        <v>0.5</v>
      </c>
      <c r="K141" s="14">
        <f t="shared" si="97"/>
        <v>0.5</v>
      </c>
      <c r="L141" s="14">
        <f t="shared" si="138"/>
        <v>-0.31810587355799802</v>
      </c>
      <c r="M141" s="14" t="str">
        <f t="shared" si="98"/>
        <v>Under</v>
      </c>
      <c r="N141">
        <v>0.3</v>
      </c>
      <c r="O141">
        <v>0.3</v>
      </c>
      <c r="P141" s="14">
        <f t="shared" si="99"/>
        <v>3</v>
      </c>
      <c r="Q141" s="14">
        <f t="shared" si="100"/>
        <v>4</v>
      </c>
      <c r="R141" s="14">
        <f t="shared" si="101"/>
        <v>1</v>
      </c>
      <c r="S141" s="14">
        <f t="shared" si="102"/>
        <v>1</v>
      </c>
      <c r="T141" s="14">
        <f t="shared" si="103"/>
        <v>9</v>
      </c>
      <c r="U141" s="14"/>
      <c r="V141" s="15">
        <v>0.96739938954817406</v>
      </c>
      <c r="W141" s="15">
        <v>1</v>
      </c>
      <c r="X141" s="15">
        <v>0.90824196545831504</v>
      </c>
      <c r="Y141" s="15">
        <v>0.5</v>
      </c>
      <c r="Z141" s="15" t="s">
        <v>141</v>
      </c>
      <c r="AA141" s="15" t="s">
        <v>141</v>
      </c>
      <c r="AB141" s="15">
        <v>0.2</v>
      </c>
      <c r="AC141" s="16">
        <f t="shared" si="104"/>
        <v>0.5</v>
      </c>
      <c r="AD141" s="16">
        <f t="shared" si="139"/>
        <v>0.5</v>
      </c>
      <c r="AE141" s="16" t="str">
        <f t="shared" si="105"/>
        <v>Over</v>
      </c>
      <c r="AF141" s="15">
        <v>0.9</v>
      </c>
      <c r="AG141" s="15">
        <v>0.7</v>
      </c>
      <c r="AH141" s="16">
        <f t="shared" si="106"/>
        <v>3</v>
      </c>
      <c r="AI141" s="16">
        <f t="shared" si="107"/>
        <v>3</v>
      </c>
      <c r="AJ141" s="16">
        <f t="shared" si="108"/>
        <v>1</v>
      </c>
      <c r="AK141" s="16">
        <f t="shared" si="109"/>
        <v>1</v>
      </c>
      <c r="AL141" s="16">
        <f t="shared" si="110"/>
        <v>8</v>
      </c>
      <c r="AM141" s="14"/>
      <c r="AN141">
        <v>4.6711589896176499E-2</v>
      </c>
      <c r="AO141">
        <v>0.116396381373142</v>
      </c>
      <c r="AP141">
        <v>-5.6816936960950801E-5</v>
      </c>
      <c r="AQ141" t="s">
        <v>141</v>
      </c>
      <c r="AR141">
        <v>0.5</v>
      </c>
      <c r="AS141" t="s">
        <v>141</v>
      </c>
      <c r="AT141" t="s">
        <v>141</v>
      </c>
      <c r="AU141" s="14">
        <f t="shared" si="111"/>
        <v>0.5</v>
      </c>
      <c r="AV141" s="14">
        <f t="shared" si="140"/>
        <v>-0.50005681693696091</v>
      </c>
      <c r="AW141" s="14" t="str">
        <f t="shared" si="112"/>
        <v>Under</v>
      </c>
      <c r="AX141">
        <v>0.1</v>
      </c>
      <c r="AY141">
        <v>0.1</v>
      </c>
      <c r="AZ141" s="14">
        <f t="shared" si="113"/>
        <v>3</v>
      </c>
      <c r="BA141" s="14">
        <f t="shared" si="114"/>
        <v>1</v>
      </c>
      <c r="BB141" s="14">
        <f t="shared" si="115"/>
        <v>0</v>
      </c>
      <c r="BC141" s="14">
        <f t="shared" si="116"/>
        <v>0</v>
      </c>
      <c r="BD141" s="14">
        <f t="shared" si="117"/>
        <v>4</v>
      </c>
      <c r="BE141" s="14"/>
      <c r="BF141">
        <v>0.37183661632598569</v>
      </c>
      <c r="BG141">
        <v>0.65933044017358899</v>
      </c>
      <c r="BH141">
        <v>0.187695654681132</v>
      </c>
      <c r="BI141" t="s">
        <v>141</v>
      </c>
      <c r="BJ141">
        <v>0.5</v>
      </c>
      <c r="BK141" t="s">
        <v>141</v>
      </c>
      <c r="BL141" t="s">
        <v>141</v>
      </c>
      <c r="BM141" s="14">
        <f t="shared" si="118"/>
        <v>0.5</v>
      </c>
      <c r="BN141" s="14">
        <f t="shared" si="141"/>
        <v>-0.31230434531886797</v>
      </c>
      <c r="BO141" s="14" t="str">
        <f t="shared" si="119"/>
        <v>Under</v>
      </c>
      <c r="BP141">
        <v>0.5</v>
      </c>
      <c r="BQ141">
        <v>0.4</v>
      </c>
      <c r="BR141" s="14">
        <f t="shared" si="120"/>
        <v>2</v>
      </c>
      <c r="BS141" s="14">
        <f t="shared" si="121"/>
        <v>1</v>
      </c>
      <c r="BT141" s="14">
        <f t="shared" si="122"/>
        <v>1</v>
      </c>
      <c r="BU141" s="14">
        <f t="shared" si="123"/>
        <v>1</v>
      </c>
      <c r="BV141" s="14">
        <f t="shared" si="124"/>
        <v>5</v>
      </c>
      <c r="BW141" s="14"/>
      <c r="BX141">
        <v>0.15898689612510569</v>
      </c>
      <c r="BY141">
        <v>0.76762084796111196</v>
      </c>
      <c r="BZ141">
        <v>1.3392892E-2</v>
      </c>
      <c r="CA141" t="s">
        <v>141</v>
      </c>
      <c r="CB141">
        <v>0.5</v>
      </c>
      <c r="CC141" t="s">
        <v>141</v>
      </c>
      <c r="CD141" t="s">
        <v>141</v>
      </c>
      <c r="CE141" s="14">
        <f t="shared" si="125"/>
        <v>0.5</v>
      </c>
      <c r="CF141" s="14">
        <f t="shared" si="142"/>
        <v>-0.5</v>
      </c>
      <c r="CG141" s="14" t="str">
        <f t="shared" si="126"/>
        <v>Under</v>
      </c>
      <c r="CH141">
        <v>0</v>
      </c>
      <c r="CI141">
        <v>0</v>
      </c>
      <c r="CJ141" s="14"/>
      <c r="CK141" s="14">
        <f t="shared" si="127"/>
        <v>1</v>
      </c>
      <c r="CL141" s="14">
        <f t="shared" si="128"/>
        <v>1</v>
      </c>
      <c r="CM141" s="14">
        <f t="shared" si="129"/>
        <v>1</v>
      </c>
      <c r="CN141" s="14">
        <f t="shared" si="130"/>
        <v>3</v>
      </c>
      <c r="CO141" s="14"/>
      <c r="CP141">
        <v>1.194581632124659</v>
      </c>
      <c r="CQ141">
        <v>1.4646227562534899</v>
      </c>
      <c r="CR141">
        <v>1</v>
      </c>
      <c r="CS141">
        <v>1.5</v>
      </c>
      <c r="CT141" t="s">
        <v>141</v>
      </c>
      <c r="CU141">
        <v>1.5</v>
      </c>
      <c r="CV141">
        <v>1.5</v>
      </c>
      <c r="CW141" s="14">
        <f t="shared" si="131"/>
        <v>1.5</v>
      </c>
      <c r="CX141" s="14">
        <f t="shared" si="143"/>
        <v>-0.5</v>
      </c>
      <c r="CY141" s="14" t="str">
        <f t="shared" si="132"/>
        <v>Under</v>
      </c>
      <c r="CZ141">
        <v>1.4</v>
      </c>
      <c r="DA141">
        <v>0.5</v>
      </c>
      <c r="DB141" s="14">
        <f t="shared" si="133"/>
        <v>3</v>
      </c>
      <c r="DC141" s="14">
        <f t="shared" si="134"/>
        <v>1</v>
      </c>
      <c r="DD141" s="14">
        <f t="shared" si="135"/>
        <v>1</v>
      </c>
      <c r="DE141" s="14">
        <f t="shared" si="136"/>
        <v>1</v>
      </c>
      <c r="DF141" s="14">
        <f t="shared" si="137"/>
        <v>6</v>
      </c>
      <c r="DG141" s="14"/>
    </row>
    <row r="142" spans="1:111" x14ac:dyDescent="0.3">
      <c r="A142" t="s">
        <v>289</v>
      </c>
      <c r="B142" t="s">
        <v>37</v>
      </c>
      <c r="C142" t="s">
        <v>38</v>
      </c>
      <c r="D142" s="15">
        <v>0.36180499775891778</v>
      </c>
      <c r="E142" s="15">
        <v>0.47716112841063202</v>
      </c>
      <c r="F142" s="15">
        <v>0.19</v>
      </c>
      <c r="G142" s="15">
        <v>0.5</v>
      </c>
      <c r="H142" s="15">
        <v>1.5</v>
      </c>
      <c r="I142" s="15">
        <v>0.5</v>
      </c>
      <c r="J142" s="15">
        <v>0.5</v>
      </c>
      <c r="K142" s="16">
        <f t="shared" si="97"/>
        <v>1.5</v>
      </c>
      <c r="L142" s="14">
        <f t="shared" si="138"/>
        <v>-1.31</v>
      </c>
      <c r="M142" s="16" t="str">
        <f t="shared" si="98"/>
        <v>Under</v>
      </c>
      <c r="N142" s="15">
        <v>0.5</v>
      </c>
      <c r="O142" s="15">
        <v>0.4</v>
      </c>
      <c r="P142" s="16">
        <f t="shared" si="99"/>
        <v>3</v>
      </c>
      <c r="Q142" s="16">
        <f t="shared" si="100"/>
        <v>5</v>
      </c>
      <c r="R142" s="16">
        <f t="shared" si="101"/>
        <v>1</v>
      </c>
      <c r="S142" s="16">
        <f t="shared" si="102"/>
        <v>1</v>
      </c>
      <c r="T142" s="16">
        <f t="shared" si="103"/>
        <v>10</v>
      </c>
      <c r="U142" s="14"/>
      <c r="V142">
        <v>0.84880436009964866</v>
      </c>
      <c r="W142">
        <v>1</v>
      </c>
      <c r="X142">
        <v>0.51017920108605996</v>
      </c>
      <c r="Y142">
        <v>0.5</v>
      </c>
      <c r="Z142" t="s">
        <v>141</v>
      </c>
      <c r="AA142" t="s">
        <v>141</v>
      </c>
      <c r="AB142">
        <v>0.4</v>
      </c>
      <c r="AC142" s="14">
        <f t="shared" si="104"/>
        <v>0.5</v>
      </c>
      <c r="AD142" s="16">
        <f t="shared" si="139"/>
        <v>0.5</v>
      </c>
      <c r="AE142" s="14" t="str">
        <f t="shared" si="105"/>
        <v>Over</v>
      </c>
      <c r="AF142">
        <v>0.8</v>
      </c>
      <c r="AG142">
        <v>0.4</v>
      </c>
      <c r="AH142" s="14">
        <f t="shared" si="106"/>
        <v>3</v>
      </c>
      <c r="AI142" s="14">
        <f t="shared" si="107"/>
        <v>3</v>
      </c>
      <c r="AJ142" s="14">
        <f t="shared" si="108"/>
        <v>1</v>
      </c>
      <c r="AK142" s="14">
        <f t="shared" si="109"/>
        <v>0</v>
      </c>
      <c r="AL142" s="14">
        <f t="shared" si="110"/>
        <v>7</v>
      </c>
      <c r="AM142" s="14"/>
      <c r="AN142">
        <v>2.1102540671787809E-2</v>
      </c>
      <c r="AO142">
        <v>4.92849046370544E-2</v>
      </c>
      <c r="AP142">
        <v>-2.1479646002178798E-5</v>
      </c>
      <c r="AQ142" t="s">
        <v>141</v>
      </c>
      <c r="AR142">
        <v>0.5</v>
      </c>
      <c r="AS142" t="s">
        <v>141</v>
      </c>
      <c r="AT142" t="s">
        <v>141</v>
      </c>
      <c r="AU142" s="14">
        <f t="shared" si="111"/>
        <v>0.5</v>
      </c>
      <c r="AV142" s="14">
        <f t="shared" si="140"/>
        <v>-0.50002147964600219</v>
      </c>
      <c r="AW142" s="14" t="str">
        <f t="shared" si="112"/>
        <v>Under</v>
      </c>
      <c r="AX142">
        <v>0</v>
      </c>
      <c r="AY142">
        <v>0</v>
      </c>
      <c r="AZ142" s="14">
        <f t="shared" si="113"/>
        <v>3</v>
      </c>
      <c r="BA142" s="14">
        <f t="shared" si="114"/>
        <v>1</v>
      </c>
      <c r="BB142" s="14">
        <f t="shared" si="115"/>
        <v>0</v>
      </c>
      <c r="BC142" s="14">
        <f t="shared" si="116"/>
        <v>0</v>
      </c>
      <c r="BD142" s="14">
        <f t="shared" si="117"/>
        <v>4</v>
      </c>
      <c r="BE142" s="14"/>
      <c r="BF142">
        <v>0.35172104519479092</v>
      </c>
      <c r="BG142">
        <v>0.64861683343142995</v>
      </c>
      <c r="BH142">
        <v>0.27218863936104198</v>
      </c>
      <c r="BI142" t="s">
        <v>141</v>
      </c>
      <c r="BJ142">
        <v>0.5</v>
      </c>
      <c r="BK142" t="s">
        <v>141</v>
      </c>
      <c r="BL142" t="s">
        <v>141</v>
      </c>
      <c r="BM142" s="14">
        <f t="shared" si="118"/>
        <v>0.5</v>
      </c>
      <c r="BN142" s="14">
        <f t="shared" si="141"/>
        <v>-0.4</v>
      </c>
      <c r="BO142" s="14" t="str">
        <f t="shared" si="119"/>
        <v>Under</v>
      </c>
      <c r="BP142">
        <v>0.1</v>
      </c>
      <c r="BQ142">
        <v>0.1</v>
      </c>
      <c r="BR142" s="14">
        <f t="shared" si="120"/>
        <v>2</v>
      </c>
      <c r="BS142" s="14">
        <f t="shared" si="121"/>
        <v>1</v>
      </c>
      <c r="BT142" s="14">
        <f t="shared" si="122"/>
        <v>1</v>
      </c>
      <c r="BU142" s="14">
        <f t="shared" si="123"/>
        <v>1</v>
      </c>
      <c r="BV142" s="14">
        <f t="shared" si="124"/>
        <v>5</v>
      </c>
      <c r="BW142" s="14"/>
      <c r="BX142">
        <v>0.18120515860583589</v>
      </c>
      <c r="BY142">
        <v>0.78620843561704901</v>
      </c>
      <c r="BZ142">
        <v>0</v>
      </c>
      <c r="CA142" t="s">
        <v>141</v>
      </c>
      <c r="CB142">
        <v>0.5</v>
      </c>
      <c r="CC142" t="s">
        <v>141</v>
      </c>
      <c r="CD142" t="s">
        <v>141</v>
      </c>
      <c r="CE142" s="14">
        <f t="shared" si="125"/>
        <v>0.5</v>
      </c>
      <c r="CF142" s="14">
        <f t="shared" si="142"/>
        <v>-0.5</v>
      </c>
      <c r="CG142" s="14" t="str">
        <f t="shared" si="126"/>
        <v>Under</v>
      </c>
      <c r="CH142">
        <v>0</v>
      </c>
      <c r="CI142">
        <v>0</v>
      </c>
      <c r="CJ142" s="14"/>
      <c r="CK142" s="14">
        <f t="shared" si="127"/>
        <v>1</v>
      </c>
      <c r="CL142" s="14">
        <f t="shared" si="128"/>
        <v>1</v>
      </c>
      <c r="CM142" s="14">
        <f t="shared" si="129"/>
        <v>1</v>
      </c>
      <c r="CN142" s="14">
        <f t="shared" si="130"/>
        <v>3</v>
      </c>
      <c r="CO142" s="14"/>
      <c r="CP142">
        <v>1.083451590209922</v>
      </c>
      <c r="CQ142">
        <v>1.1987482</v>
      </c>
      <c r="CR142">
        <v>0.99567142728407998</v>
      </c>
      <c r="CS142">
        <v>1.5</v>
      </c>
      <c r="CT142" t="s">
        <v>141</v>
      </c>
      <c r="CU142">
        <v>1.5</v>
      </c>
      <c r="CV142">
        <v>1.5</v>
      </c>
      <c r="CW142" s="14">
        <f t="shared" si="131"/>
        <v>1.5</v>
      </c>
      <c r="CX142" s="14">
        <f t="shared" si="143"/>
        <v>-0.6</v>
      </c>
      <c r="CY142" s="14" t="str">
        <f t="shared" si="132"/>
        <v>Under</v>
      </c>
      <c r="CZ142">
        <v>0.9</v>
      </c>
      <c r="DA142">
        <v>0.4</v>
      </c>
      <c r="DB142" s="14">
        <f t="shared" si="133"/>
        <v>3</v>
      </c>
      <c r="DC142" s="14">
        <f t="shared" si="134"/>
        <v>1</v>
      </c>
      <c r="DD142" s="14">
        <f t="shared" si="135"/>
        <v>1</v>
      </c>
      <c r="DE142" s="14">
        <f t="shared" si="136"/>
        <v>1</v>
      </c>
      <c r="DF142" s="14">
        <f t="shared" si="137"/>
        <v>6</v>
      </c>
      <c r="DG142" s="14"/>
    </row>
    <row r="143" spans="1:111" x14ac:dyDescent="0.3">
      <c r="A143" t="s">
        <v>290</v>
      </c>
      <c r="B143" t="s">
        <v>37</v>
      </c>
      <c r="C143" t="s">
        <v>38</v>
      </c>
      <c r="D143">
        <v>0.37478839972318939</v>
      </c>
      <c r="E143">
        <v>0.47256475854772301</v>
      </c>
      <c r="F143">
        <v>0.16801991999999999</v>
      </c>
      <c r="G143">
        <v>0.5</v>
      </c>
      <c r="H143">
        <v>0.5</v>
      </c>
      <c r="I143">
        <v>0.5</v>
      </c>
      <c r="J143">
        <v>0.5</v>
      </c>
      <c r="K143" s="14">
        <f t="shared" si="97"/>
        <v>0.5</v>
      </c>
      <c r="L143" s="14">
        <f t="shared" si="138"/>
        <v>-0.33198008000000001</v>
      </c>
      <c r="M143" s="14" t="str">
        <f t="shared" si="98"/>
        <v>Under</v>
      </c>
      <c r="N143">
        <v>0.4</v>
      </c>
      <c r="O143">
        <v>0.3</v>
      </c>
      <c r="P143" s="14">
        <f t="shared" si="99"/>
        <v>3</v>
      </c>
      <c r="Q143" s="14">
        <f t="shared" si="100"/>
        <v>4</v>
      </c>
      <c r="R143" s="14">
        <f t="shared" si="101"/>
        <v>1</v>
      </c>
      <c r="S143" s="14">
        <f t="shared" si="102"/>
        <v>1</v>
      </c>
      <c r="T143" s="14">
        <f t="shared" si="103"/>
        <v>9</v>
      </c>
      <c r="U143" s="14"/>
      <c r="V143" s="15">
        <v>0.92797119260685901</v>
      </c>
      <c r="W143" s="15">
        <v>1</v>
      </c>
      <c r="X143" s="15">
        <v>0.79751891359512295</v>
      </c>
      <c r="Y143" s="15">
        <v>0.5</v>
      </c>
      <c r="Z143" s="15" t="s">
        <v>141</v>
      </c>
      <c r="AA143" s="15" t="s">
        <v>141</v>
      </c>
      <c r="AB143" s="15">
        <v>0.2</v>
      </c>
      <c r="AC143" s="16">
        <f t="shared" si="104"/>
        <v>0.5</v>
      </c>
      <c r="AD143" s="16">
        <f t="shared" si="139"/>
        <v>0.5</v>
      </c>
      <c r="AE143" s="16" t="str">
        <f t="shared" si="105"/>
        <v>Over</v>
      </c>
      <c r="AF143" s="15">
        <v>0.8</v>
      </c>
      <c r="AG143" s="15">
        <v>0.6</v>
      </c>
      <c r="AH143" s="16">
        <f t="shared" si="106"/>
        <v>3</v>
      </c>
      <c r="AI143" s="16">
        <f t="shared" si="107"/>
        <v>3</v>
      </c>
      <c r="AJ143" s="16">
        <f t="shared" si="108"/>
        <v>1</v>
      </c>
      <c r="AK143" s="16">
        <f t="shared" si="109"/>
        <v>1</v>
      </c>
      <c r="AL143" s="16">
        <f t="shared" si="110"/>
        <v>8</v>
      </c>
      <c r="AM143" s="14"/>
      <c r="AN143">
        <v>3.7142753700705737E-2</v>
      </c>
      <c r="AO143">
        <v>9.7663946186018397E-2</v>
      </c>
      <c r="AP143">
        <v>-1.27776841359737E-2</v>
      </c>
      <c r="AQ143" t="s">
        <v>141</v>
      </c>
      <c r="AR143">
        <v>0.5</v>
      </c>
      <c r="AS143" t="s">
        <v>141</v>
      </c>
      <c r="AT143" t="s">
        <v>141</v>
      </c>
      <c r="AU143" s="14">
        <f t="shared" si="111"/>
        <v>0.5</v>
      </c>
      <c r="AV143" s="14">
        <f t="shared" si="140"/>
        <v>-0.51277768413597369</v>
      </c>
      <c r="AW143" s="14" t="str">
        <f t="shared" si="112"/>
        <v>Under</v>
      </c>
      <c r="AX143">
        <v>0.1</v>
      </c>
      <c r="AY143">
        <v>0.1</v>
      </c>
      <c r="AZ143" s="14">
        <f t="shared" si="113"/>
        <v>3</v>
      </c>
      <c r="BA143" s="14">
        <f t="shared" si="114"/>
        <v>1</v>
      </c>
      <c r="BB143" s="14">
        <f t="shared" si="115"/>
        <v>0</v>
      </c>
      <c r="BC143" s="14">
        <f t="shared" si="116"/>
        <v>0</v>
      </c>
      <c r="BD143" s="14">
        <f t="shared" si="117"/>
        <v>4</v>
      </c>
      <c r="BE143" s="14"/>
      <c r="BF143">
        <v>0.52541003829608568</v>
      </c>
      <c r="BG143">
        <v>0.862083873757025</v>
      </c>
      <c r="BH143">
        <v>0.37</v>
      </c>
      <c r="BI143" t="s">
        <v>141</v>
      </c>
      <c r="BJ143">
        <v>0.5</v>
      </c>
      <c r="BK143" t="s">
        <v>141</v>
      </c>
      <c r="BL143" t="s">
        <v>141</v>
      </c>
      <c r="BM143" s="14">
        <f t="shared" si="118"/>
        <v>0.5</v>
      </c>
      <c r="BN143" s="14">
        <f t="shared" si="141"/>
        <v>0.362083873757025</v>
      </c>
      <c r="BO143" s="14" t="str">
        <f t="shared" si="119"/>
        <v>Over</v>
      </c>
      <c r="BP143">
        <v>0.4</v>
      </c>
      <c r="BQ143">
        <v>0.2</v>
      </c>
      <c r="BR143" s="14">
        <f t="shared" si="120"/>
        <v>2</v>
      </c>
      <c r="BS143" s="14">
        <f t="shared" si="121"/>
        <v>4</v>
      </c>
      <c r="BT143" s="14">
        <f t="shared" si="122"/>
        <v>0</v>
      </c>
      <c r="BU143" s="14">
        <f t="shared" si="123"/>
        <v>0</v>
      </c>
      <c r="BV143" s="14">
        <f t="shared" si="124"/>
        <v>6</v>
      </c>
      <c r="BW143" s="14"/>
      <c r="BX143">
        <v>0.13484721634034599</v>
      </c>
      <c r="BY143">
        <v>0.73864526233359395</v>
      </c>
      <c r="BZ143">
        <v>-1.4736117E-2</v>
      </c>
      <c r="CA143" t="s">
        <v>141</v>
      </c>
      <c r="CB143">
        <v>0.5</v>
      </c>
      <c r="CC143" t="s">
        <v>141</v>
      </c>
      <c r="CD143" t="s">
        <v>141</v>
      </c>
      <c r="CE143" s="14">
        <f t="shared" si="125"/>
        <v>0.5</v>
      </c>
      <c r="CF143" s="14">
        <f t="shared" si="142"/>
        <v>-0.51473611699999999</v>
      </c>
      <c r="CG143" s="14" t="str">
        <f t="shared" si="126"/>
        <v>Under</v>
      </c>
      <c r="CH143">
        <v>0</v>
      </c>
      <c r="CI143">
        <v>0</v>
      </c>
      <c r="CJ143" s="14"/>
      <c r="CK143" s="14">
        <f t="shared" si="127"/>
        <v>1</v>
      </c>
      <c r="CL143" s="14">
        <f t="shared" si="128"/>
        <v>1</v>
      </c>
      <c r="CM143" s="14">
        <f t="shared" si="129"/>
        <v>1</v>
      </c>
      <c r="CN143" s="14">
        <f t="shared" si="130"/>
        <v>3</v>
      </c>
      <c r="CO143" s="14"/>
      <c r="CP143" s="15">
        <v>1.8472592143908271</v>
      </c>
      <c r="CQ143" s="15">
        <v>2</v>
      </c>
      <c r="CR143" s="15">
        <v>1.6009625014670099</v>
      </c>
      <c r="CS143" s="15">
        <v>0.5</v>
      </c>
      <c r="CT143" s="15" t="s">
        <v>141</v>
      </c>
      <c r="CU143" s="15">
        <v>0.5</v>
      </c>
      <c r="CV143" s="15">
        <v>1.5</v>
      </c>
      <c r="CW143" s="16">
        <f t="shared" si="131"/>
        <v>0.5</v>
      </c>
      <c r="CX143" s="14">
        <f t="shared" si="143"/>
        <v>1.5</v>
      </c>
      <c r="CY143" s="16" t="str">
        <f t="shared" si="132"/>
        <v>Over</v>
      </c>
      <c r="CZ143" s="15">
        <v>1.7</v>
      </c>
      <c r="DA143" s="15">
        <v>0.6</v>
      </c>
      <c r="DB143" s="16">
        <f t="shared" si="133"/>
        <v>3</v>
      </c>
      <c r="DC143" s="16">
        <f t="shared" si="134"/>
        <v>3</v>
      </c>
      <c r="DD143" s="16">
        <f t="shared" si="135"/>
        <v>1</v>
      </c>
      <c r="DE143" s="16">
        <f t="shared" si="136"/>
        <v>1</v>
      </c>
      <c r="DF143" s="16">
        <f t="shared" si="137"/>
        <v>8</v>
      </c>
      <c r="DG143" s="14"/>
    </row>
    <row r="144" spans="1:111" x14ac:dyDescent="0.3">
      <c r="A144" t="s">
        <v>291</v>
      </c>
      <c r="B144" t="s">
        <v>37</v>
      </c>
      <c r="C144" t="s">
        <v>38</v>
      </c>
      <c r="D144">
        <v>0.456188797142002</v>
      </c>
      <c r="E144">
        <v>0.63313048920402604</v>
      </c>
      <c r="F144">
        <v>0.13638738</v>
      </c>
      <c r="G144">
        <v>0.5</v>
      </c>
      <c r="H144">
        <v>0.5</v>
      </c>
      <c r="I144">
        <v>0.5</v>
      </c>
      <c r="J144">
        <v>0.5</v>
      </c>
      <c r="K144" s="14">
        <f t="shared" si="97"/>
        <v>0.5</v>
      </c>
      <c r="L144" s="14">
        <f t="shared" si="138"/>
        <v>-0.36361262</v>
      </c>
      <c r="M144" s="14" t="str">
        <f t="shared" si="98"/>
        <v>Under</v>
      </c>
      <c r="N144">
        <v>0.6</v>
      </c>
      <c r="O144">
        <v>0.6</v>
      </c>
      <c r="P144" s="14">
        <f t="shared" si="99"/>
        <v>2</v>
      </c>
      <c r="Q144" s="14">
        <f t="shared" si="100"/>
        <v>4</v>
      </c>
      <c r="R144" s="14">
        <f t="shared" si="101"/>
        <v>0</v>
      </c>
      <c r="S144" s="14">
        <f t="shared" si="102"/>
        <v>0</v>
      </c>
      <c r="T144" s="14">
        <f t="shared" si="103"/>
        <v>6</v>
      </c>
      <c r="U144" s="14"/>
      <c r="V144" s="15">
        <v>0.98421606374326875</v>
      </c>
      <c r="W144" s="15">
        <v>1.00174590293835</v>
      </c>
      <c r="X144" s="15">
        <v>0.95516721600620402</v>
      </c>
      <c r="Y144" s="15">
        <v>0.5</v>
      </c>
      <c r="Z144" s="15" t="s">
        <v>141</v>
      </c>
      <c r="AA144" s="15" t="s">
        <v>141</v>
      </c>
      <c r="AB144" s="15">
        <v>0.2</v>
      </c>
      <c r="AC144" s="16">
        <f t="shared" si="104"/>
        <v>0.5</v>
      </c>
      <c r="AD144" s="16">
        <f t="shared" si="139"/>
        <v>0.50174590293834997</v>
      </c>
      <c r="AE144" s="16" t="str">
        <f t="shared" si="105"/>
        <v>Over</v>
      </c>
      <c r="AF144" s="15">
        <v>1</v>
      </c>
      <c r="AG144" s="15">
        <v>0.7</v>
      </c>
      <c r="AH144" s="16">
        <f t="shared" si="106"/>
        <v>3</v>
      </c>
      <c r="AI144" s="16">
        <f t="shared" si="107"/>
        <v>4</v>
      </c>
      <c r="AJ144" s="16">
        <f t="shared" si="108"/>
        <v>1</v>
      </c>
      <c r="AK144" s="16">
        <f t="shared" si="109"/>
        <v>1</v>
      </c>
      <c r="AL144" s="16">
        <f t="shared" si="110"/>
        <v>9</v>
      </c>
      <c r="AM144" s="14"/>
      <c r="AN144">
        <v>5.9685838849559678E-2</v>
      </c>
      <c r="AO144">
        <v>0.15521098179873299</v>
      </c>
      <c r="AP144">
        <v>-8.2062799500310195E-5</v>
      </c>
      <c r="AQ144" t="s">
        <v>141</v>
      </c>
      <c r="AR144">
        <v>0.5</v>
      </c>
      <c r="AS144" t="s">
        <v>141</v>
      </c>
      <c r="AT144" t="s">
        <v>141</v>
      </c>
      <c r="AU144" s="14">
        <f t="shared" si="111"/>
        <v>0.5</v>
      </c>
      <c r="AV144" s="14">
        <f t="shared" si="140"/>
        <v>-0.50008206279950029</v>
      </c>
      <c r="AW144" s="14" t="str">
        <f t="shared" si="112"/>
        <v>Under</v>
      </c>
      <c r="AX144">
        <v>0.2</v>
      </c>
      <c r="AY144">
        <v>0.2</v>
      </c>
      <c r="AZ144" s="14">
        <f t="shared" si="113"/>
        <v>3</v>
      </c>
      <c r="BA144" s="14">
        <f t="shared" si="114"/>
        <v>1</v>
      </c>
      <c r="BB144" s="14">
        <f t="shared" si="115"/>
        <v>0</v>
      </c>
      <c r="BC144" s="14">
        <f t="shared" si="116"/>
        <v>0</v>
      </c>
      <c r="BD144" s="14">
        <f t="shared" si="117"/>
        <v>4</v>
      </c>
      <c r="BE144" s="14"/>
      <c r="BF144">
        <v>0.74673122724472063</v>
      </c>
      <c r="BG144">
        <v>1.18403335321361</v>
      </c>
      <c r="BH144">
        <v>0.44424406</v>
      </c>
      <c r="BI144" t="s">
        <v>141</v>
      </c>
      <c r="BJ144">
        <v>0.5</v>
      </c>
      <c r="BK144" t="s">
        <v>141</v>
      </c>
      <c r="BL144" t="s">
        <v>141</v>
      </c>
      <c r="BM144" s="14">
        <f t="shared" si="118"/>
        <v>0.5</v>
      </c>
      <c r="BN144" s="14">
        <f t="shared" si="141"/>
        <v>0.68403335321361003</v>
      </c>
      <c r="BO144" s="14" t="str">
        <f t="shared" si="119"/>
        <v>Over</v>
      </c>
      <c r="BP144">
        <v>0.9</v>
      </c>
      <c r="BQ144">
        <v>0.5</v>
      </c>
      <c r="BR144" s="14">
        <f t="shared" si="120"/>
        <v>2</v>
      </c>
      <c r="BS144" s="14">
        <f t="shared" si="121"/>
        <v>5</v>
      </c>
      <c r="BT144" s="14">
        <f t="shared" si="122"/>
        <v>1</v>
      </c>
      <c r="BU144" s="14">
        <f t="shared" si="123"/>
        <v>0</v>
      </c>
      <c r="BV144" s="14">
        <f t="shared" si="124"/>
        <v>8</v>
      </c>
      <c r="BW144" s="14"/>
      <c r="BX144">
        <v>0.16715942689922381</v>
      </c>
      <c r="BY144">
        <v>0.78620843561704901</v>
      </c>
      <c r="BZ144">
        <v>0.01</v>
      </c>
      <c r="CA144" t="s">
        <v>141</v>
      </c>
      <c r="CB144">
        <v>0.5</v>
      </c>
      <c r="CC144" t="s">
        <v>141</v>
      </c>
      <c r="CD144" t="s">
        <v>141</v>
      </c>
      <c r="CE144" s="14">
        <f t="shared" si="125"/>
        <v>0.5</v>
      </c>
      <c r="CF144" s="14">
        <f t="shared" si="142"/>
        <v>-0.5</v>
      </c>
      <c r="CG144" s="14" t="str">
        <f t="shared" si="126"/>
        <v>Under</v>
      </c>
      <c r="CH144">
        <v>0</v>
      </c>
      <c r="CI144">
        <v>0</v>
      </c>
      <c r="CJ144" s="14"/>
      <c r="CK144" s="14">
        <f t="shared" si="127"/>
        <v>1</v>
      </c>
      <c r="CL144" s="14">
        <f t="shared" si="128"/>
        <v>1</v>
      </c>
      <c r="CM144" s="14">
        <f t="shared" si="129"/>
        <v>1</v>
      </c>
      <c r="CN144" s="14">
        <f t="shared" si="130"/>
        <v>3</v>
      </c>
      <c r="CO144" s="14"/>
      <c r="CP144">
        <v>1.8788782376858919</v>
      </c>
      <c r="CQ144">
        <v>2</v>
      </c>
      <c r="CR144">
        <v>1.72092801947261</v>
      </c>
      <c r="CS144">
        <v>1.5</v>
      </c>
      <c r="CT144" t="s">
        <v>141</v>
      </c>
      <c r="CU144">
        <v>1.5</v>
      </c>
      <c r="CV144">
        <v>1.5</v>
      </c>
      <c r="CW144" s="14">
        <f t="shared" si="131"/>
        <v>1.5</v>
      </c>
      <c r="CX144" s="14">
        <f t="shared" si="143"/>
        <v>0.5</v>
      </c>
      <c r="CY144" s="14" t="str">
        <f t="shared" si="132"/>
        <v>Over</v>
      </c>
      <c r="CZ144">
        <v>1.9</v>
      </c>
      <c r="DA144">
        <v>0.4</v>
      </c>
      <c r="DB144" s="14">
        <f t="shared" si="133"/>
        <v>3</v>
      </c>
      <c r="DC144" s="14">
        <f t="shared" si="134"/>
        <v>1</v>
      </c>
      <c r="DD144" s="14">
        <f t="shared" si="135"/>
        <v>1</v>
      </c>
      <c r="DE144" s="14">
        <f t="shared" si="136"/>
        <v>0</v>
      </c>
      <c r="DF144" s="14">
        <f t="shared" si="137"/>
        <v>5</v>
      </c>
      <c r="DG144" s="14"/>
    </row>
    <row r="145" spans="1:111" x14ac:dyDescent="0.3">
      <c r="A145" t="s">
        <v>292</v>
      </c>
      <c r="B145" t="s">
        <v>37</v>
      </c>
      <c r="C145" t="s">
        <v>38</v>
      </c>
      <c r="D145" s="15">
        <v>0.20516252629559251</v>
      </c>
      <c r="E145" s="15">
        <v>0.36614173228346403</v>
      </c>
      <c r="F145" s="15">
        <v>0.12587855123088501</v>
      </c>
      <c r="G145" s="15">
        <v>0.5</v>
      </c>
      <c r="H145" s="15">
        <v>0.5</v>
      </c>
      <c r="I145" s="15">
        <v>0.5</v>
      </c>
      <c r="J145" s="15" t="s">
        <v>141</v>
      </c>
      <c r="K145" s="16">
        <f t="shared" si="97"/>
        <v>0.5</v>
      </c>
      <c r="L145" s="14">
        <f t="shared" si="138"/>
        <v>-0.37412144876911502</v>
      </c>
      <c r="M145" s="16" t="str">
        <f t="shared" si="98"/>
        <v>Under</v>
      </c>
      <c r="N145" s="15">
        <v>0.2</v>
      </c>
      <c r="O145" s="15">
        <v>0.2</v>
      </c>
      <c r="P145" s="16">
        <f t="shared" si="99"/>
        <v>3</v>
      </c>
      <c r="Q145" s="16">
        <f t="shared" si="100"/>
        <v>4</v>
      </c>
      <c r="R145" s="16">
        <f t="shared" si="101"/>
        <v>1</v>
      </c>
      <c r="S145" s="16">
        <f t="shared" si="102"/>
        <v>1</v>
      </c>
      <c r="T145" s="16">
        <f t="shared" si="103"/>
        <v>9</v>
      </c>
      <c r="U145" s="14"/>
      <c r="V145">
        <v>0.66981832101788064</v>
      </c>
      <c r="W145">
        <v>1</v>
      </c>
      <c r="X145">
        <v>0.38050928840045101</v>
      </c>
      <c r="Y145">
        <v>0.5</v>
      </c>
      <c r="Z145" t="s">
        <v>141</v>
      </c>
      <c r="AA145" t="s">
        <v>141</v>
      </c>
      <c r="AB145">
        <v>0</v>
      </c>
      <c r="AC145" s="14">
        <f t="shared" si="104"/>
        <v>0.5</v>
      </c>
      <c r="AD145" s="16">
        <f t="shared" si="139"/>
        <v>0.5</v>
      </c>
      <c r="AE145" s="14" t="str">
        <f t="shared" si="105"/>
        <v>Over</v>
      </c>
      <c r="AF145">
        <v>0.4</v>
      </c>
      <c r="AG145">
        <v>0.4</v>
      </c>
      <c r="AH145" s="14">
        <f t="shared" si="106"/>
        <v>2</v>
      </c>
      <c r="AI145" s="14">
        <f t="shared" si="107"/>
        <v>3</v>
      </c>
      <c r="AJ145" s="14">
        <f t="shared" si="108"/>
        <v>0</v>
      </c>
      <c r="AK145" s="14">
        <f t="shared" si="109"/>
        <v>0</v>
      </c>
      <c r="AL145" s="14">
        <f t="shared" si="110"/>
        <v>5</v>
      </c>
      <c r="AM145" s="14"/>
      <c r="AN145">
        <v>-4.6448248582591058E-3</v>
      </c>
      <c r="AO145">
        <v>2.4361948955916399E-2</v>
      </c>
      <c r="AP145">
        <v>-2.3107876828267902E-2</v>
      </c>
      <c r="AQ145" t="s">
        <v>141</v>
      </c>
      <c r="AR145">
        <v>0.5</v>
      </c>
      <c r="AS145" t="s">
        <v>141</v>
      </c>
      <c r="AT145" t="s">
        <v>141</v>
      </c>
      <c r="AU145" s="14">
        <f t="shared" si="111"/>
        <v>0.5</v>
      </c>
      <c r="AV145" s="14">
        <f t="shared" si="140"/>
        <v>-0.52310787682826787</v>
      </c>
      <c r="AW145" s="14" t="str">
        <f t="shared" si="112"/>
        <v>Under</v>
      </c>
      <c r="AX145">
        <v>0</v>
      </c>
      <c r="AY145">
        <v>0</v>
      </c>
      <c r="AZ145" s="14">
        <f t="shared" si="113"/>
        <v>3</v>
      </c>
      <c r="BA145" s="14">
        <f t="shared" si="114"/>
        <v>1</v>
      </c>
      <c r="BB145" s="14">
        <f t="shared" si="115"/>
        <v>0</v>
      </c>
      <c r="BC145" s="14">
        <f t="shared" si="116"/>
        <v>0</v>
      </c>
      <c r="BD145" s="14">
        <f t="shared" si="117"/>
        <v>4</v>
      </c>
      <c r="BE145" s="14"/>
      <c r="BF145">
        <v>0.18630791654021001</v>
      </c>
      <c r="BG145">
        <v>0.60363086232980301</v>
      </c>
      <c r="BH145">
        <v>6.9047869999999997E-2</v>
      </c>
      <c r="BI145" t="s">
        <v>141</v>
      </c>
      <c r="BJ145">
        <v>0.5</v>
      </c>
      <c r="BK145" t="s">
        <v>141</v>
      </c>
      <c r="BL145" t="s">
        <v>141</v>
      </c>
      <c r="BM145" s="14">
        <f t="shared" si="118"/>
        <v>0.5</v>
      </c>
      <c r="BN145" s="14">
        <f t="shared" si="141"/>
        <v>-0.5</v>
      </c>
      <c r="BO145" s="14" t="str">
        <f t="shared" si="119"/>
        <v>Under</v>
      </c>
      <c r="BP145">
        <v>0</v>
      </c>
      <c r="BQ145">
        <v>0</v>
      </c>
      <c r="BR145" s="14">
        <f t="shared" si="120"/>
        <v>2</v>
      </c>
      <c r="BS145" s="14">
        <f t="shared" si="121"/>
        <v>1</v>
      </c>
      <c r="BT145" s="14">
        <f t="shared" si="122"/>
        <v>1</v>
      </c>
      <c r="BU145" s="14">
        <f t="shared" si="123"/>
        <v>1</v>
      </c>
      <c r="BV145" s="14">
        <f t="shared" si="124"/>
        <v>5</v>
      </c>
      <c r="BW145" s="14"/>
      <c r="BX145">
        <v>0.13258124698648849</v>
      </c>
      <c r="BY145">
        <v>0.76762084796111196</v>
      </c>
      <c r="BZ145">
        <v>-1.0982291E-2</v>
      </c>
      <c r="CA145" t="s">
        <v>141</v>
      </c>
      <c r="CB145">
        <v>0.5</v>
      </c>
      <c r="CC145" t="s">
        <v>141</v>
      </c>
      <c r="CD145" t="s">
        <v>141</v>
      </c>
      <c r="CE145" s="14">
        <f t="shared" si="125"/>
        <v>0.5</v>
      </c>
      <c r="CF145" s="14">
        <f t="shared" si="142"/>
        <v>-0.51098229100000003</v>
      </c>
      <c r="CG145" s="14" t="str">
        <f t="shared" si="126"/>
        <v>Under</v>
      </c>
      <c r="CH145">
        <v>0</v>
      </c>
      <c r="CI145">
        <v>0</v>
      </c>
      <c r="CJ145" s="14"/>
      <c r="CK145" s="14">
        <f t="shared" si="127"/>
        <v>1</v>
      </c>
      <c r="CL145" s="14">
        <f t="shared" si="128"/>
        <v>1</v>
      </c>
      <c r="CM145" s="14">
        <f t="shared" si="129"/>
        <v>1</v>
      </c>
      <c r="CN145" s="14">
        <f t="shared" si="130"/>
        <v>3</v>
      </c>
      <c r="CO145" s="14"/>
      <c r="CP145">
        <v>0.844459135367014</v>
      </c>
      <c r="CQ145">
        <v>1.2</v>
      </c>
      <c r="CR145">
        <v>0.41392293555165799</v>
      </c>
      <c r="CS145">
        <v>0.5</v>
      </c>
      <c r="CT145" t="s">
        <v>141</v>
      </c>
      <c r="CU145">
        <v>0.5</v>
      </c>
      <c r="CV145" t="s">
        <v>141</v>
      </c>
      <c r="CW145" s="14">
        <f t="shared" si="131"/>
        <v>0.5</v>
      </c>
      <c r="CX145" s="14">
        <f t="shared" si="143"/>
        <v>0.7</v>
      </c>
      <c r="CY145" s="14" t="str">
        <f t="shared" si="132"/>
        <v>Over</v>
      </c>
      <c r="CZ145">
        <v>0.5</v>
      </c>
      <c r="DA145">
        <v>0.4</v>
      </c>
      <c r="DB145" s="14">
        <f t="shared" si="133"/>
        <v>2</v>
      </c>
      <c r="DC145" s="14">
        <f t="shared" si="134"/>
        <v>2</v>
      </c>
      <c r="DD145" s="14">
        <f t="shared" si="135"/>
        <v>0</v>
      </c>
      <c r="DE145" s="14">
        <f t="shared" si="136"/>
        <v>0</v>
      </c>
      <c r="DF145" s="14">
        <f t="shared" si="137"/>
        <v>4</v>
      </c>
      <c r="DG145" s="14"/>
    </row>
    <row r="146" spans="1:111" x14ac:dyDescent="0.3">
      <c r="A146" t="s">
        <v>293</v>
      </c>
      <c r="B146" t="s">
        <v>37</v>
      </c>
      <c r="C146" t="s">
        <v>38</v>
      </c>
      <c r="D146">
        <v>0.60900796855666928</v>
      </c>
      <c r="E146">
        <v>0.72132657761400198</v>
      </c>
      <c r="F146">
        <v>0.45079934091332802</v>
      </c>
      <c r="G146">
        <v>0.5</v>
      </c>
      <c r="H146">
        <v>0.5</v>
      </c>
      <c r="I146">
        <v>0.5</v>
      </c>
      <c r="J146">
        <v>0.5</v>
      </c>
      <c r="K146" s="14">
        <f t="shared" si="97"/>
        <v>0.5</v>
      </c>
      <c r="L146" s="14">
        <f t="shared" si="138"/>
        <v>0.5</v>
      </c>
      <c r="M146" s="14" t="str">
        <f t="shared" si="98"/>
        <v>Over</v>
      </c>
      <c r="N146">
        <v>1</v>
      </c>
      <c r="O146">
        <v>0.7</v>
      </c>
      <c r="P146" s="14">
        <f t="shared" si="99"/>
        <v>2</v>
      </c>
      <c r="Q146" s="14">
        <f t="shared" si="100"/>
        <v>4</v>
      </c>
      <c r="R146" s="14">
        <f t="shared" si="101"/>
        <v>1</v>
      </c>
      <c r="S146" s="14">
        <f t="shared" si="102"/>
        <v>1</v>
      </c>
      <c r="T146" s="14">
        <f t="shared" si="103"/>
        <v>8</v>
      </c>
      <c r="U146" s="14"/>
      <c r="V146" s="15">
        <v>0.99636882602091947</v>
      </c>
      <c r="W146" s="15">
        <v>1.0114233459091</v>
      </c>
      <c r="X146" s="15">
        <v>0.98569628876778403</v>
      </c>
      <c r="Y146" s="15">
        <v>0.5</v>
      </c>
      <c r="Z146" s="15" t="s">
        <v>141</v>
      </c>
      <c r="AA146" s="15" t="s">
        <v>141</v>
      </c>
      <c r="AB146" s="15">
        <v>0.3</v>
      </c>
      <c r="AC146" s="16">
        <f t="shared" si="104"/>
        <v>0.5</v>
      </c>
      <c r="AD146" s="16">
        <f t="shared" si="139"/>
        <v>0.51142334590909999</v>
      </c>
      <c r="AE146" s="16" t="str">
        <f t="shared" si="105"/>
        <v>Over</v>
      </c>
      <c r="AF146" s="15">
        <v>1</v>
      </c>
      <c r="AG146" s="15">
        <v>0.7</v>
      </c>
      <c r="AH146" s="16">
        <f t="shared" si="106"/>
        <v>3</v>
      </c>
      <c r="AI146" s="16">
        <f t="shared" si="107"/>
        <v>4</v>
      </c>
      <c r="AJ146" s="16">
        <f t="shared" si="108"/>
        <v>1</v>
      </c>
      <c r="AK146" s="16">
        <f t="shared" si="109"/>
        <v>1</v>
      </c>
      <c r="AL146" s="16">
        <f t="shared" si="110"/>
        <v>9</v>
      </c>
      <c r="AM146" s="14"/>
      <c r="AN146">
        <v>7.1125270868884136E-2</v>
      </c>
      <c r="AO146">
        <v>0.186965987777063</v>
      </c>
      <c r="AP146">
        <v>-8.1461020906153394E-5</v>
      </c>
      <c r="AQ146" t="s">
        <v>141</v>
      </c>
      <c r="AR146">
        <v>0.5</v>
      </c>
      <c r="AS146" t="s">
        <v>141</v>
      </c>
      <c r="AT146" t="s">
        <v>141</v>
      </c>
      <c r="AU146" s="14">
        <f t="shared" si="111"/>
        <v>0.5</v>
      </c>
      <c r="AV146" s="14">
        <f t="shared" si="140"/>
        <v>-0.50008146102090612</v>
      </c>
      <c r="AW146" s="14" t="str">
        <f t="shared" si="112"/>
        <v>Under</v>
      </c>
      <c r="AX146">
        <v>0.2</v>
      </c>
      <c r="AY146">
        <v>0.2</v>
      </c>
      <c r="AZ146" s="14">
        <f t="shared" si="113"/>
        <v>3</v>
      </c>
      <c r="BA146" s="14">
        <f t="shared" si="114"/>
        <v>1</v>
      </c>
      <c r="BB146" s="14">
        <f t="shared" si="115"/>
        <v>0</v>
      </c>
      <c r="BC146" s="14">
        <f t="shared" si="116"/>
        <v>0</v>
      </c>
      <c r="BD146" s="14">
        <f t="shared" si="117"/>
        <v>4</v>
      </c>
      <c r="BE146" s="14"/>
      <c r="BF146">
        <v>0.50446306408379082</v>
      </c>
      <c r="BG146">
        <v>0.92921415716856604</v>
      </c>
      <c r="BH146">
        <v>0.2</v>
      </c>
      <c r="BI146" t="s">
        <v>141</v>
      </c>
      <c r="BJ146">
        <v>0.5</v>
      </c>
      <c r="BK146" t="s">
        <v>141</v>
      </c>
      <c r="BL146" t="s">
        <v>141</v>
      </c>
      <c r="BM146" s="14">
        <f t="shared" si="118"/>
        <v>0.5</v>
      </c>
      <c r="BN146" s="14">
        <f t="shared" si="141"/>
        <v>0.42921415716856604</v>
      </c>
      <c r="BO146" s="14" t="str">
        <f t="shared" si="119"/>
        <v>Over</v>
      </c>
      <c r="BP146">
        <v>0.4</v>
      </c>
      <c r="BQ146">
        <v>0.3</v>
      </c>
      <c r="BR146" s="14">
        <f t="shared" si="120"/>
        <v>2</v>
      </c>
      <c r="BS146" s="14">
        <f t="shared" si="121"/>
        <v>4</v>
      </c>
      <c r="BT146" s="14">
        <f t="shared" si="122"/>
        <v>0</v>
      </c>
      <c r="BU146" s="14">
        <f t="shared" si="123"/>
        <v>0</v>
      </c>
      <c r="BV146" s="14">
        <f t="shared" si="124"/>
        <v>6</v>
      </c>
      <c r="BW146" s="14"/>
      <c r="BX146">
        <v>0.21636979611088031</v>
      </c>
      <c r="BY146">
        <v>0.85854120618882201</v>
      </c>
      <c r="BZ146">
        <v>3.8814656000000003E-2</v>
      </c>
      <c r="CA146" t="s">
        <v>141</v>
      </c>
      <c r="CB146">
        <v>0.5</v>
      </c>
      <c r="CC146" t="s">
        <v>141</v>
      </c>
      <c r="CD146" t="s">
        <v>141</v>
      </c>
      <c r="CE146" s="14">
        <f t="shared" si="125"/>
        <v>0.5</v>
      </c>
      <c r="CF146" s="14">
        <f t="shared" si="142"/>
        <v>-0.5</v>
      </c>
      <c r="CG146" s="14" t="str">
        <f t="shared" si="126"/>
        <v>Under</v>
      </c>
      <c r="CH146">
        <v>0</v>
      </c>
      <c r="CI146">
        <v>0</v>
      </c>
      <c r="CJ146" s="14"/>
      <c r="CK146" s="14">
        <f t="shared" si="127"/>
        <v>1</v>
      </c>
      <c r="CL146" s="14">
        <f t="shared" si="128"/>
        <v>1</v>
      </c>
      <c r="CM146" s="14">
        <f t="shared" si="129"/>
        <v>1</v>
      </c>
      <c r="CN146" s="14">
        <f t="shared" si="130"/>
        <v>3</v>
      </c>
      <c r="CO146" s="14"/>
      <c r="CP146">
        <v>1.8972303795730121</v>
      </c>
      <c r="CQ146">
        <v>2.0704375667022399</v>
      </c>
      <c r="CR146">
        <v>1.64807766848449</v>
      </c>
      <c r="CS146">
        <v>1.5</v>
      </c>
      <c r="CT146" t="s">
        <v>141</v>
      </c>
      <c r="CU146">
        <v>1.5</v>
      </c>
      <c r="CV146">
        <v>1.5</v>
      </c>
      <c r="CW146" s="14">
        <f t="shared" si="131"/>
        <v>1.5</v>
      </c>
      <c r="CX146" s="14">
        <f t="shared" si="143"/>
        <v>0.57043756670223988</v>
      </c>
      <c r="CY146" s="14" t="str">
        <f t="shared" si="132"/>
        <v>Over</v>
      </c>
      <c r="CZ146">
        <v>1.7</v>
      </c>
      <c r="DA146">
        <v>0.5</v>
      </c>
      <c r="DB146" s="14">
        <f t="shared" si="133"/>
        <v>3</v>
      </c>
      <c r="DC146" s="14">
        <f t="shared" si="134"/>
        <v>2</v>
      </c>
      <c r="DD146" s="14">
        <f t="shared" si="135"/>
        <v>1</v>
      </c>
      <c r="DE146" s="14">
        <f t="shared" si="136"/>
        <v>0</v>
      </c>
      <c r="DF146" s="14">
        <f t="shared" si="137"/>
        <v>6</v>
      </c>
      <c r="DG146" s="14"/>
    </row>
    <row r="147" spans="1:111" x14ac:dyDescent="0.3">
      <c r="A147" t="s">
        <v>294</v>
      </c>
      <c r="B147" t="s">
        <v>37</v>
      </c>
      <c r="C147" t="s">
        <v>38</v>
      </c>
      <c r="D147">
        <v>0.38537884932414879</v>
      </c>
      <c r="E147">
        <v>0.48583719677161802</v>
      </c>
      <c r="F147">
        <v>8.3862110000000004E-2</v>
      </c>
      <c r="G147">
        <v>0.5</v>
      </c>
      <c r="H147">
        <v>0.5</v>
      </c>
      <c r="I147">
        <v>0.5</v>
      </c>
      <c r="J147" t="s">
        <v>141</v>
      </c>
      <c r="K147" s="14">
        <f t="shared" si="97"/>
        <v>0.5</v>
      </c>
      <c r="L147" s="14">
        <f t="shared" si="138"/>
        <v>-0.41613789000000001</v>
      </c>
      <c r="M147" s="14" t="str">
        <f t="shared" si="98"/>
        <v>Under</v>
      </c>
      <c r="N147">
        <v>0.4</v>
      </c>
      <c r="O147">
        <v>0.3</v>
      </c>
      <c r="P147" s="14">
        <f t="shared" si="99"/>
        <v>3</v>
      </c>
      <c r="Q147" s="14">
        <f t="shared" si="100"/>
        <v>4</v>
      </c>
      <c r="R147" s="14">
        <f t="shared" si="101"/>
        <v>1</v>
      </c>
      <c r="S147" s="14">
        <f t="shared" si="102"/>
        <v>1</v>
      </c>
      <c r="T147" s="14">
        <f t="shared" si="103"/>
        <v>9</v>
      </c>
      <c r="U147" s="14"/>
      <c r="V147" s="15">
        <v>0.99413253146218772</v>
      </c>
      <c r="W147" s="15">
        <v>1</v>
      </c>
      <c r="X147" s="15">
        <v>0.98552671170992001</v>
      </c>
      <c r="Y147" s="15">
        <v>0.5</v>
      </c>
      <c r="Z147" s="15" t="s">
        <v>141</v>
      </c>
      <c r="AA147" s="15" t="s">
        <v>141</v>
      </c>
      <c r="AB147" s="15">
        <v>0.2</v>
      </c>
      <c r="AC147" s="16">
        <f t="shared" si="104"/>
        <v>0.5</v>
      </c>
      <c r="AD147" s="16">
        <f t="shared" si="139"/>
        <v>0.5</v>
      </c>
      <c r="AE147" s="16" t="str">
        <f t="shared" si="105"/>
        <v>Over</v>
      </c>
      <c r="AF147" s="15">
        <v>1</v>
      </c>
      <c r="AG147" s="15">
        <v>0.8</v>
      </c>
      <c r="AH147" s="16">
        <f t="shared" si="106"/>
        <v>3</v>
      </c>
      <c r="AI147" s="16">
        <f t="shared" si="107"/>
        <v>3</v>
      </c>
      <c r="AJ147" s="16">
        <f t="shared" si="108"/>
        <v>1</v>
      </c>
      <c r="AK147" s="16">
        <f t="shared" si="109"/>
        <v>1</v>
      </c>
      <c r="AL147" s="16">
        <f t="shared" si="110"/>
        <v>8</v>
      </c>
      <c r="AM147" s="14"/>
      <c r="AN147">
        <v>3.3677590966003999E-2</v>
      </c>
      <c r="AO147">
        <v>8.5544009111332406E-2</v>
      </c>
      <c r="AP147">
        <v>-5.6816936960950801E-5</v>
      </c>
      <c r="AQ147" t="s">
        <v>141</v>
      </c>
      <c r="AR147">
        <v>0.5</v>
      </c>
      <c r="AS147" t="s">
        <v>141</v>
      </c>
      <c r="AT147" t="s">
        <v>141</v>
      </c>
      <c r="AU147" s="14">
        <f t="shared" si="111"/>
        <v>0.5</v>
      </c>
      <c r="AV147" s="14">
        <f t="shared" si="140"/>
        <v>-0.50005681693696091</v>
      </c>
      <c r="AW147" s="14" t="str">
        <f t="shared" si="112"/>
        <v>Under</v>
      </c>
      <c r="AX147">
        <v>0.1</v>
      </c>
      <c r="AY147">
        <v>0.1</v>
      </c>
      <c r="AZ147" s="14">
        <f t="shared" si="113"/>
        <v>3</v>
      </c>
      <c r="BA147" s="14">
        <f t="shared" si="114"/>
        <v>1</v>
      </c>
      <c r="BB147" s="14">
        <f t="shared" si="115"/>
        <v>0</v>
      </c>
      <c r="BC147" s="14">
        <f t="shared" si="116"/>
        <v>0</v>
      </c>
      <c r="BD147" s="14">
        <f t="shared" si="117"/>
        <v>4</v>
      </c>
      <c r="BE147" s="14"/>
      <c r="BF147">
        <v>0.44841874191580933</v>
      </c>
      <c r="BG147">
        <v>0.862083873757025</v>
      </c>
      <c r="BH147">
        <v>0.22126196000000001</v>
      </c>
      <c r="BI147" t="s">
        <v>141</v>
      </c>
      <c r="BJ147">
        <v>0.5</v>
      </c>
      <c r="BK147" t="s">
        <v>141</v>
      </c>
      <c r="BL147" t="s">
        <v>141</v>
      </c>
      <c r="BM147" s="14">
        <f t="shared" si="118"/>
        <v>0.5</v>
      </c>
      <c r="BN147" s="14">
        <f t="shared" si="141"/>
        <v>0.362083873757025</v>
      </c>
      <c r="BO147" s="14" t="str">
        <f t="shared" si="119"/>
        <v>Over</v>
      </c>
      <c r="BP147">
        <v>0.6</v>
      </c>
      <c r="BQ147">
        <v>0.4</v>
      </c>
      <c r="BR147" s="14">
        <f t="shared" si="120"/>
        <v>1</v>
      </c>
      <c r="BS147" s="14">
        <f t="shared" si="121"/>
        <v>4</v>
      </c>
      <c r="BT147" s="14">
        <f t="shared" si="122"/>
        <v>1</v>
      </c>
      <c r="BU147" s="14">
        <f t="shared" si="123"/>
        <v>0</v>
      </c>
      <c r="BV147" s="14">
        <f t="shared" si="124"/>
        <v>6</v>
      </c>
      <c r="BW147" s="14"/>
      <c r="BX147">
        <v>0.1667740016586283</v>
      </c>
      <c r="BY147">
        <v>0.78620843561704901</v>
      </c>
      <c r="BZ147">
        <v>0.01</v>
      </c>
      <c r="CA147" t="s">
        <v>141</v>
      </c>
      <c r="CB147">
        <v>0.5</v>
      </c>
      <c r="CC147" t="s">
        <v>141</v>
      </c>
      <c r="CD147" t="s">
        <v>141</v>
      </c>
      <c r="CE147" s="14">
        <f t="shared" si="125"/>
        <v>0.5</v>
      </c>
      <c r="CF147" s="14">
        <f t="shared" si="142"/>
        <v>-0.5</v>
      </c>
      <c r="CG147" s="14" t="str">
        <f t="shared" si="126"/>
        <v>Under</v>
      </c>
      <c r="CH147">
        <v>0</v>
      </c>
      <c r="CI147">
        <v>0</v>
      </c>
      <c r="CJ147" s="14"/>
      <c r="CK147" s="14">
        <f t="shared" si="127"/>
        <v>1</v>
      </c>
      <c r="CL147" s="14">
        <f t="shared" si="128"/>
        <v>1</v>
      </c>
      <c r="CM147" s="14">
        <f t="shared" si="129"/>
        <v>1</v>
      </c>
      <c r="CN147" s="14">
        <f t="shared" si="130"/>
        <v>3</v>
      </c>
      <c r="CO147" s="14"/>
      <c r="CP147" s="15">
        <v>1.6321023999418931</v>
      </c>
      <c r="CQ147" s="15">
        <v>2</v>
      </c>
      <c r="CR147" s="15">
        <v>1.2337372</v>
      </c>
      <c r="CS147" s="15">
        <v>0.5</v>
      </c>
      <c r="CT147" s="15" t="s">
        <v>141</v>
      </c>
      <c r="CU147" s="15">
        <v>0.5</v>
      </c>
      <c r="CV147" s="15" t="s">
        <v>141</v>
      </c>
      <c r="CW147" s="16">
        <f t="shared" si="131"/>
        <v>0.5</v>
      </c>
      <c r="CX147" s="14">
        <f t="shared" si="143"/>
        <v>1.5</v>
      </c>
      <c r="CY147" s="16" t="str">
        <f t="shared" si="132"/>
        <v>Over</v>
      </c>
      <c r="CZ147" s="15">
        <v>1.5</v>
      </c>
      <c r="DA147" s="15">
        <v>0.8</v>
      </c>
      <c r="DB147" s="16">
        <f t="shared" si="133"/>
        <v>3</v>
      </c>
      <c r="DC147" s="16">
        <f t="shared" si="134"/>
        <v>3</v>
      </c>
      <c r="DD147" s="16">
        <f t="shared" si="135"/>
        <v>1</v>
      </c>
      <c r="DE147" s="16">
        <f t="shared" si="136"/>
        <v>1</v>
      </c>
      <c r="DF147" s="16">
        <f t="shared" si="137"/>
        <v>8</v>
      </c>
      <c r="DG147" s="14"/>
    </row>
    <row r="148" spans="1:111" x14ac:dyDescent="0.3">
      <c r="A148" t="s">
        <v>295</v>
      </c>
      <c r="B148" t="s">
        <v>37</v>
      </c>
      <c r="C148" t="s">
        <v>38</v>
      </c>
      <c r="D148" s="15">
        <v>0.31730482082103673</v>
      </c>
      <c r="E148" s="15">
        <v>0.443520782396088</v>
      </c>
      <c r="F148" s="15">
        <v>0.200673385451037</v>
      </c>
      <c r="G148" s="15">
        <v>0.5</v>
      </c>
      <c r="H148" s="15">
        <v>0.5</v>
      </c>
      <c r="I148" s="15">
        <v>0.5</v>
      </c>
      <c r="J148" s="15">
        <v>0.5</v>
      </c>
      <c r="K148" s="16">
        <f t="shared" si="97"/>
        <v>0.5</v>
      </c>
      <c r="L148" s="14">
        <f t="shared" si="138"/>
        <v>-0.4</v>
      </c>
      <c r="M148" s="16" t="str">
        <f t="shared" si="98"/>
        <v>Under</v>
      </c>
      <c r="N148" s="15">
        <v>0.1</v>
      </c>
      <c r="O148" s="15">
        <v>0.1</v>
      </c>
      <c r="P148" s="16">
        <f t="shared" si="99"/>
        <v>3</v>
      </c>
      <c r="Q148" s="16">
        <f t="shared" si="100"/>
        <v>4</v>
      </c>
      <c r="R148" s="16">
        <f t="shared" si="101"/>
        <v>1</v>
      </c>
      <c r="S148" s="16">
        <f t="shared" si="102"/>
        <v>1</v>
      </c>
      <c r="T148" s="16">
        <f t="shared" si="103"/>
        <v>9</v>
      </c>
      <c r="U148" s="14"/>
      <c r="V148">
        <v>0.79969502545747417</v>
      </c>
      <c r="W148">
        <v>1</v>
      </c>
      <c r="X148">
        <v>0.506617866659959</v>
      </c>
      <c r="Y148">
        <v>0.5</v>
      </c>
      <c r="Z148" t="s">
        <v>141</v>
      </c>
      <c r="AA148" t="s">
        <v>141</v>
      </c>
      <c r="AB148">
        <v>0.1</v>
      </c>
      <c r="AC148" s="14">
        <f t="shared" si="104"/>
        <v>0.5</v>
      </c>
      <c r="AD148" s="16">
        <f t="shared" si="139"/>
        <v>0.5</v>
      </c>
      <c r="AE148" s="14" t="str">
        <f t="shared" si="105"/>
        <v>Over</v>
      </c>
      <c r="AF148">
        <v>0.7</v>
      </c>
      <c r="AG148">
        <v>0.5</v>
      </c>
      <c r="AH148" s="14">
        <f t="shared" si="106"/>
        <v>3</v>
      </c>
      <c r="AI148" s="14">
        <f t="shared" si="107"/>
        <v>3</v>
      </c>
      <c r="AJ148" s="14">
        <f t="shared" si="108"/>
        <v>1</v>
      </c>
      <c r="AK148" s="14">
        <f t="shared" si="109"/>
        <v>0</v>
      </c>
      <c r="AL148" s="14">
        <f t="shared" si="110"/>
        <v>7</v>
      </c>
      <c r="AM148" s="14"/>
      <c r="AN148">
        <v>8.4775144844384722E-3</v>
      </c>
      <c r="AO148">
        <v>2.0483125606388201E-2</v>
      </c>
      <c r="AP148">
        <v>-5.9404940511221301E-5</v>
      </c>
      <c r="AQ148" t="s">
        <v>141</v>
      </c>
      <c r="AR148">
        <v>0.5</v>
      </c>
      <c r="AS148" t="s">
        <v>141</v>
      </c>
      <c r="AT148" t="s">
        <v>141</v>
      </c>
      <c r="AU148" s="14">
        <f t="shared" si="111"/>
        <v>0.5</v>
      </c>
      <c r="AV148" s="14">
        <f t="shared" si="140"/>
        <v>-0.50005940494051127</v>
      </c>
      <c r="AW148" s="14" t="str">
        <f t="shared" si="112"/>
        <v>Under</v>
      </c>
      <c r="AX148">
        <v>0</v>
      </c>
      <c r="AY148">
        <v>0</v>
      </c>
      <c r="AZ148" s="14">
        <f t="shared" si="113"/>
        <v>3</v>
      </c>
      <c r="BA148" s="14">
        <f t="shared" si="114"/>
        <v>1</v>
      </c>
      <c r="BB148" s="14">
        <f t="shared" si="115"/>
        <v>0</v>
      </c>
      <c r="BC148" s="14">
        <f t="shared" si="116"/>
        <v>0</v>
      </c>
      <c r="BD148" s="14">
        <f t="shared" si="117"/>
        <v>4</v>
      </c>
      <c r="BE148" s="14"/>
      <c r="BF148">
        <v>0.28691660294627891</v>
      </c>
      <c r="BG148">
        <v>0.60363086232980301</v>
      </c>
      <c r="BH148">
        <v>0.190564202961063</v>
      </c>
      <c r="BI148" t="s">
        <v>141</v>
      </c>
      <c r="BJ148">
        <v>0.5</v>
      </c>
      <c r="BK148" t="s">
        <v>141</v>
      </c>
      <c r="BL148" t="s">
        <v>141</v>
      </c>
      <c r="BM148" s="14">
        <f t="shared" si="118"/>
        <v>0.5</v>
      </c>
      <c r="BN148" s="14">
        <f t="shared" si="141"/>
        <v>-0.30943579703893698</v>
      </c>
      <c r="BO148" s="14" t="str">
        <f t="shared" si="119"/>
        <v>Under</v>
      </c>
      <c r="BP148">
        <v>0.3</v>
      </c>
      <c r="BQ148">
        <v>0.2</v>
      </c>
      <c r="BR148" s="14">
        <f t="shared" si="120"/>
        <v>2</v>
      </c>
      <c r="BS148" s="14">
        <f t="shared" si="121"/>
        <v>1</v>
      </c>
      <c r="BT148" s="14">
        <f t="shared" si="122"/>
        <v>1</v>
      </c>
      <c r="BU148" s="14">
        <f t="shared" si="123"/>
        <v>1</v>
      </c>
      <c r="BV148" s="14">
        <f t="shared" si="124"/>
        <v>5</v>
      </c>
      <c r="BW148" s="14"/>
      <c r="BX148">
        <v>0.166707524453933</v>
      </c>
      <c r="BY148">
        <v>0.76762084796111196</v>
      </c>
      <c r="BZ148">
        <v>0.01</v>
      </c>
      <c r="CA148" t="s">
        <v>141</v>
      </c>
      <c r="CB148">
        <v>0.5</v>
      </c>
      <c r="CC148" t="s">
        <v>141</v>
      </c>
      <c r="CD148" t="s">
        <v>141</v>
      </c>
      <c r="CE148" s="14">
        <f t="shared" si="125"/>
        <v>0.5</v>
      </c>
      <c r="CF148" s="14">
        <f t="shared" si="142"/>
        <v>-0.5</v>
      </c>
      <c r="CG148" s="14" t="str">
        <f t="shared" si="126"/>
        <v>Under</v>
      </c>
      <c r="CH148">
        <v>0</v>
      </c>
      <c r="CI148">
        <v>0</v>
      </c>
      <c r="CJ148" s="14"/>
      <c r="CK148" s="14">
        <f t="shared" si="127"/>
        <v>1</v>
      </c>
      <c r="CL148" s="14">
        <f t="shared" si="128"/>
        <v>1</v>
      </c>
      <c r="CM148" s="14">
        <f t="shared" si="129"/>
        <v>1</v>
      </c>
      <c r="CN148" s="14">
        <f t="shared" si="130"/>
        <v>3</v>
      </c>
      <c r="CO148" s="14"/>
      <c r="CP148">
        <v>1.0707044462584121</v>
      </c>
      <c r="CQ148">
        <v>1.2351702</v>
      </c>
      <c r="CR148">
        <v>0.97901124593727795</v>
      </c>
      <c r="CS148">
        <v>1.5</v>
      </c>
      <c r="CT148" t="s">
        <v>141</v>
      </c>
      <c r="CU148">
        <v>1.5</v>
      </c>
      <c r="CV148">
        <v>1.5</v>
      </c>
      <c r="CW148" s="14">
        <f t="shared" si="131"/>
        <v>1.5</v>
      </c>
      <c r="CX148" s="14">
        <f t="shared" si="143"/>
        <v>-0.6</v>
      </c>
      <c r="CY148" s="14" t="str">
        <f t="shared" si="132"/>
        <v>Under</v>
      </c>
      <c r="CZ148">
        <v>0.9</v>
      </c>
      <c r="DA148">
        <v>0.2</v>
      </c>
      <c r="DB148" s="14">
        <f t="shared" si="133"/>
        <v>3</v>
      </c>
      <c r="DC148" s="14">
        <f t="shared" si="134"/>
        <v>1</v>
      </c>
      <c r="DD148" s="14">
        <f t="shared" si="135"/>
        <v>1</v>
      </c>
      <c r="DE148" s="14">
        <f t="shared" si="136"/>
        <v>1</v>
      </c>
      <c r="DF148" s="14">
        <f t="shared" si="137"/>
        <v>6</v>
      </c>
      <c r="DG148" s="1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73A9C-52E3-4439-AC26-1B5C554DDA8B}">
  <dimension ref="A1:H35"/>
  <sheetViews>
    <sheetView workbookViewId="0">
      <selection sqref="A1:B31"/>
    </sheetView>
  </sheetViews>
  <sheetFormatPr defaultRowHeight="14.4" x14ac:dyDescent="0.3"/>
  <sheetData>
    <row r="1" spans="1:8" x14ac:dyDescent="0.3">
      <c r="A1" s="2" t="s">
        <v>20</v>
      </c>
      <c r="B1" s="2" t="s">
        <v>21</v>
      </c>
      <c r="E1" s="2"/>
      <c r="F1" s="2"/>
      <c r="G1" s="2"/>
      <c r="H1" s="2"/>
    </row>
    <row r="2" spans="1:8" ht="15" thickBot="1" x14ac:dyDescent="0.35">
      <c r="A2" s="1">
        <v>127</v>
      </c>
      <c r="B2" s="1">
        <v>5.01</v>
      </c>
      <c r="F2" s="1"/>
      <c r="G2" s="1"/>
      <c r="H2" s="1"/>
    </row>
    <row r="3" spans="1:8" ht="15" thickBot="1" x14ac:dyDescent="0.35">
      <c r="A3" s="1">
        <v>501</v>
      </c>
      <c r="B3" s="1">
        <v>4.3600000000000003</v>
      </c>
      <c r="F3" s="1"/>
      <c r="G3" s="1"/>
      <c r="H3" s="1"/>
    </row>
    <row r="4" spans="1:8" ht="15" thickBot="1" x14ac:dyDescent="0.35">
      <c r="A4" s="1">
        <v>146</v>
      </c>
      <c r="B4" s="1">
        <v>5.44</v>
      </c>
      <c r="F4" s="1"/>
      <c r="G4" s="1"/>
      <c r="H4" s="1"/>
    </row>
    <row r="5" spans="1:8" ht="15" thickBot="1" x14ac:dyDescent="0.35">
      <c r="A5" s="1">
        <v>133</v>
      </c>
      <c r="B5" s="1">
        <v>4.59</v>
      </c>
      <c r="F5" s="1"/>
      <c r="G5" s="1"/>
      <c r="H5" s="1"/>
    </row>
    <row r="6" spans="1:8" ht="15" thickBot="1" x14ac:dyDescent="0.35">
      <c r="A6" s="1">
        <v>145</v>
      </c>
      <c r="B6" s="1">
        <v>4.82</v>
      </c>
      <c r="F6" s="1"/>
      <c r="G6" s="1"/>
      <c r="H6" s="1"/>
    </row>
    <row r="7" spans="1:8" ht="15" thickBot="1" x14ac:dyDescent="0.35">
      <c r="A7" s="1">
        <v>124</v>
      </c>
      <c r="B7" s="1">
        <v>5.12</v>
      </c>
      <c r="F7" s="1"/>
      <c r="G7" s="1"/>
      <c r="H7" s="1"/>
    </row>
    <row r="8" spans="1:8" ht="15" thickBot="1" x14ac:dyDescent="0.35">
      <c r="A8" s="1">
        <v>134</v>
      </c>
      <c r="B8" s="1">
        <v>4.51</v>
      </c>
      <c r="F8" s="1"/>
      <c r="G8" s="1"/>
      <c r="H8" s="1"/>
    </row>
    <row r="9" spans="1:8" ht="15" thickBot="1" x14ac:dyDescent="0.35">
      <c r="A9" s="1">
        <v>158</v>
      </c>
      <c r="B9" s="1">
        <v>4.75</v>
      </c>
      <c r="F9" s="1"/>
      <c r="G9" s="1"/>
      <c r="H9" s="1"/>
    </row>
    <row r="10" spans="1:8" ht="15" thickBot="1" x14ac:dyDescent="0.35">
      <c r="A10" s="1">
        <v>148</v>
      </c>
      <c r="B10" s="1">
        <v>3.72</v>
      </c>
      <c r="F10" s="1"/>
      <c r="G10" s="1"/>
      <c r="H10" s="1"/>
    </row>
    <row r="11" spans="1:8" ht="15" thickBot="1" x14ac:dyDescent="0.35">
      <c r="A11" s="1">
        <v>141</v>
      </c>
      <c r="B11" s="1">
        <v>5.31</v>
      </c>
      <c r="F11" s="1"/>
      <c r="G11" s="1"/>
      <c r="H11" s="1"/>
    </row>
    <row r="12" spans="1:8" ht="15" thickBot="1" x14ac:dyDescent="0.35">
      <c r="A12" s="1">
        <v>510</v>
      </c>
      <c r="B12" s="1">
        <v>4.3</v>
      </c>
      <c r="F12" s="1"/>
      <c r="G12" s="1"/>
      <c r="H12" s="1"/>
    </row>
    <row r="13" spans="1:8" ht="15" thickBot="1" x14ac:dyDescent="0.35">
      <c r="A13" s="1">
        <v>122</v>
      </c>
      <c r="B13" s="1">
        <v>5.37</v>
      </c>
      <c r="F13" s="1"/>
      <c r="G13" s="1"/>
      <c r="H13" s="1"/>
    </row>
    <row r="14" spans="1:8" ht="15" thickBot="1" x14ac:dyDescent="0.35">
      <c r="A14" s="1">
        <v>112</v>
      </c>
      <c r="B14" s="1">
        <v>5.45</v>
      </c>
      <c r="F14" s="1"/>
      <c r="G14" s="1"/>
      <c r="H14" s="1"/>
    </row>
    <row r="15" spans="1:8" ht="15" thickBot="1" x14ac:dyDescent="0.35">
      <c r="A15" s="1">
        <v>136</v>
      </c>
      <c r="B15" s="1">
        <v>5.24</v>
      </c>
      <c r="F15" s="1"/>
      <c r="G15" s="1"/>
      <c r="H15" s="1"/>
    </row>
    <row r="16" spans="1:8" ht="15" thickBot="1" x14ac:dyDescent="0.35">
      <c r="A16" s="1">
        <v>115</v>
      </c>
      <c r="B16" s="1">
        <v>4.42</v>
      </c>
    </row>
    <row r="17" spans="1:2" ht="15" thickBot="1" x14ac:dyDescent="0.35">
      <c r="A17" s="1">
        <v>149</v>
      </c>
      <c r="B17" s="1">
        <v>4.6100000000000003</v>
      </c>
    </row>
    <row r="18" spans="1:2" ht="15" thickBot="1" x14ac:dyDescent="0.35">
      <c r="A18" s="1">
        <v>131</v>
      </c>
      <c r="B18" s="1">
        <v>4.78</v>
      </c>
    </row>
    <row r="19" spans="1:2" ht="15" thickBot="1" x14ac:dyDescent="0.35">
      <c r="A19" s="1">
        <v>517</v>
      </c>
      <c r="B19" s="1">
        <v>5.55</v>
      </c>
    </row>
    <row r="20" spans="1:2" ht="15" thickBot="1" x14ac:dyDescent="0.35">
      <c r="A20" s="1">
        <v>121</v>
      </c>
      <c r="B20" s="1">
        <v>4.83</v>
      </c>
    </row>
    <row r="21" spans="1:2" ht="15" thickBot="1" x14ac:dyDescent="0.35">
      <c r="A21" s="1">
        <v>129</v>
      </c>
      <c r="B21" s="1">
        <v>4.7</v>
      </c>
    </row>
    <row r="22" spans="1:2" ht="15" thickBot="1" x14ac:dyDescent="0.35">
      <c r="A22" s="1">
        <v>144</v>
      </c>
      <c r="B22" s="1">
        <v>4.82</v>
      </c>
    </row>
    <row r="23" spans="1:2" ht="15" thickBot="1" x14ac:dyDescent="0.35">
      <c r="A23" s="1">
        <v>113</v>
      </c>
      <c r="B23" s="1">
        <v>5.59</v>
      </c>
    </row>
    <row r="24" spans="1:2" ht="15" thickBot="1" x14ac:dyDescent="0.35">
      <c r="A24" s="1">
        <v>139</v>
      </c>
      <c r="B24" s="1">
        <v>3.71</v>
      </c>
    </row>
    <row r="25" spans="1:2" ht="15" thickBot="1" x14ac:dyDescent="0.35">
      <c r="A25" s="1">
        <v>142</v>
      </c>
      <c r="B25" s="1">
        <v>4.63</v>
      </c>
    </row>
    <row r="26" spans="1:2" ht="15" thickBot="1" x14ac:dyDescent="0.35">
      <c r="A26" s="1">
        <v>152</v>
      </c>
      <c r="B26" s="1">
        <v>4.84</v>
      </c>
    </row>
    <row r="27" spans="1:2" ht="15" thickBot="1" x14ac:dyDescent="0.35">
      <c r="A27" s="1">
        <v>132</v>
      </c>
      <c r="B27" s="1">
        <v>4.01</v>
      </c>
    </row>
    <row r="28" spans="1:2" ht="15" thickBot="1" x14ac:dyDescent="0.35">
      <c r="A28" s="1">
        <v>151</v>
      </c>
      <c r="B28" s="1">
        <v>4.47</v>
      </c>
    </row>
    <row r="29" spans="1:2" ht="15" thickBot="1" x14ac:dyDescent="0.35">
      <c r="A29" s="1">
        <v>117</v>
      </c>
      <c r="B29" s="1">
        <v>4.16</v>
      </c>
    </row>
    <row r="30" spans="1:2" ht="15" thickBot="1" x14ac:dyDescent="0.35">
      <c r="A30" s="1">
        <v>116</v>
      </c>
      <c r="B30" s="1">
        <v>5.64</v>
      </c>
    </row>
    <row r="31" spans="1:2" ht="15" thickBot="1" x14ac:dyDescent="0.35">
      <c r="A31" s="1">
        <v>140</v>
      </c>
      <c r="B31" s="1">
        <v>4.54</v>
      </c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1C03D-C1D3-426E-8083-27A463E8C1C6}">
  <dimension ref="A1:I35"/>
  <sheetViews>
    <sheetView workbookViewId="0">
      <selection sqref="A1:B31"/>
    </sheetView>
  </sheetViews>
  <sheetFormatPr defaultRowHeight="14.4" x14ac:dyDescent="0.3"/>
  <cols>
    <col min="2" max="2" width="11.5546875" bestFit="1" customWidth="1"/>
  </cols>
  <sheetData>
    <row r="1" spans="1:9" x14ac:dyDescent="0.3">
      <c r="A1" s="2" t="s">
        <v>20</v>
      </c>
      <c r="B1" s="2" t="s">
        <v>21</v>
      </c>
      <c r="F1" s="2" t="s">
        <v>16</v>
      </c>
      <c r="G1" s="2" t="s">
        <v>0</v>
      </c>
      <c r="H1" s="2" t="s">
        <v>8</v>
      </c>
      <c r="I1" s="2" t="s">
        <v>13</v>
      </c>
    </row>
    <row r="2" spans="1:9" ht="15" thickBot="1" x14ac:dyDescent="0.35">
      <c r="A2" s="1">
        <v>127</v>
      </c>
      <c r="B2" s="1">
        <v>4.6908042300853099</v>
      </c>
      <c r="G2" s="1">
        <v>1</v>
      </c>
      <c r="H2" s="1">
        <v>118.130637534428</v>
      </c>
      <c r="I2" s="1">
        <v>116.642331143609</v>
      </c>
    </row>
    <row r="3" spans="1:9" ht="15" thickBot="1" x14ac:dyDescent="0.35">
      <c r="A3" s="1">
        <v>501</v>
      </c>
      <c r="B3" s="1">
        <v>4.0426962607961503</v>
      </c>
      <c r="G3" s="1">
        <v>3</v>
      </c>
      <c r="H3" s="1">
        <v>115.95751617487301</v>
      </c>
      <c r="I3" s="1">
        <v>110.663556551453</v>
      </c>
    </row>
    <row r="4" spans="1:9" ht="15" thickBot="1" x14ac:dyDescent="0.35">
      <c r="A4" s="1">
        <v>146</v>
      </c>
      <c r="B4" s="1">
        <v>5.0520010221949798</v>
      </c>
      <c r="G4" s="1">
        <v>2</v>
      </c>
      <c r="H4" s="1">
        <v>113.771155028881</v>
      </c>
      <c r="I4" s="1">
        <v>124.035353150977</v>
      </c>
    </row>
    <row r="5" spans="1:9" ht="15" thickBot="1" x14ac:dyDescent="0.35">
      <c r="A5" s="1">
        <v>133</v>
      </c>
      <c r="B5" s="1">
        <v>5.5405118987665096</v>
      </c>
      <c r="G5" s="1">
        <v>4</v>
      </c>
      <c r="H5" s="1">
        <v>110.728813946466</v>
      </c>
      <c r="I5" s="1">
        <v>108.724846660629</v>
      </c>
    </row>
    <row r="6" spans="1:9" ht="15" thickBot="1" x14ac:dyDescent="0.35">
      <c r="A6" s="1">
        <v>145</v>
      </c>
      <c r="B6" s="1">
        <v>5.3349082116127704</v>
      </c>
      <c r="G6" s="1">
        <v>5</v>
      </c>
      <c r="H6" s="1">
        <v>111.42570012634999</v>
      </c>
      <c r="I6" s="1">
        <v>113.959406021004</v>
      </c>
    </row>
    <row r="7" spans="1:9" ht="15" thickBot="1" x14ac:dyDescent="0.35">
      <c r="A7" s="1">
        <v>124</v>
      </c>
      <c r="B7" s="1">
        <v>5.8499993764833196</v>
      </c>
      <c r="G7" s="1">
        <v>6</v>
      </c>
      <c r="H7" s="1">
        <v>120.676726480921</v>
      </c>
      <c r="I7" s="1">
        <v>117.377402959177</v>
      </c>
    </row>
    <row r="8" spans="1:9" ht="15" thickBot="1" x14ac:dyDescent="0.35">
      <c r="A8" s="1">
        <v>134</v>
      </c>
      <c r="B8" s="1">
        <v>5.3139181343923303</v>
      </c>
      <c r="G8" s="1">
        <v>7</v>
      </c>
      <c r="H8" s="1">
        <v>112.04394931783899</v>
      </c>
      <c r="I8" s="1">
        <v>113.557795129618</v>
      </c>
    </row>
    <row r="9" spans="1:9" ht="15" thickBot="1" x14ac:dyDescent="0.35">
      <c r="A9" s="1">
        <v>158</v>
      </c>
      <c r="B9" s="1">
        <v>4.8520171626115598</v>
      </c>
      <c r="G9" s="1">
        <v>8</v>
      </c>
      <c r="H9" s="1">
        <v>113.583159832156</v>
      </c>
      <c r="I9" s="1">
        <v>112.50918460086299</v>
      </c>
    </row>
    <row r="10" spans="1:9" ht="15" thickBot="1" x14ac:dyDescent="0.35">
      <c r="A10" s="1">
        <v>148</v>
      </c>
      <c r="B10" s="1">
        <v>4.2157749324373004</v>
      </c>
      <c r="G10" s="1">
        <v>9</v>
      </c>
      <c r="H10" s="1">
        <v>117.074981936502</v>
      </c>
      <c r="I10" s="1">
        <v>120.67487572524</v>
      </c>
    </row>
    <row r="11" spans="1:9" ht="15" thickBot="1" x14ac:dyDescent="0.35">
      <c r="A11" s="1">
        <v>141</v>
      </c>
      <c r="B11" s="1">
        <v>5.3067855409261</v>
      </c>
      <c r="G11" s="1">
        <v>10</v>
      </c>
      <c r="H11" s="1">
        <v>118.721410486709</v>
      </c>
      <c r="I11" s="1">
        <v>117.346584748187</v>
      </c>
    </row>
    <row r="12" spans="1:9" ht="15" thickBot="1" x14ac:dyDescent="0.35">
      <c r="A12" s="1">
        <v>510</v>
      </c>
      <c r="B12" s="1">
        <v>3.7739156086213299</v>
      </c>
      <c r="G12" s="1">
        <v>11</v>
      </c>
      <c r="H12" s="1">
        <v>112.097859860979</v>
      </c>
      <c r="I12" s="1">
        <v>108.00310409204999</v>
      </c>
    </row>
    <row r="13" spans="1:9" ht="15" thickBot="1" x14ac:dyDescent="0.35">
      <c r="A13" s="1">
        <v>122</v>
      </c>
      <c r="B13" s="1">
        <v>5.3872278360482202</v>
      </c>
      <c r="G13" s="1">
        <v>12</v>
      </c>
      <c r="H13" s="1">
        <v>114.648365897646</v>
      </c>
      <c r="I13" s="1">
        <v>110.144751798833</v>
      </c>
    </row>
    <row r="14" spans="1:9" ht="15" thickBot="1" x14ac:dyDescent="0.35">
      <c r="A14" s="1">
        <v>112</v>
      </c>
      <c r="B14" s="1">
        <v>5.8591270009739302</v>
      </c>
      <c r="G14" s="1">
        <v>13</v>
      </c>
      <c r="H14" s="1">
        <v>119.02706221221599</v>
      </c>
      <c r="I14" s="1">
        <v>121.02107971887899</v>
      </c>
    </row>
    <row r="15" spans="1:9" ht="15" thickBot="1" x14ac:dyDescent="0.35">
      <c r="A15" s="1">
        <v>136</v>
      </c>
      <c r="B15" s="1">
        <v>5.1153709461435497</v>
      </c>
      <c r="G15" s="1">
        <v>14</v>
      </c>
      <c r="H15" s="1">
        <v>116.885004066398</v>
      </c>
      <c r="I15" s="1">
        <v>114.290766828491</v>
      </c>
    </row>
    <row r="16" spans="1:9" ht="15" thickBot="1" x14ac:dyDescent="0.35">
      <c r="A16" s="1">
        <v>115</v>
      </c>
      <c r="B16" s="1">
        <v>4.38069664811837</v>
      </c>
    </row>
    <row r="17" spans="1:2" ht="15" thickBot="1" x14ac:dyDescent="0.35">
      <c r="A17" s="1">
        <v>149</v>
      </c>
      <c r="B17" s="1">
        <v>4.9269392754802803</v>
      </c>
    </row>
    <row r="18" spans="1:2" ht="15" thickBot="1" x14ac:dyDescent="0.35">
      <c r="A18" s="1">
        <v>131</v>
      </c>
      <c r="B18" s="1">
        <v>4.53534519666007</v>
      </c>
    </row>
    <row r="19" spans="1:2" ht="15" thickBot="1" x14ac:dyDescent="0.35">
      <c r="A19" s="1">
        <v>517</v>
      </c>
      <c r="B19" s="1">
        <v>4.2857926561062696</v>
      </c>
    </row>
    <row r="20" spans="1:2" ht="15" thickBot="1" x14ac:dyDescent="0.35">
      <c r="A20" s="1">
        <v>121</v>
      </c>
      <c r="B20" s="1">
        <v>5.3015238649547998</v>
      </c>
    </row>
    <row r="21" spans="1:2" ht="15" thickBot="1" x14ac:dyDescent="0.35">
      <c r="A21" s="1">
        <v>129</v>
      </c>
      <c r="B21" s="1">
        <v>5.4704873682829103</v>
      </c>
    </row>
    <row r="22" spans="1:2" ht="15" thickBot="1" x14ac:dyDescent="0.35">
      <c r="A22" s="1">
        <v>144</v>
      </c>
      <c r="B22" s="1">
        <v>5.2517153298044903</v>
      </c>
    </row>
    <row r="23" spans="1:2" ht="15" thickBot="1" x14ac:dyDescent="0.35">
      <c r="A23" s="1">
        <v>113</v>
      </c>
      <c r="B23" s="1">
        <v>5.5435347008153704</v>
      </c>
    </row>
    <row r="24" spans="1:2" ht="15" thickBot="1" x14ac:dyDescent="0.35">
      <c r="A24" s="1">
        <v>139</v>
      </c>
      <c r="B24" s="1">
        <v>4.6928400529514001</v>
      </c>
    </row>
    <row r="25" spans="1:2" ht="15" thickBot="1" x14ac:dyDescent="0.35">
      <c r="A25" s="1">
        <v>142</v>
      </c>
      <c r="B25" s="1">
        <v>4.7388098872128399</v>
      </c>
    </row>
    <row r="26" spans="1:2" ht="15" thickBot="1" x14ac:dyDescent="0.35">
      <c r="A26" s="1">
        <v>152</v>
      </c>
      <c r="B26" s="1">
        <v>4.0496363342574604</v>
      </c>
    </row>
    <row r="27" spans="1:2" ht="15" thickBot="1" x14ac:dyDescent="0.35">
      <c r="A27" s="1">
        <v>132</v>
      </c>
      <c r="B27" s="1">
        <v>5.0723585760982202</v>
      </c>
    </row>
    <row r="28" spans="1:2" ht="15" thickBot="1" x14ac:dyDescent="0.35">
      <c r="A28" s="1">
        <v>151</v>
      </c>
      <c r="B28" s="1">
        <v>4.2792690957450201</v>
      </c>
    </row>
    <row r="29" spans="1:2" ht="15" thickBot="1" x14ac:dyDescent="0.35">
      <c r="A29" s="1">
        <v>117</v>
      </c>
      <c r="B29" s="1">
        <v>5.3091529953151397</v>
      </c>
    </row>
    <row r="30" spans="1:2" ht="15" thickBot="1" x14ac:dyDescent="0.35">
      <c r="A30" s="1">
        <v>116</v>
      </c>
      <c r="B30" s="1">
        <v>5.0960673872385298</v>
      </c>
    </row>
    <row r="31" spans="1:2" ht="15" thickBot="1" x14ac:dyDescent="0.35">
      <c r="A31" s="1">
        <v>140</v>
      </c>
      <c r="B31" s="1">
        <v>4.7754695235054498</v>
      </c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82574-5E64-40EB-B775-6C5D6868C2AF}">
  <dimension ref="A1:C35"/>
  <sheetViews>
    <sheetView workbookViewId="0">
      <selection sqref="A1:B31"/>
    </sheetView>
  </sheetViews>
  <sheetFormatPr defaultRowHeight="14.4" x14ac:dyDescent="0.3"/>
  <cols>
    <col min="3" max="3" width="11.5546875" bestFit="1" customWidth="1"/>
  </cols>
  <sheetData>
    <row r="1" spans="1:2" x14ac:dyDescent="0.3">
      <c r="A1" s="2" t="s">
        <v>20</v>
      </c>
      <c r="B1" s="2" t="s">
        <v>21</v>
      </c>
    </row>
    <row r="2" spans="1:2" ht="15" thickBot="1" x14ac:dyDescent="0.35">
      <c r="A2" s="1">
        <v>127</v>
      </c>
      <c r="B2" s="1">
        <v>4.5670058978211197</v>
      </c>
    </row>
    <row r="3" spans="1:2" ht="15" thickBot="1" x14ac:dyDescent="0.35">
      <c r="A3" s="1">
        <v>501</v>
      </c>
      <c r="B3" s="1">
        <v>4.0050184606322601</v>
      </c>
    </row>
    <row r="4" spans="1:2" ht="15" thickBot="1" x14ac:dyDescent="0.35">
      <c r="A4" s="1">
        <v>146</v>
      </c>
      <c r="B4" s="1">
        <v>4.9360509639239103</v>
      </c>
    </row>
    <row r="5" spans="1:2" ht="15" thickBot="1" x14ac:dyDescent="0.35">
      <c r="A5" s="1">
        <v>133</v>
      </c>
      <c r="B5" s="1">
        <v>5.3640017977429801</v>
      </c>
    </row>
    <row r="6" spans="1:2" ht="15" thickBot="1" x14ac:dyDescent="0.35">
      <c r="A6" s="1">
        <v>145</v>
      </c>
      <c r="B6" s="1">
        <v>5.2047408751826501</v>
      </c>
    </row>
    <row r="7" spans="1:2" ht="15" thickBot="1" x14ac:dyDescent="0.35">
      <c r="A7" s="1">
        <v>124</v>
      </c>
      <c r="B7" s="1">
        <v>5.7026950056991002</v>
      </c>
    </row>
    <row r="8" spans="1:2" ht="15" thickBot="1" x14ac:dyDescent="0.35">
      <c r="A8" s="1">
        <v>134</v>
      </c>
      <c r="B8" s="1">
        <v>5.3232525273271998</v>
      </c>
    </row>
    <row r="9" spans="1:2" ht="15" thickBot="1" x14ac:dyDescent="0.35">
      <c r="A9" s="1">
        <v>158</v>
      </c>
      <c r="B9" s="1">
        <v>4.9155051730499499</v>
      </c>
    </row>
    <row r="10" spans="1:2" ht="15" thickBot="1" x14ac:dyDescent="0.35">
      <c r="A10" s="1">
        <v>148</v>
      </c>
      <c r="B10" s="1">
        <v>4.30814198723521</v>
      </c>
    </row>
    <row r="11" spans="1:2" ht="15" thickBot="1" x14ac:dyDescent="0.35">
      <c r="A11" s="1">
        <v>141</v>
      </c>
      <c r="B11" s="1">
        <v>5.3835050266865201</v>
      </c>
    </row>
    <row r="12" spans="1:2" ht="15" thickBot="1" x14ac:dyDescent="0.35">
      <c r="A12" s="1">
        <v>510</v>
      </c>
      <c r="B12" s="1">
        <v>4.01628855464278</v>
      </c>
    </row>
    <row r="13" spans="1:2" ht="15" thickBot="1" x14ac:dyDescent="0.35">
      <c r="A13" s="1">
        <v>122</v>
      </c>
      <c r="B13" s="1">
        <v>5.4445459038851904</v>
      </c>
    </row>
    <row r="14" spans="1:2" ht="15" thickBot="1" x14ac:dyDescent="0.35">
      <c r="A14" s="1">
        <v>112</v>
      </c>
      <c r="B14" s="1">
        <v>5.8000097698552002</v>
      </c>
    </row>
    <row r="15" spans="1:2" ht="15" thickBot="1" x14ac:dyDescent="0.35">
      <c r="A15" s="1">
        <v>136</v>
      </c>
      <c r="B15" s="1">
        <v>5.09109266315214</v>
      </c>
    </row>
    <row r="16" spans="1:2" ht="15" thickBot="1" x14ac:dyDescent="0.35">
      <c r="A16" s="1">
        <v>115</v>
      </c>
      <c r="B16" s="1">
        <v>4.3261631773179898</v>
      </c>
    </row>
    <row r="17" spans="1:2" ht="15" thickBot="1" x14ac:dyDescent="0.35">
      <c r="A17" s="1">
        <v>149</v>
      </c>
      <c r="B17" s="1">
        <v>4.8694056612832801</v>
      </c>
    </row>
    <row r="18" spans="1:2" ht="15" thickBot="1" x14ac:dyDescent="0.35">
      <c r="A18" s="1">
        <v>131</v>
      </c>
      <c r="B18" s="1">
        <v>4.5806485938088999</v>
      </c>
    </row>
    <row r="19" spans="1:2" ht="15" thickBot="1" x14ac:dyDescent="0.35">
      <c r="A19" s="1">
        <v>517</v>
      </c>
      <c r="B19" s="1">
        <v>4.4912786776098503</v>
      </c>
    </row>
    <row r="20" spans="1:2" ht="15" thickBot="1" x14ac:dyDescent="0.35">
      <c r="A20" s="1">
        <v>121</v>
      </c>
      <c r="B20" s="1">
        <v>5.1466865192733797</v>
      </c>
    </row>
    <row r="21" spans="1:2" ht="15" thickBot="1" x14ac:dyDescent="0.35">
      <c r="A21" s="1">
        <v>129</v>
      </c>
      <c r="B21" s="1">
        <v>5.2817626517282701</v>
      </c>
    </row>
    <row r="22" spans="1:2" ht="15" thickBot="1" x14ac:dyDescent="0.35">
      <c r="A22" s="1">
        <v>144</v>
      </c>
      <c r="B22" s="1">
        <v>5.1504935780330996</v>
      </c>
    </row>
    <row r="23" spans="1:2" ht="15" thickBot="1" x14ac:dyDescent="0.35">
      <c r="A23" s="1">
        <v>113</v>
      </c>
      <c r="B23" s="1">
        <v>5.4026271632135803</v>
      </c>
    </row>
    <row r="24" spans="1:2" ht="15" thickBot="1" x14ac:dyDescent="0.35">
      <c r="A24" s="1">
        <v>139</v>
      </c>
      <c r="B24" s="1">
        <v>4.7885913096105597</v>
      </c>
    </row>
    <row r="25" spans="1:2" ht="15" thickBot="1" x14ac:dyDescent="0.35">
      <c r="A25" s="1">
        <v>142</v>
      </c>
      <c r="B25" s="1">
        <v>4.8299098759999204</v>
      </c>
    </row>
    <row r="26" spans="1:2" ht="15" thickBot="1" x14ac:dyDescent="0.35">
      <c r="A26" s="1">
        <v>152</v>
      </c>
      <c r="B26" s="1">
        <v>3.8911809401846802</v>
      </c>
    </row>
    <row r="27" spans="1:2" ht="15" thickBot="1" x14ac:dyDescent="0.35">
      <c r="A27" s="1">
        <v>132</v>
      </c>
      <c r="B27" s="1">
        <v>4.8738581141761896</v>
      </c>
    </row>
    <row r="28" spans="1:2" ht="15" thickBot="1" x14ac:dyDescent="0.35">
      <c r="A28" s="1">
        <v>151</v>
      </c>
      <c r="B28" s="1">
        <v>4.1220771265346299</v>
      </c>
    </row>
    <row r="29" spans="1:2" ht="15" thickBot="1" x14ac:dyDescent="0.35">
      <c r="A29" s="1">
        <v>117</v>
      </c>
      <c r="B29" s="1">
        <v>5.1998961638866597</v>
      </c>
    </row>
    <row r="30" spans="1:2" ht="15" thickBot="1" x14ac:dyDescent="0.35">
      <c r="A30" s="1">
        <v>116</v>
      </c>
      <c r="B30" s="1">
        <v>5.11901273329328</v>
      </c>
    </row>
    <row r="31" spans="1:2" ht="15" thickBot="1" x14ac:dyDescent="0.35">
      <c r="A31" s="1">
        <v>140</v>
      </c>
      <c r="B31" s="1">
        <v>4.7465128121680804</v>
      </c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C669A-D3CF-4737-9D70-17805B245130}">
  <dimension ref="A1:H35"/>
  <sheetViews>
    <sheetView workbookViewId="0">
      <selection sqref="A1:B31"/>
    </sheetView>
  </sheetViews>
  <sheetFormatPr defaultRowHeight="14.4" x14ac:dyDescent="0.3"/>
  <sheetData>
    <row r="1" spans="1:8" x14ac:dyDescent="0.3">
      <c r="A1" s="2" t="s">
        <v>20</v>
      </c>
      <c r="B1" s="2" t="s">
        <v>21</v>
      </c>
      <c r="E1" s="2" t="s">
        <v>16</v>
      </c>
      <c r="F1" s="2" t="s">
        <v>0</v>
      </c>
      <c r="G1" s="2" t="s">
        <v>8</v>
      </c>
      <c r="H1" s="2" t="s">
        <v>13</v>
      </c>
    </row>
    <row r="2" spans="1:8" ht="15" thickBot="1" x14ac:dyDescent="0.35">
      <c r="A2" s="1">
        <v>127</v>
      </c>
      <c r="B2" s="1">
        <v>5.0720338983050803</v>
      </c>
      <c r="F2" s="1">
        <v>1</v>
      </c>
      <c r="G2" s="1">
        <v>116.394366197183</v>
      </c>
      <c r="H2" s="1">
        <v>113.598360655737</v>
      </c>
    </row>
    <row r="3" spans="1:8" ht="15" thickBot="1" x14ac:dyDescent="0.35">
      <c r="A3" s="1">
        <v>501</v>
      </c>
      <c r="B3" s="1">
        <v>5.2320261437908497</v>
      </c>
      <c r="F3" s="1">
        <v>3</v>
      </c>
      <c r="G3" s="1">
        <v>117.370967741935</v>
      </c>
      <c r="H3" s="1">
        <v>111.303448275862</v>
      </c>
    </row>
    <row r="4" spans="1:8" ht="15" thickBot="1" x14ac:dyDescent="0.35">
      <c r="A4" s="1">
        <v>146</v>
      </c>
      <c r="B4" s="1">
        <v>5.7590120160213596</v>
      </c>
      <c r="F4" s="1">
        <v>2</v>
      </c>
      <c r="G4" s="1">
        <v>115.91964285714199</v>
      </c>
      <c r="H4" s="1">
        <v>124.507462686567</v>
      </c>
    </row>
    <row r="5" spans="1:8" ht="15" thickBot="1" x14ac:dyDescent="0.35">
      <c r="A5" s="1">
        <v>133</v>
      </c>
      <c r="B5" s="1">
        <v>5.7590120160213596</v>
      </c>
      <c r="F5" s="1">
        <v>4</v>
      </c>
      <c r="G5" s="1">
        <v>113.703517587939</v>
      </c>
      <c r="H5" s="1">
        <v>111.964467005076</v>
      </c>
    </row>
    <row r="6" spans="1:8" ht="15" thickBot="1" x14ac:dyDescent="0.35">
      <c r="A6" s="1">
        <v>145</v>
      </c>
      <c r="B6" s="1">
        <v>5.2320261437908497</v>
      </c>
      <c r="F6" s="1">
        <v>5</v>
      </c>
      <c r="G6" s="1">
        <v>112.532786885245</v>
      </c>
      <c r="H6" s="1">
        <v>113.598360655737</v>
      </c>
    </row>
    <row r="7" spans="1:8" ht="15" thickBot="1" x14ac:dyDescent="0.35">
      <c r="A7" s="1">
        <v>124</v>
      </c>
      <c r="B7" s="1">
        <v>5.3162650602409602</v>
      </c>
      <c r="F7" s="1">
        <v>6</v>
      </c>
      <c r="G7" s="1">
        <v>122.416666666666</v>
      </c>
      <c r="H7" s="1">
        <v>118.8125</v>
      </c>
    </row>
    <row r="8" spans="1:8" ht="15" thickBot="1" x14ac:dyDescent="0.35">
      <c r="A8" s="1">
        <v>134</v>
      </c>
      <c r="B8" s="1">
        <v>5.7592592592592498</v>
      </c>
      <c r="F8" s="1">
        <v>7</v>
      </c>
      <c r="G8" s="1">
        <v>113.892473118279</v>
      </c>
      <c r="H8" s="1">
        <v>112.259259259259</v>
      </c>
    </row>
    <row r="9" spans="1:8" ht="15" thickBot="1" x14ac:dyDescent="0.35">
      <c r="A9" s="1">
        <v>158</v>
      </c>
      <c r="B9" s="1">
        <v>4.9749999999999996</v>
      </c>
      <c r="F9" s="1">
        <v>8</v>
      </c>
      <c r="G9" s="1">
        <v>114.326086956521</v>
      </c>
      <c r="H9" s="1">
        <v>113</v>
      </c>
    </row>
    <row r="10" spans="1:8" ht="15" thickBot="1" x14ac:dyDescent="0.35">
      <c r="A10" s="1">
        <v>148</v>
      </c>
      <c r="B10" s="1">
        <v>4.6402439024390203</v>
      </c>
      <c r="F10" s="1">
        <v>9</v>
      </c>
      <c r="G10" s="1">
        <v>121.910256410256</v>
      </c>
      <c r="H10" s="1">
        <v>118.8125</v>
      </c>
    </row>
    <row r="11" spans="1:8" ht="15" thickBot="1" x14ac:dyDescent="0.35">
      <c r="A11" s="1">
        <v>141</v>
      </c>
      <c r="B11" s="1">
        <v>5.7590120160213596</v>
      </c>
      <c r="F11" s="1">
        <v>10</v>
      </c>
      <c r="G11" s="1">
        <v>121.910256410256</v>
      </c>
      <c r="H11" s="1">
        <v>118.165562913907</v>
      </c>
    </row>
    <row r="12" spans="1:8" ht="15" thickBot="1" x14ac:dyDescent="0.35">
      <c r="A12" s="1">
        <v>510</v>
      </c>
      <c r="B12" s="1">
        <v>5.3856209150326801</v>
      </c>
      <c r="F12" s="1">
        <v>11</v>
      </c>
      <c r="G12" s="1">
        <v>113.611111111111</v>
      </c>
      <c r="H12" s="1">
        <v>109.28846153846099</v>
      </c>
    </row>
    <row r="13" spans="1:8" ht="15" thickBot="1" x14ac:dyDescent="0.35">
      <c r="A13" s="1">
        <v>122</v>
      </c>
      <c r="B13" s="1">
        <v>5.5606407322654396</v>
      </c>
      <c r="F13" s="1">
        <v>12</v>
      </c>
      <c r="G13" s="1">
        <v>115.37</v>
      </c>
      <c r="H13" s="1">
        <v>112.259259259259</v>
      </c>
    </row>
    <row r="14" spans="1:8" ht="15" thickBot="1" x14ac:dyDescent="0.35">
      <c r="A14" s="1">
        <v>112</v>
      </c>
      <c r="B14" s="1">
        <v>5.8727752142386196</v>
      </c>
      <c r="F14" s="1">
        <v>13</v>
      </c>
      <c r="G14" s="1">
        <v>122.416666666666</v>
      </c>
      <c r="H14" s="1">
        <v>121.909638554216</v>
      </c>
    </row>
    <row r="15" spans="1:8" ht="15" thickBot="1" x14ac:dyDescent="0.35">
      <c r="A15" s="1">
        <v>136</v>
      </c>
      <c r="B15" s="1">
        <v>5.2320261437908497</v>
      </c>
      <c r="F15" s="1">
        <v>14</v>
      </c>
      <c r="G15" s="1">
        <v>121.169014084507</v>
      </c>
      <c r="H15" s="1">
        <v>112.259259259259</v>
      </c>
    </row>
    <row r="16" spans="1:8" ht="15" thickBot="1" x14ac:dyDescent="0.35">
      <c r="A16" s="1">
        <v>115</v>
      </c>
      <c r="B16" s="1">
        <v>5.0720338983050803</v>
      </c>
    </row>
    <row r="17" spans="1:2" ht="15" thickBot="1" x14ac:dyDescent="0.35">
      <c r="A17" s="1">
        <v>149</v>
      </c>
      <c r="B17" s="1">
        <v>4.6698113207547101</v>
      </c>
    </row>
    <row r="18" spans="1:2" ht="15" thickBot="1" x14ac:dyDescent="0.35">
      <c r="A18" s="1">
        <v>131</v>
      </c>
      <c r="B18" s="1">
        <v>4.6462346760070004</v>
      </c>
    </row>
    <row r="19" spans="1:2" ht="15" thickBot="1" x14ac:dyDescent="0.35">
      <c r="A19" s="1">
        <v>517</v>
      </c>
      <c r="B19" s="1">
        <v>5.0683760683760601</v>
      </c>
    </row>
    <row r="20" spans="1:2" ht="15" thickBot="1" x14ac:dyDescent="0.35">
      <c r="A20" s="1">
        <v>121</v>
      </c>
      <c r="B20" s="1">
        <v>5.5606407322654396</v>
      </c>
    </row>
    <row r="21" spans="1:2" ht="15" thickBot="1" x14ac:dyDescent="0.35">
      <c r="A21" s="1">
        <v>129</v>
      </c>
      <c r="B21" s="1">
        <v>5.5606407322654396</v>
      </c>
    </row>
    <row r="22" spans="1:2" ht="15" thickBot="1" x14ac:dyDescent="0.35">
      <c r="A22" s="1">
        <v>144</v>
      </c>
      <c r="B22" s="1">
        <v>5.78877887788778</v>
      </c>
    </row>
    <row r="23" spans="1:2" ht="15" thickBot="1" x14ac:dyDescent="0.35">
      <c r="A23" s="1">
        <v>113</v>
      </c>
      <c r="B23" s="1">
        <v>5.3856209150326801</v>
      </c>
    </row>
    <row r="24" spans="1:2" ht="15" thickBot="1" x14ac:dyDescent="0.35">
      <c r="A24" s="1">
        <v>139</v>
      </c>
      <c r="B24" s="1">
        <v>5.1387832699619702</v>
      </c>
    </row>
    <row r="25" spans="1:2" ht="15" thickBot="1" x14ac:dyDescent="0.35">
      <c r="A25" s="1">
        <v>142</v>
      </c>
      <c r="B25" s="1">
        <v>4.6462346760070004</v>
      </c>
    </row>
    <row r="26" spans="1:2" ht="15" thickBot="1" x14ac:dyDescent="0.35">
      <c r="A26" s="1">
        <v>152</v>
      </c>
      <c r="B26" s="1">
        <v>5.0720338983050803</v>
      </c>
    </row>
    <row r="27" spans="1:2" ht="15" thickBot="1" x14ac:dyDescent="0.35">
      <c r="A27" s="1">
        <v>132</v>
      </c>
      <c r="B27" s="1">
        <v>5.1387832699619702</v>
      </c>
    </row>
    <row r="28" spans="1:2" ht="15" thickBot="1" x14ac:dyDescent="0.35">
      <c r="A28" s="1">
        <v>151</v>
      </c>
      <c r="B28" s="1">
        <v>5.2320261437908497</v>
      </c>
    </row>
    <row r="29" spans="1:2" ht="15" thickBot="1" x14ac:dyDescent="0.35">
      <c r="A29" s="1">
        <v>117</v>
      </c>
      <c r="B29" s="1">
        <v>5.2320261437908497</v>
      </c>
    </row>
    <row r="30" spans="1:2" ht="15" thickBot="1" x14ac:dyDescent="0.35">
      <c r="A30" s="1">
        <v>116</v>
      </c>
      <c r="B30" s="1">
        <v>5.7590120160213596</v>
      </c>
    </row>
    <row r="31" spans="1:2" ht="15" thickBot="1" x14ac:dyDescent="0.35">
      <c r="A31" s="1">
        <v>140</v>
      </c>
      <c r="B31" s="1">
        <v>5.7592592592592498</v>
      </c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Sheet1</vt:lpstr>
      <vt:lpstr>Sheet2</vt:lpstr>
      <vt:lpstr>Props</vt:lpstr>
      <vt:lpstr>Batting_Test_1</vt:lpstr>
      <vt:lpstr>Batting_Test_2</vt:lpstr>
      <vt:lpstr>RF</vt:lpstr>
      <vt:lpstr>Neural</vt:lpstr>
      <vt:lpstr>LR</vt:lpstr>
      <vt:lpstr>Adaboost</vt:lpstr>
      <vt:lpstr>XGBR</vt:lpstr>
      <vt:lpstr>Huber</vt:lpstr>
      <vt:lpstr>BayesRidge</vt:lpstr>
      <vt:lpstr>Elastic</vt:lpstr>
      <vt:lpstr>GBR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Eisner</dc:creator>
  <cp:lastModifiedBy>Robert Eisner</cp:lastModifiedBy>
  <dcterms:created xsi:type="dcterms:W3CDTF">2024-03-07T21:38:48Z</dcterms:created>
  <dcterms:modified xsi:type="dcterms:W3CDTF">2024-06-18T16:25:32Z</dcterms:modified>
</cp:coreProperties>
</file>