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BC338DA4-ACE8-4EDD-8140-E9EE92275F1C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" i="1" l="1"/>
  <c r="N72" i="1"/>
  <c r="F91" i="1"/>
  <c r="G91" i="1"/>
  <c r="F92" i="1"/>
  <c r="G92" i="1"/>
  <c r="F93" i="1"/>
  <c r="G93" i="1"/>
  <c r="F94" i="1"/>
  <c r="G94" i="1"/>
  <c r="F95" i="1"/>
  <c r="G95" i="1"/>
  <c r="F72" i="1"/>
  <c r="H72" i="1" s="1"/>
  <c r="G72" i="1"/>
  <c r="I72" i="1" s="1"/>
  <c r="N57" i="1"/>
  <c r="M57" i="1"/>
  <c r="F57" i="1"/>
  <c r="G57" i="1"/>
  <c r="H57" i="1" s="1"/>
  <c r="T57" i="1"/>
  <c r="V57" i="1" s="1"/>
  <c r="U57" i="1"/>
  <c r="M42" i="1"/>
  <c r="Q42" i="1" s="1"/>
  <c r="N42" i="1"/>
  <c r="G42" i="1"/>
  <c r="L42" i="1" s="1"/>
  <c r="F42" i="1"/>
  <c r="P42" i="1"/>
  <c r="D72" i="1"/>
  <c r="E72" i="1"/>
  <c r="D57" i="1"/>
  <c r="E57" i="1"/>
  <c r="B55" i="1"/>
  <c r="C55" i="1"/>
  <c r="B56" i="1"/>
  <c r="C56" i="1"/>
  <c r="B57" i="1"/>
  <c r="C57" i="1"/>
  <c r="Y26" i="1"/>
  <c r="Z26" i="1"/>
  <c r="C26" i="1"/>
  <c r="M26" i="1" s="1"/>
  <c r="D26" i="1"/>
  <c r="E26" i="1"/>
  <c r="F26" i="1"/>
  <c r="G26" i="1"/>
  <c r="H26" i="1"/>
  <c r="I26" i="1"/>
  <c r="J26" i="1"/>
  <c r="N26" i="1"/>
  <c r="W26" i="1" s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V27" i="1" s="1"/>
  <c r="O27" i="1"/>
  <c r="P27" i="1"/>
  <c r="Q27" i="1"/>
  <c r="R27" i="1"/>
  <c r="S27" i="1"/>
  <c r="T27" i="1"/>
  <c r="U27" i="1"/>
  <c r="E42" i="1"/>
  <c r="D42" i="1"/>
  <c r="A55" i="1"/>
  <c r="A56" i="1"/>
  <c r="E41" i="1"/>
  <c r="E71" i="1" s="1"/>
  <c r="N71" i="1" s="1"/>
  <c r="D41" i="1"/>
  <c r="D71" i="1" s="1"/>
  <c r="M71" i="1" s="1"/>
  <c r="E40" i="1"/>
  <c r="E70" i="1" s="1"/>
  <c r="N70" i="1" s="1"/>
  <c r="D40" i="1"/>
  <c r="D70" i="1" s="1"/>
  <c r="M70" i="1" s="1"/>
  <c r="F75" i="1"/>
  <c r="G75" i="1"/>
  <c r="F77" i="1"/>
  <c r="G77" i="1"/>
  <c r="F79" i="1"/>
  <c r="G79" i="1"/>
  <c r="F81" i="1"/>
  <c r="G81" i="1"/>
  <c r="F83" i="1"/>
  <c r="G83" i="1"/>
  <c r="F85" i="1"/>
  <c r="G85" i="1"/>
  <c r="F87" i="1"/>
  <c r="G87" i="1"/>
  <c r="F89" i="1"/>
  <c r="G89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E74" i="1"/>
  <c r="D74" i="1"/>
  <c r="E39" i="1"/>
  <c r="E69" i="1" s="1"/>
  <c r="N69" i="1" s="1"/>
  <c r="D39" i="1"/>
  <c r="D69" i="1" s="1"/>
  <c r="M69" i="1" s="1"/>
  <c r="E38" i="1"/>
  <c r="E68" i="1" s="1"/>
  <c r="N68" i="1" s="1"/>
  <c r="D38" i="1"/>
  <c r="D68" i="1" s="1"/>
  <c r="M68" i="1" s="1"/>
  <c r="E37" i="1"/>
  <c r="E67" i="1" s="1"/>
  <c r="N67" i="1" s="1"/>
  <c r="D37" i="1"/>
  <c r="D52" i="1" s="1"/>
  <c r="E36" i="1"/>
  <c r="E51" i="1" s="1"/>
  <c r="D36" i="1"/>
  <c r="D51" i="1" s="1"/>
  <c r="E35" i="1"/>
  <c r="E65" i="1" s="1"/>
  <c r="N65" i="1" s="1"/>
  <c r="D35" i="1"/>
  <c r="D65" i="1" s="1"/>
  <c r="M65" i="1" s="1"/>
  <c r="E34" i="1"/>
  <c r="E64" i="1" s="1"/>
  <c r="N64" i="1" s="1"/>
  <c r="D34" i="1"/>
  <c r="D64" i="1" s="1"/>
  <c r="M64" i="1" s="1"/>
  <c r="D33" i="1"/>
  <c r="D48" i="1" s="1"/>
  <c r="E33" i="1"/>
  <c r="E63" i="1" s="1"/>
  <c r="N63" i="1" s="1"/>
  <c r="E32" i="1"/>
  <c r="E62" i="1" s="1"/>
  <c r="N62" i="1" s="1"/>
  <c r="D32" i="1"/>
  <c r="D62" i="1" s="1"/>
  <c r="M62" i="1" s="1"/>
  <c r="E31" i="1"/>
  <c r="E61" i="1" s="1"/>
  <c r="N61" i="1" s="1"/>
  <c r="D31" i="1"/>
  <c r="D46" i="1" s="1"/>
  <c r="E30" i="1"/>
  <c r="E60" i="1" s="1"/>
  <c r="N60" i="1" s="1"/>
  <c r="D30" i="1"/>
  <c r="D60" i="1" s="1"/>
  <c r="M60" i="1" s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31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3" i="1"/>
  <c r="C53" i="1"/>
  <c r="B54" i="1"/>
  <c r="C54" i="1"/>
  <c r="G58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C31" i="1"/>
  <c r="B31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L72" i="1" l="1"/>
  <c r="L57" i="1"/>
  <c r="O57" i="1"/>
  <c r="P57" i="1"/>
  <c r="I57" i="1"/>
  <c r="Q57" i="1"/>
  <c r="O42" i="1"/>
  <c r="H42" i="1"/>
  <c r="I42" i="1"/>
  <c r="K27" i="1"/>
  <c r="K26" i="1"/>
  <c r="X27" i="1"/>
  <c r="L27" i="1"/>
  <c r="V26" i="1"/>
  <c r="L26" i="1"/>
  <c r="M27" i="1"/>
  <c r="W27" i="1"/>
  <c r="X26" i="1"/>
  <c r="E54" i="1"/>
  <c r="E56" i="1"/>
  <c r="D56" i="1"/>
  <c r="D54" i="1"/>
  <c r="E55" i="1"/>
  <c r="E52" i="1"/>
  <c r="D55" i="1"/>
  <c r="E49" i="1"/>
  <c r="E47" i="1"/>
  <c r="E53" i="1"/>
  <c r="E50" i="1"/>
  <c r="E46" i="1"/>
  <c r="E66" i="1"/>
  <c r="N66" i="1" s="1"/>
  <c r="D53" i="1"/>
  <c r="E48" i="1"/>
  <c r="D47" i="1"/>
  <c r="D45" i="1"/>
  <c r="D50" i="1"/>
  <c r="D63" i="1"/>
  <c r="M63" i="1" s="1"/>
  <c r="E45" i="1"/>
  <c r="D49" i="1"/>
  <c r="D66" i="1"/>
  <c r="M66" i="1" s="1"/>
  <c r="D67" i="1"/>
  <c r="M67" i="1" s="1"/>
  <c r="D61" i="1"/>
  <c r="M6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U56" i="1" l="1"/>
  <c r="N56" i="1"/>
  <c r="N41" i="1"/>
  <c r="G41" i="1"/>
  <c r="M56" i="1"/>
  <c r="M41" i="1"/>
  <c r="F41" i="1"/>
  <c r="T56" i="1"/>
  <c r="Y24" i="1"/>
  <c r="Z24" i="1"/>
  <c r="U53" i="1"/>
  <c r="N54" i="1"/>
  <c r="N55" i="1"/>
  <c r="M53" i="1"/>
  <c r="M52" i="1"/>
  <c r="M54" i="1"/>
  <c r="U55" i="1"/>
  <c r="T54" i="1"/>
  <c r="N53" i="1"/>
  <c r="T55" i="1"/>
  <c r="M55" i="1"/>
  <c r="T52" i="1"/>
  <c r="T50" i="1"/>
  <c r="U54" i="1"/>
  <c r="M38" i="1"/>
  <c r="F39" i="1"/>
  <c r="M39" i="1"/>
  <c r="G38" i="1"/>
  <c r="N38" i="1"/>
  <c r="F40" i="1"/>
  <c r="M40" i="1"/>
  <c r="G39" i="1"/>
  <c r="N39" i="1"/>
  <c r="G40" i="1"/>
  <c r="N40" i="1"/>
  <c r="Y22" i="1"/>
  <c r="Z22" i="1"/>
  <c r="Y18" i="1"/>
  <c r="F90" i="1" s="1"/>
  <c r="Z18" i="1"/>
  <c r="G90" i="1" s="1"/>
  <c r="Y20" i="1"/>
  <c r="Z20" i="1"/>
  <c r="T53" i="1"/>
  <c r="T48" i="1"/>
  <c r="U45" i="1"/>
  <c r="T47" i="1"/>
  <c r="U50" i="1"/>
  <c r="U52" i="1"/>
  <c r="U51" i="1"/>
  <c r="Z8" i="1"/>
  <c r="G80" i="1" s="1"/>
  <c r="T49" i="1"/>
  <c r="T46" i="1"/>
  <c r="U46" i="1"/>
  <c r="U49" i="1"/>
  <c r="Y16" i="1"/>
  <c r="F88" i="1" s="1"/>
  <c r="T45" i="1"/>
  <c r="U47" i="1"/>
  <c r="Y6" i="1"/>
  <c r="F78" i="1" s="1"/>
  <c r="T51" i="1"/>
  <c r="Z16" i="1"/>
  <c r="G88" i="1" s="1"/>
  <c r="Y4" i="1"/>
  <c r="F76" i="1" s="1"/>
  <c r="Z4" i="1"/>
  <c r="G76" i="1" s="1"/>
  <c r="Z6" i="1"/>
  <c r="G78" i="1" s="1"/>
  <c r="U48" i="1"/>
  <c r="Y8" i="1"/>
  <c r="F80" i="1" s="1"/>
  <c r="Y14" i="1"/>
  <c r="F86" i="1" s="1"/>
  <c r="Y10" i="1"/>
  <c r="F82" i="1" s="1"/>
  <c r="Z2" i="1"/>
  <c r="G74" i="1" s="1"/>
  <c r="Y2" i="1"/>
  <c r="F74" i="1" s="1"/>
  <c r="Z10" i="1"/>
  <c r="G82" i="1" s="1"/>
  <c r="Z14" i="1"/>
  <c r="G86" i="1" s="1"/>
  <c r="Z12" i="1"/>
  <c r="G84" i="1" s="1"/>
  <c r="Y12" i="1"/>
  <c r="F84" i="1" s="1"/>
  <c r="N52" i="1"/>
  <c r="M37" i="1"/>
  <c r="N37" i="1"/>
  <c r="M36" i="1"/>
  <c r="N51" i="1"/>
  <c r="M51" i="1"/>
  <c r="N36" i="1"/>
  <c r="F36" i="1"/>
  <c r="G36" i="1"/>
  <c r="F37" i="1"/>
  <c r="G37" i="1"/>
  <c r="F38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37" i="1" l="1"/>
  <c r="P40" i="1"/>
  <c r="I40" i="1"/>
  <c r="P54" i="1"/>
  <c r="I36" i="1"/>
  <c r="P36" i="1"/>
  <c r="P53" i="1"/>
  <c r="P37" i="1"/>
  <c r="P52" i="1"/>
  <c r="P55" i="1"/>
  <c r="P41" i="1"/>
  <c r="P56" i="1"/>
  <c r="I39" i="1"/>
  <c r="P39" i="1"/>
  <c r="P51" i="1"/>
  <c r="P38" i="1"/>
  <c r="I38" i="1"/>
  <c r="I41" i="1"/>
  <c r="N49" i="1"/>
  <c r="V56" i="1"/>
  <c r="F71" i="1"/>
  <c r="G56" i="1"/>
  <c r="G71" i="1"/>
  <c r="O41" i="1"/>
  <c r="Q41" i="1"/>
  <c r="L41" i="1"/>
  <c r="H41" i="1"/>
  <c r="F56" i="1"/>
  <c r="Q56" i="1"/>
  <c r="O56" i="1"/>
  <c r="V53" i="1"/>
  <c r="L39" i="1"/>
  <c r="V52" i="1"/>
  <c r="F67" i="1"/>
  <c r="G53" i="1"/>
  <c r="G70" i="1"/>
  <c r="V54" i="1"/>
  <c r="G52" i="1"/>
  <c r="G67" i="1"/>
  <c r="F52" i="1"/>
  <c r="F68" i="1"/>
  <c r="F53" i="1"/>
  <c r="Q53" i="1"/>
  <c r="O53" i="1"/>
  <c r="O38" i="1"/>
  <c r="G68" i="1"/>
  <c r="F66" i="1"/>
  <c r="F51" i="1"/>
  <c r="G69" i="1"/>
  <c r="G54" i="1"/>
  <c r="V55" i="1"/>
  <c r="F69" i="1"/>
  <c r="F54" i="1"/>
  <c r="V50" i="1"/>
  <c r="Q55" i="1"/>
  <c r="O55" i="1"/>
  <c r="G51" i="1"/>
  <c r="G66" i="1"/>
  <c r="F70" i="1"/>
  <c r="F55" i="1"/>
  <c r="G55" i="1"/>
  <c r="Q54" i="1"/>
  <c r="O54" i="1"/>
  <c r="Q38" i="1"/>
  <c r="Q40" i="1"/>
  <c r="O40" i="1"/>
  <c r="L40" i="1"/>
  <c r="H40" i="1"/>
  <c r="Q39" i="1"/>
  <c r="O39" i="1"/>
  <c r="H39" i="1"/>
  <c r="H38" i="1"/>
  <c r="V48" i="1"/>
  <c r="V45" i="1"/>
  <c r="V49" i="1"/>
  <c r="V47" i="1"/>
  <c r="V51" i="1"/>
  <c r="V46" i="1"/>
  <c r="Q51" i="1"/>
  <c r="O51" i="1"/>
  <c r="O52" i="1"/>
  <c r="Q52" i="1"/>
  <c r="Q37" i="1"/>
  <c r="O37" i="1"/>
  <c r="O36" i="1"/>
  <c r="Q36" i="1"/>
  <c r="N30" i="1"/>
  <c r="N45" i="1"/>
  <c r="M50" i="1"/>
  <c r="M35" i="1"/>
  <c r="N48" i="1"/>
  <c r="N33" i="1"/>
  <c r="F31" i="1"/>
  <c r="M31" i="1"/>
  <c r="M46" i="1"/>
  <c r="M30" i="1"/>
  <c r="M45" i="1"/>
  <c r="N35" i="1"/>
  <c r="N50" i="1"/>
  <c r="N34" i="1"/>
  <c r="M34" i="1"/>
  <c r="M49" i="1"/>
  <c r="M48" i="1"/>
  <c r="M33" i="1"/>
  <c r="N47" i="1"/>
  <c r="N32" i="1"/>
  <c r="M32" i="1"/>
  <c r="M47" i="1"/>
  <c r="N46" i="1"/>
  <c r="N31" i="1"/>
  <c r="L37" i="1"/>
  <c r="H37" i="1"/>
  <c r="L36" i="1"/>
  <c r="L38" i="1"/>
  <c r="F30" i="1"/>
  <c r="H36" i="1"/>
  <c r="G33" i="1"/>
  <c r="F32" i="1"/>
  <c r="F35" i="1"/>
  <c r="G35" i="1"/>
  <c r="G32" i="1"/>
  <c r="F33" i="1"/>
  <c r="G31" i="1"/>
  <c r="F34" i="1"/>
  <c r="G30" i="1"/>
  <c r="G34" i="1"/>
  <c r="I34" i="1" l="1"/>
  <c r="I71" i="1"/>
  <c r="P33" i="1"/>
  <c r="I53" i="1"/>
  <c r="I68" i="1"/>
  <c r="I56" i="1"/>
  <c r="I33" i="1"/>
  <c r="P48" i="1"/>
  <c r="P49" i="1"/>
  <c r="P45" i="1"/>
  <c r="I35" i="1"/>
  <c r="I70" i="1"/>
  <c r="P47" i="1"/>
  <c r="I66" i="1"/>
  <c r="I30" i="1"/>
  <c r="P34" i="1"/>
  <c r="P50" i="1"/>
  <c r="P35" i="1"/>
  <c r="P32" i="1"/>
  <c r="I51" i="1"/>
  <c r="I31" i="1"/>
  <c r="P30" i="1"/>
  <c r="I67" i="1"/>
  <c r="P31" i="1"/>
  <c r="I54" i="1"/>
  <c r="I52" i="1"/>
  <c r="I32" i="1"/>
  <c r="P46" i="1"/>
  <c r="I55" i="1"/>
  <c r="I69" i="1"/>
  <c r="H71" i="1"/>
  <c r="L71" i="1"/>
  <c r="H56" i="1"/>
  <c r="L56" i="1"/>
  <c r="L53" i="1"/>
  <c r="L70" i="1"/>
  <c r="H67" i="1"/>
  <c r="L68" i="1"/>
  <c r="L67" i="1"/>
  <c r="H69" i="1"/>
  <c r="L69" i="1"/>
  <c r="H66" i="1"/>
  <c r="L66" i="1"/>
  <c r="H54" i="1"/>
  <c r="L54" i="1"/>
  <c r="H55" i="1"/>
  <c r="L55" i="1"/>
  <c r="H51" i="1"/>
  <c r="H70" i="1"/>
  <c r="F65" i="1"/>
  <c r="F50" i="1"/>
  <c r="H53" i="1"/>
  <c r="H68" i="1"/>
  <c r="G65" i="1"/>
  <c r="G50" i="1"/>
  <c r="L51" i="1"/>
  <c r="G62" i="1"/>
  <c r="G47" i="1"/>
  <c r="F62" i="1"/>
  <c r="F47" i="1"/>
  <c r="F48" i="1"/>
  <c r="F63" i="1"/>
  <c r="F61" i="1"/>
  <c r="F46" i="1"/>
  <c r="F45" i="1"/>
  <c r="F60" i="1"/>
  <c r="G48" i="1"/>
  <c r="G63" i="1"/>
  <c r="F49" i="1"/>
  <c r="F64" i="1"/>
  <c r="G45" i="1"/>
  <c r="G60" i="1"/>
  <c r="G49" i="1"/>
  <c r="G64" i="1"/>
  <c r="G61" i="1"/>
  <c r="G46" i="1"/>
  <c r="H52" i="1"/>
  <c r="O46" i="1"/>
  <c r="Q46" i="1"/>
  <c r="O49" i="1"/>
  <c r="Q49" i="1"/>
  <c r="Q50" i="1"/>
  <c r="O50" i="1"/>
  <c r="Q48" i="1"/>
  <c r="O48" i="1"/>
  <c r="O47" i="1"/>
  <c r="Q47" i="1"/>
  <c r="O45" i="1"/>
  <c r="Q45" i="1"/>
  <c r="L52" i="1"/>
  <c r="Q32" i="1"/>
  <c r="O32" i="1"/>
  <c r="Q31" i="1"/>
  <c r="O31" i="1"/>
  <c r="Q35" i="1"/>
  <c r="Q30" i="1"/>
  <c r="O35" i="1"/>
  <c r="O33" i="1"/>
  <c r="Q33" i="1"/>
  <c r="O30" i="1"/>
  <c r="Q34" i="1"/>
  <c r="O34" i="1"/>
  <c r="L33" i="1"/>
  <c r="L31" i="1"/>
  <c r="L30" i="1"/>
  <c r="L35" i="1"/>
  <c r="L34" i="1"/>
  <c r="L32" i="1"/>
  <c r="H33" i="1"/>
  <c r="H34" i="1"/>
  <c r="H31" i="1"/>
  <c r="H35" i="1"/>
  <c r="H32" i="1"/>
  <c r="H30" i="1"/>
  <c r="I48" i="1" l="1"/>
  <c r="I50" i="1"/>
  <c r="I65" i="1"/>
  <c r="I45" i="1"/>
  <c r="I61" i="1"/>
  <c r="I60" i="1"/>
  <c r="I63" i="1"/>
  <c r="I62" i="1"/>
  <c r="I46" i="1"/>
  <c r="I47" i="1"/>
  <c r="I64" i="1"/>
  <c r="I49" i="1"/>
  <c r="L62" i="1"/>
  <c r="L63" i="1"/>
  <c r="L65" i="1"/>
  <c r="L60" i="1"/>
  <c r="L64" i="1"/>
  <c r="L61" i="1"/>
  <c r="L50" i="1"/>
  <c r="H65" i="1"/>
  <c r="H50" i="1"/>
  <c r="L48" i="1"/>
  <c r="H63" i="1"/>
  <c r="L47" i="1"/>
  <c r="L45" i="1"/>
  <c r="H60" i="1"/>
  <c r="H61" i="1"/>
  <c r="H64" i="1"/>
  <c r="L46" i="1"/>
  <c r="L49" i="1"/>
  <c r="H62" i="1"/>
  <c r="H48" i="1"/>
  <c r="H46" i="1"/>
  <c r="H47" i="1"/>
  <c r="H45" i="1"/>
  <c r="H49" i="1"/>
</calcChain>
</file>

<file path=xl/sharedStrings.xml><?xml version="1.0" encoding="utf-8"?>
<sst xmlns="http://schemas.openxmlformats.org/spreadsheetml/2006/main" count="270" uniqueCount="112">
  <si>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</si>
  <si>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</si>
  <si>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</si>
  <si>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</si>
  <si>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</si>
  <si>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</si>
  <si>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</si>
  <si>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</si>
  <si>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</si>
  <si>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</si>
  <si>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</si>
  <si>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</si>
  <si>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</si>
  <si>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</si>
  <si>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</si>
  <si>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</si>
  <si>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</si>
  <si>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</si>
  <si>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</si>
  <si>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</si>
  <si>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</si>
  <si>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</si>
  <si>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</si>
  <si>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</si>
  <si>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</si>
  <si>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</si>
  <si>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</si>
  <si>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</si>
  <si>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</si>
  <si>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</si>
  <si>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</si>
  <si>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</si>
  <si>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</si>
  <si>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</si>
  <si>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</si>
  <si>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</si>
  <si>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</si>
  <si>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</si>
  <si>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</si>
  <si>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</si>
  <si>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</si>
  <si>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</si>
  <si>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</si>
  <si>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</si>
  <si>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</si>
  <si>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</si>
  <si>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</si>
  <si>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</si>
  <si>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</si>
  <si>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</si>
  <si>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</si>
  <si>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</si>
  <si>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</si>
  <si>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 xml:space="preserve">My Favorites </t>
  </si>
  <si>
    <t>Away Team</t>
  </si>
  <si>
    <t>Home Team</t>
  </si>
  <si>
    <t>My favorites</t>
  </si>
  <si>
    <t>Under</t>
  </si>
  <si>
    <t>Over</t>
  </si>
  <si>
    <t>BKN</t>
  </si>
  <si>
    <t>PHI</t>
  </si>
  <si>
    <t>CLE</t>
  </si>
  <si>
    <t>LAL</t>
  </si>
  <si>
    <t>HOU</t>
  </si>
  <si>
    <t>DAL</t>
  </si>
  <si>
    <t>LAC</t>
  </si>
  <si>
    <t>MIA</t>
  </si>
  <si>
    <t>IND</t>
  </si>
  <si>
    <t>POR</t>
  </si>
  <si>
    <t>BOS</t>
  </si>
  <si>
    <t>OKC</t>
  </si>
  <si>
    <t>CHA</t>
  </si>
  <si>
    <t>CHI</t>
  </si>
  <si>
    <t>ORL</t>
  </si>
  <si>
    <t>WAS</t>
  </si>
  <si>
    <t>TOR</t>
  </si>
  <si>
    <t>NOP</t>
  </si>
  <si>
    <t>PHX</t>
  </si>
  <si>
    <t>NYK</t>
  </si>
  <si>
    <t>MIL</t>
  </si>
  <si>
    <t>SAS</t>
  </si>
  <si>
    <t>SAC</t>
  </si>
  <si>
    <t>UTA</t>
  </si>
  <si>
    <t>GSW</t>
  </si>
  <si>
    <t>DAL -9.5</t>
  </si>
  <si>
    <t>LAC -4.5</t>
  </si>
  <si>
    <t>IND -3.5</t>
  </si>
  <si>
    <t>BOS -16.5</t>
  </si>
  <si>
    <t>OKC -8.5</t>
  </si>
  <si>
    <t>ORL -7.5</t>
  </si>
  <si>
    <t>TOR -4.5</t>
  </si>
  <si>
    <t>PHX -6.5</t>
  </si>
  <si>
    <t>MIL -3.5</t>
  </si>
  <si>
    <t>PHI -4.5</t>
  </si>
  <si>
    <t>SAC -10.5</t>
  </si>
  <si>
    <t>GSW -12.5</t>
  </si>
  <si>
    <t>LAL -1.5</t>
  </si>
  <si>
    <t>***</t>
  </si>
  <si>
    <t>DAL by 11</t>
  </si>
  <si>
    <t>283 (OT)</t>
  </si>
  <si>
    <t>LAC by 2</t>
  </si>
  <si>
    <t>IND by 2</t>
  </si>
  <si>
    <t>BOS by 17</t>
  </si>
  <si>
    <t>OKC by3</t>
  </si>
  <si>
    <t>ORL by 15</t>
  </si>
  <si>
    <t>TOR by 8</t>
  </si>
  <si>
    <t>NOP by 8</t>
  </si>
  <si>
    <t>NYK by 13</t>
  </si>
  <si>
    <t>PHI by 7</t>
  </si>
  <si>
    <t>SAC by 30</t>
  </si>
  <si>
    <t>GSW by 8</t>
  </si>
  <si>
    <t>MIN by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</si>
</sst>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97"/>
  <sheetViews>
    <sheetView tabSelected="1" topLeftCell="H34" zoomScale="80" zoomScaleNormal="80" workbookViewId="0">
      <selection activeCell="U72" sqref="U72:Z7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30.664062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63</v>
      </c>
      <c r="B2" t="s">
        <v>64</v>
      </c>
      <c r="C2" s="5">
        <f>RF!B2</f>
        <v>118.52</v>
      </c>
      <c r="D2" s="5">
        <f>LR!B2</f>
        <v>119.416666666666</v>
      </c>
      <c r="E2" s="5">
        <f>Adaboost!B2</f>
        <v>117.571428571428</v>
      </c>
      <c r="F2" s="5">
        <f>XGBR!B2</f>
        <v>120.02415499999999</v>
      </c>
      <c r="G2" s="5">
        <f>Huber!B2</f>
        <v>119.416666223595</v>
      </c>
      <c r="H2" s="5">
        <f>BayesRidge!B2</f>
        <v>119.41666666556701</v>
      </c>
      <c r="I2" s="5">
        <f>Elastic!B2</f>
        <v>116.234796382787</v>
      </c>
      <c r="J2" s="5">
        <f>GBR!B2</f>
        <v>118.816448057141</v>
      </c>
      <c r="K2" s="6">
        <f t="shared" ref="K2:K25" si="0">AVERAGE(C2:J2,B31)</f>
        <v>119.02294670527888</v>
      </c>
      <c r="L2">
        <f>MAX(C2:J2)</f>
        <v>120.02415499999999</v>
      </c>
      <c r="M2">
        <f>MIN(C2:J2)</f>
        <v>116.234796382787</v>
      </c>
      <c r="N2" s="5">
        <f>RF!C2</f>
        <v>114.28</v>
      </c>
      <c r="O2" s="5">
        <f>LR!C2</f>
        <v>115</v>
      </c>
      <c r="P2" s="5">
        <f>Adaboost!C2</f>
        <v>112.194174757281</v>
      </c>
      <c r="Q2" s="5">
        <f>XGBR!C2</f>
        <v>113.87588</v>
      </c>
      <c r="R2" s="5">
        <f>Huber!C2</f>
        <v>115.000011419963</v>
      </c>
      <c r="S2" s="5">
        <f>BayesRidge!C2</f>
        <v>115.000000000792</v>
      </c>
      <c r="T2" s="5">
        <f>Elastic!C2</f>
        <v>113.36575998322699</v>
      </c>
      <c r="U2" s="5">
        <f>GBR!C2</f>
        <v>112.980325884631</v>
      </c>
      <c r="V2" s="6">
        <f t="shared" ref="V2:V25" si="1">AVERAGE(N2:U2,C31)</f>
        <v>114.08121681476834</v>
      </c>
      <c r="W2" s="6">
        <f>MAX(N2:U2)</f>
        <v>115.000011419963</v>
      </c>
      <c r="X2" s="6">
        <f>MIN(N2:U2)</f>
        <v>112.194174757281</v>
      </c>
      <c r="Y2" s="6">
        <f>MAX(L2,M2,W3,X3)-MIN(L3,M3,W2,X2)</f>
        <v>9.3900086585369991</v>
      </c>
      <c r="Z2" s="6">
        <f>MIN(L2,M2,W3,X3)-MAX(L3,M3,W2,X2)</f>
        <v>-10.507947927900005</v>
      </c>
    </row>
    <row r="3" spans="1:26" ht="15" thickBot="1" x14ac:dyDescent="0.35">
      <c r="A3" t="s">
        <v>64</v>
      </c>
      <c r="B3" t="s">
        <v>63</v>
      </c>
      <c r="C3" s="5">
        <f>RF!B3</f>
        <v>113.86</v>
      </c>
      <c r="D3" s="5">
        <f>LR!B3</f>
        <v>113.454545454545</v>
      </c>
      <c r="E3" s="5">
        <f>Adaboost!B3</f>
        <v>110.63414634146299</v>
      </c>
      <c r="F3" s="5">
        <f>XGBR!B3</f>
        <v>112.659706</v>
      </c>
      <c r="G3" s="5">
        <f>Huber!B3</f>
        <v>113.454545454677</v>
      </c>
      <c r="H3" s="5">
        <f>BayesRidge!B3</f>
        <v>113.45454545569601</v>
      </c>
      <c r="I3" s="5">
        <f>Elastic!B3</f>
        <v>113.44576745900299</v>
      </c>
      <c r="J3" s="5">
        <f>GBR!B3</f>
        <v>112.289140112217</v>
      </c>
      <c r="K3" s="6">
        <f t="shared" si="0"/>
        <v>113.07913308556623</v>
      </c>
      <c r="L3">
        <f t="shared" ref="L3:L13" si="2">MAX(C3:J3)</f>
        <v>113.86</v>
      </c>
      <c r="M3">
        <f t="shared" ref="M3:M13" si="3">MIN(C3:J3)</f>
        <v>110.63414634146299</v>
      </c>
      <c r="N3" s="5">
        <f>RF!C3</f>
        <v>105.6</v>
      </c>
      <c r="O3" s="5">
        <f>LR!C3</f>
        <v>104.636363636363</v>
      </c>
      <c r="P3" s="5">
        <f>Adaboost!C3</f>
        <v>104.492063492063</v>
      </c>
      <c r="Q3" s="5">
        <f>XGBR!C3</f>
        <v>104.91614</v>
      </c>
      <c r="R3" s="5">
        <f>Huber!C3</f>
        <v>104.636363634834</v>
      </c>
      <c r="S3" s="5">
        <f>BayesRidge!C3</f>
        <v>104.636363637697</v>
      </c>
      <c r="T3" s="5">
        <f>Elastic!C3</f>
        <v>106.09008979159999</v>
      </c>
      <c r="U3" s="5">
        <f>GBR!C3</f>
        <v>105.592999264825</v>
      </c>
      <c r="V3" s="6">
        <f t="shared" si="1"/>
        <v>105.02839917920456</v>
      </c>
      <c r="W3" s="6">
        <f t="shared" ref="W3:W13" si="4">MAX(N3:U3)</f>
        <v>106.09008979159999</v>
      </c>
      <c r="X3" s="6">
        <f t="shared" ref="X3:X13" si="5">MIN(N3:U3)</f>
        <v>104.492063492063</v>
      </c>
    </row>
    <row r="4" spans="1:26" ht="15" thickBot="1" x14ac:dyDescent="0.35">
      <c r="A4" t="s">
        <v>61</v>
      </c>
      <c r="B4" t="s">
        <v>65</v>
      </c>
      <c r="C4" s="5">
        <f>RF!B4</f>
        <v>105.99</v>
      </c>
      <c r="D4" s="5">
        <f>LR!B4</f>
        <v>105.083333333333</v>
      </c>
      <c r="E4" s="5">
        <f>Adaboost!B4</f>
        <v>105.682539682539</v>
      </c>
      <c r="F4" s="5">
        <f>XGBR!B4</f>
        <v>104.851395</v>
      </c>
      <c r="G4" s="5">
        <f>Huber!B4</f>
        <v>105.083333333748</v>
      </c>
      <c r="H4" s="5">
        <f>BayesRidge!B4</f>
        <v>105.08333333296601</v>
      </c>
      <c r="I4" s="5">
        <f>Elastic!B4</f>
        <v>106.801402301591</v>
      </c>
      <c r="J4" s="5">
        <f>GBR!B4</f>
        <v>106.07317159746501</v>
      </c>
      <c r="K4" s="6">
        <f t="shared" si="0"/>
        <v>105.83231122998478</v>
      </c>
      <c r="L4">
        <f t="shared" si="2"/>
        <v>106.801402301591</v>
      </c>
      <c r="M4">
        <f t="shared" si="3"/>
        <v>104.851395</v>
      </c>
      <c r="N4" s="5">
        <f>RF!C4</f>
        <v>115.99</v>
      </c>
      <c r="O4" s="5">
        <f>LR!C4</f>
        <v>113.083333333333</v>
      </c>
      <c r="P4" s="5">
        <f>Adaboost!C4</f>
        <v>114.60465116279001</v>
      </c>
      <c r="Q4" s="5">
        <f>XGBR!C4</f>
        <v>113.43061</v>
      </c>
      <c r="R4" s="5">
        <f>Huber!C4</f>
        <v>113.08333333015101</v>
      </c>
      <c r="S4" s="5">
        <f>BayesRidge!C4</f>
        <v>113.08333333463101</v>
      </c>
      <c r="T4" s="5">
        <f>Elastic!C4</f>
        <v>113.451388351281</v>
      </c>
      <c r="U4" s="5">
        <f>GBR!C4</f>
        <v>113.750670360678</v>
      </c>
      <c r="V4" s="6">
        <f t="shared" si="1"/>
        <v>113.742473476773</v>
      </c>
      <c r="W4" s="6">
        <f t="shared" si="4"/>
        <v>115.99</v>
      </c>
      <c r="X4" s="6">
        <f t="shared" si="5"/>
        <v>113.08333333015101</v>
      </c>
      <c r="Y4" s="6">
        <f>MAX(L4,M4,W5,X5)-MIN(L5,M5,W4,X4)</f>
        <v>0.45353037832599341</v>
      </c>
      <c r="Z4" s="6">
        <f t="shared" ref="Z4:Z14" si="6">MIN(L4,M4,W5,X5)-MAX(L5,M5,W4,X4)</f>
        <v>-11.138604999999998</v>
      </c>
    </row>
    <row r="5" spans="1:26" ht="15" thickBot="1" x14ac:dyDescent="0.35">
      <c r="A5" t="s">
        <v>65</v>
      </c>
      <c r="B5" t="s">
        <v>61</v>
      </c>
      <c r="C5" s="5">
        <f>RF!B5</f>
        <v>112.13</v>
      </c>
      <c r="D5" s="5">
        <f>LR!B5</f>
        <v>111.76923076923001</v>
      </c>
      <c r="E5" s="5">
        <f>Adaboost!B5</f>
        <v>112.485294117647</v>
      </c>
      <c r="F5" s="5">
        <f>XGBR!B5</f>
        <v>112.98891</v>
      </c>
      <c r="G5" s="5">
        <f>Huber!B5</f>
        <v>111.769231178417</v>
      </c>
      <c r="H5" s="5">
        <f>BayesRidge!B5</f>
        <v>111.769230770974</v>
      </c>
      <c r="I5" s="5">
        <f>Elastic!B5</f>
        <v>111.700527854013</v>
      </c>
      <c r="J5" s="5">
        <f>GBR!B5</f>
        <v>112.630370802337</v>
      </c>
      <c r="K5" s="6">
        <f t="shared" si="0"/>
        <v>112.36386374209722</v>
      </c>
      <c r="L5">
        <f t="shared" si="2"/>
        <v>112.98891</v>
      </c>
      <c r="M5">
        <f t="shared" si="3"/>
        <v>111.700527854013</v>
      </c>
      <c r="N5" s="5">
        <f>RF!C5</f>
        <v>111.03</v>
      </c>
      <c r="O5" s="5">
        <f>LR!C5</f>
        <v>110.76923076923001</v>
      </c>
      <c r="P5" s="5">
        <f>Adaboost!C5</f>
        <v>111.163265306122</v>
      </c>
      <c r="Q5" s="5">
        <f>XGBR!C5</f>
        <v>111.85612500000001</v>
      </c>
      <c r="R5" s="5">
        <f>Huber!C5</f>
        <v>110.769220226212</v>
      </c>
      <c r="S5" s="5">
        <f>BayesRidge!C5</f>
        <v>110.76923077086001</v>
      </c>
      <c r="T5" s="5">
        <f>Elastic!C5</f>
        <v>111.16757151275699</v>
      </c>
      <c r="U5" s="5">
        <f>GBR!C5</f>
        <v>112.154058232339</v>
      </c>
      <c r="V5" s="6">
        <f t="shared" si="1"/>
        <v>111.16556389724656</v>
      </c>
      <c r="W5" s="6">
        <f t="shared" si="4"/>
        <v>112.154058232339</v>
      </c>
      <c r="X5" s="6">
        <f t="shared" si="5"/>
        <v>110.769220226212</v>
      </c>
    </row>
    <row r="6" spans="1:26" ht="15" thickBot="1" x14ac:dyDescent="0.35">
      <c r="A6" t="s">
        <v>66</v>
      </c>
      <c r="B6" t="s">
        <v>67</v>
      </c>
      <c r="C6" s="5">
        <f>RF!B6</f>
        <v>111.42</v>
      </c>
      <c r="D6" s="5">
        <f>LR!B6</f>
        <v>108.75</v>
      </c>
      <c r="E6" s="5">
        <f>Adaboost!B6</f>
        <v>107.26016260162601</v>
      </c>
      <c r="F6" s="5">
        <f>XGBR!B6</f>
        <v>110.61821</v>
      </c>
      <c r="G6" s="5">
        <f>Huber!B6</f>
        <v>108.75000044213</v>
      </c>
      <c r="H6" s="5">
        <f>BayesRidge!B6</f>
        <v>108.749999999894</v>
      </c>
      <c r="I6" s="5">
        <f>Elastic!B6</f>
        <v>109.359280991799</v>
      </c>
      <c r="J6" s="5">
        <f>GBR!B6</f>
        <v>109.81822883180701</v>
      </c>
      <c r="K6" s="6">
        <f t="shared" si="0"/>
        <v>109.47885204837002</v>
      </c>
      <c r="L6">
        <f t="shared" si="2"/>
        <v>111.42</v>
      </c>
      <c r="M6">
        <f t="shared" si="3"/>
        <v>107.26016260162601</v>
      </c>
      <c r="N6" s="5">
        <f>RF!C6</f>
        <v>102.73</v>
      </c>
      <c r="O6" s="5">
        <f>LR!C6</f>
        <v>100.583333333333</v>
      </c>
      <c r="P6" s="5">
        <f>Adaboost!C6</f>
        <v>102.95774647887301</v>
      </c>
      <c r="Q6" s="5">
        <f>XGBR!C6</f>
        <v>102.69526</v>
      </c>
      <c r="R6" s="5">
        <f>Huber!C6</f>
        <v>100.58332191386999</v>
      </c>
      <c r="S6" s="5">
        <f>BayesRidge!C6</f>
        <v>100.583333333415</v>
      </c>
      <c r="T6" s="5">
        <f>Elastic!C6</f>
        <v>102.939323019798</v>
      </c>
      <c r="U6" s="5">
        <f>GBR!C6</f>
        <v>101.05853844385101</v>
      </c>
      <c r="V6" s="6">
        <f t="shared" si="1"/>
        <v>101.64224918704257</v>
      </c>
      <c r="W6" s="6">
        <f t="shared" si="4"/>
        <v>102.95774647887301</v>
      </c>
      <c r="X6" s="6">
        <f t="shared" si="5"/>
        <v>100.58332191386999</v>
      </c>
      <c r="Y6" s="6">
        <f t="shared" ref="Y6:Y14" si="7">MAX(L6,M6,W7,X7)-MIN(L7,M7,W6,X6)</f>
        <v>13.836032924839003</v>
      </c>
      <c r="Z6" s="6">
        <f t="shared" si="6"/>
        <v>-13.194382853444992</v>
      </c>
    </row>
    <row r="7" spans="1:26" ht="15" thickBot="1" x14ac:dyDescent="0.35">
      <c r="A7" t="s">
        <v>67</v>
      </c>
      <c r="B7" t="s">
        <v>66</v>
      </c>
      <c r="C7" s="5">
        <f>RF!B7</f>
        <v>118.82</v>
      </c>
      <c r="D7" s="5">
        <f>LR!B7</f>
        <v>120.454545454545</v>
      </c>
      <c r="E7" s="5">
        <f>Adaboost!B7</f>
        <v>118.225806451612</v>
      </c>
      <c r="F7" s="5">
        <f>XGBR!B7</f>
        <v>118.27797</v>
      </c>
      <c r="G7" s="5">
        <f>Huber!B7</f>
        <v>120.454544487194</v>
      </c>
      <c r="H7" s="5">
        <f>BayesRidge!B7</f>
        <v>120.454545455071</v>
      </c>
      <c r="I7" s="5">
        <f>Elastic!B7</f>
        <v>118.532613582479</v>
      </c>
      <c r="J7" s="5">
        <f>GBR!B7</f>
        <v>120.199861009781</v>
      </c>
      <c r="K7" s="6">
        <f t="shared" si="0"/>
        <v>119.74962169913033</v>
      </c>
      <c r="L7">
        <f t="shared" si="2"/>
        <v>120.454545455071</v>
      </c>
      <c r="M7">
        <f t="shared" si="3"/>
        <v>118.225806451612</v>
      </c>
      <c r="N7" s="5">
        <f>RF!C7</f>
        <v>111.53</v>
      </c>
      <c r="O7" s="5">
        <f>LR!C7</f>
        <v>112.818181818181</v>
      </c>
      <c r="P7" s="5">
        <f>Adaboost!C7</f>
        <v>114.419354838709</v>
      </c>
      <c r="Q7" s="5">
        <f>XGBR!C7</f>
        <v>111.104675</v>
      </c>
      <c r="R7" s="5">
        <f>Huber!C7</f>
        <v>112.81820674159999</v>
      </c>
      <c r="S7" s="5">
        <f>BayesRidge!C7</f>
        <v>112.818181818805</v>
      </c>
      <c r="T7" s="5">
        <f>Elastic!C7</f>
        <v>111.505827479326</v>
      </c>
      <c r="U7" s="5">
        <f>GBR!C7</f>
        <v>111.968113373614</v>
      </c>
      <c r="V7" s="6">
        <f t="shared" si="1"/>
        <v>112.4371016139871</v>
      </c>
      <c r="W7" s="6">
        <f t="shared" si="4"/>
        <v>114.419354838709</v>
      </c>
      <c r="X7" s="6">
        <f t="shared" si="5"/>
        <v>111.104675</v>
      </c>
    </row>
    <row r="8" spans="1:26" ht="15" thickBot="1" x14ac:dyDescent="0.35">
      <c r="A8" t="s">
        <v>68</v>
      </c>
      <c r="B8" t="s">
        <v>69</v>
      </c>
      <c r="C8" s="5">
        <f>RF!B8</f>
        <v>102.69</v>
      </c>
      <c r="D8" s="5">
        <f>LR!B8</f>
        <v>101.5</v>
      </c>
      <c r="E8" s="5">
        <f>Adaboost!B8</f>
        <v>105.214285714285</v>
      </c>
      <c r="F8" s="5">
        <f>XGBR!B8</f>
        <v>102.82373</v>
      </c>
      <c r="G8" s="5">
        <f>Huber!B8</f>
        <v>101.49999999979499</v>
      </c>
      <c r="H8" s="5">
        <f>BayesRidge!B8</f>
        <v>101.49999999996</v>
      </c>
      <c r="I8" s="5">
        <f>Elastic!B8</f>
        <v>103.131303068921</v>
      </c>
      <c r="J8" s="5">
        <f>GBR!B8</f>
        <v>102.91823024912</v>
      </c>
      <c r="K8" s="6">
        <f t="shared" si="0"/>
        <v>102.83045497712057</v>
      </c>
      <c r="L8">
        <f t="shared" si="2"/>
        <v>105.214285714285</v>
      </c>
      <c r="M8">
        <f t="shared" si="3"/>
        <v>101.49999999979499</v>
      </c>
      <c r="N8" s="5">
        <f>RF!C8</f>
        <v>113.16</v>
      </c>
      <c r="O8" s="5">
        <f>LR!C8</f>
        <v>113.333333333333</v>
      </c>
      <c r="P8" s="5">
        <f>Adaboost!C8</f>
        <v>114.33070866141701</v>
      </c>
      <c r="Q8" s="5">
        <f>XGBR!C8</f>
        <v>113.77161</v>
      </c>
      <c r="R8" s="5">
        <f>Huber!C8</f>
        <v>113.333333334816</v>
      </c>
      <c r="S8" s="5">
        <f>BayesRidge!C8</f>
        <v>113.33333333298199</v>
      </c>
      <c r="T8" s="5">
        <f>Elastic!C8</f>
        <v>113.044926989323</v>
      </c>
      <c r="U8" s="5">
        <f>GBR!C8</f>
        <v>113.364395628553</v>
      </c>
      <c r="V8" s="6">
        <f t="shared" si="1"/>
        <v>113.4527516442391</v>
      </c>
      <c r="W8" s="6">
        <f t="shared" si="4"/>
        <v>114.33070866141701</v>
      </c>
      <c r="X8" s="6">
        <f t="shared" si="5"/>
        <v>113.044926989323</v>
      </c>
      <c r="Y8" s="6">
        <f t="shared" si="7"/>
        <v>-3.7830222274189964</v>
      </c>
      <c r="Z8" s="6">
        <f t="shared" si="6"/>
        <v>-19.250000886608007</v>
      </c>
    </row>
    <row r="9" spans="1:26" ht="15" thickBot="1" x14ac:dyDescent="0.35">
      <c r="A9" t="s">
        <v>69</v>
      </c>
      <c r="B9" t="s">
        <v>68</v>
      </c>
      <c r="C9" s="5">
        <f>RF!B9</f>
        <v>120.34</v>
      </c>
      <c r="D9" s="5">
        <f>LR!B9</f>
        <v>120.75</v>
      </c>
      <c r="E9" s="5">
        <f>Adaboost!B9</f>
        <v>119.47872340425501</v>
      </c>
      <c r="F9" s="5">
        <f>XGBR!B9</f>
        <v>119.53776999999999</v>
      </c>
      <c r="G9" s="5">
        <f>Huber!B9</f>
        <v>120.750000886403</v>
      </c>
      <c r="H9" s="5">
        <f>BayesRidge!B9</f>
        <v>120.750000000794</v>
      </c>
      <c r="I9" s="5">
        <f>Elastic!B9</f>
        <v>119.26951331766099</v>
      </c>
      <c r="J9" s="5">
        <f>GBR!B9</f>
        <v>119.615830728521</v>
      </c>
      <c r="K9" s="6">
        <f t="shared" si="0"/>
        <v>120.29879696960799</v>
      </c>
      <c r="L9">
        <f t="shared" si="2"/>
        <v>120.750000886403</v>
      </c>
      <c r="M9">
        <f t="shared" si="3"/>
        <v>119.26951331766099</v>
      </c>
      <c r="N9" s="5">
        <f>RF!C9</f>
        <v>106.13</v>
      </c>
      <c r="O9" s="5">
        <f>LR!C9</f>
        <v>106.916666666666</v>
      </c>
      <c r="P9" s="5">
        <f>Adaboost!C9</f>
        <v>109.26190476190401</v>
      </c>
      <c r="Q9" s="5">
        <f>XGBR!C9</f>
        <v>104.45735999999999</v>
      </c>
      <c r="R9" s="5">
        <f>Huber!C9</f>
        <v>106.916643825634</v>
      </c>
      <c r="S9" s="5">
        <f>BayesRidge!C9</f>
        <v>106.916666667052</v>
      </c>
      <c r="T9" s="5">
        <f>Elastic!C9</f>
        <v>107.250171157849</v>
      </c>
      <c r="U9" s="5">
        <f>GBR!C9</f>
        <v>106.52804394459</v>
      </c>
      <c r="V9" s="6">
        <f t="shared" si="1"/>
        <v>106.80662287843167</v>
      </c>
      <c r="W9" s="6">
        <f t="shared" si="4"/>
        <v>109.26190476190401</v>
      </c>
      <c r="X9" s="6">
        <f t="shared" si="5"/>
        <v>104.45735999999999</v>
      </c>
    </row>
    <row r="10" spans="1:26" ht="15" thickBot="1" x14ac:dyDescent="0.35">
      <c r="A10" t="s">
        <v>70</v>
      </c>
      <c r="B10" t="s">
        <v>71</v>
      </c>
      <c r="C10" s="5">
        <f>RF!B10</f>
        <v>115.52</v>
      </c>
      <c r="D10" s="5">
        <f>LR!B10</f>
        <v>115.166666666666</v>
      </c>
      <c r="E10" s="5">
        <f>Adaboost!B10</f>
        <v>114</v>
      </c>
      <c r="F10" s="5">
        <f>XGBR!B10</f>
        <v>114.104645</v>
      </c>
      <c r="G10" s="5">
        <f>Huber!B10</f>
        <v>115.166666665523</v>
      </c>
      <c r="H10" s="5">
        <f>BayesRidge!B10</f>
        <v>115.16666666664899</v>
      </c>
      <c r="I10" s="5">
        <f>Elastic!B10</f>
        <v>113.979026247269</v>
      </c>
      <c r="J10" s="5">
        <f>GBR!B10</f>
        <v>114.110134660871</v>
      </c>
      <c r="K10" s="6">
        <f t="shared" si="0"/>
        <v>115.047672116461</v>
      </c>
      <c r="L10">
        <f t="shared" si="2"/>
        <v>115.52</v>
      </c>
      <c r="M10">
        <f t="shared" si="3"/>
        <v>113.979026247269</v>
      </c>
      <c r="N10" s="5">
        <f>RF!C10</f>
        <v>114.09</v>
      </c>
      <c r="O10" s="5">
        <f>LR!C10</f>
        <v>115.666666666666</v>
      </c>
      <c r="P10" s="5">
        <f>Adaboost!C10</f>
        <v>113.070588235294</v>
      </c>
      <c r="Q10" s="5">
        <f>XGBR!C10</f>
        <v>113.716415</v>
      </c>
      <c r="R10" s="5">
        <f>Huber!C10</f>
        <v>115.666666666392</v>
      </c>
      <c r="S10" s="5">
        <f>BayesRidge!C10</f>
        <v>115.666666666213</v>
      </c>
      <c r="T10" s="5">
        <f>Elastic!C10</f>
        <v>114.39647229920701</v>
      </c>
      <c r="U10" s="5">
        <f>GBR!C10</f>
        <v>113.692365166842</v>
      </c>
      <c r="V10" s="6">
        <f t="shared" si="1"/>
        <v>114.61247923567456</v>
      </c>
      <c r="W10" s="6">
        <f t="shared" si="4"/>
        <v>115.666666666666</v>
      </c>
      <c r="X10" s="6">
        <f t="shared" si="5"/>
        <v>113.070588235294</v>
      </c>
      <c r="Y10" s="6">
        <f t="shared" si="7"/>
        <v>15.790000000000006</v>
      </c>
      <c r="Z10" s="6">
        <f t="shared" si="6"/>
        <v>-4.3651066666660086</v>
      </c>
    </row>
    <row r="11" spans="1:26" ht="15" thickBot="1" x14ac:dyDescent="0.35">
      <c r="A11" t="s">
        <v>71</v>
      </c>
      <c r="B11" t="s">
        <v>70</v>
      </c>
      <c r="C11" s="5">
        <f>RF!B11</f>
        <v>100.35</v>
      </c>
      <c r="D11" s="5">
        <f>LR!B11</f>
        <v>101.454545454545</v>
      </c>
      <c r="E11" s="5">
        <f>Adaboost!B11</f>
        <v>104.06153846153801</v>
      </c>
      <c r="F11" s="5">
        <f>XGBR!B11</f>
        <v>100.386314</v>
      </c>
      <c r="G11" s="5">
        <f>Huber!B11</f>
        <v>101.454544004101</v>
      </c>
      <c r="H11" s="5">
        <f>BayesRidge!B11</f>
        <v>101.454545454507</v>
      </c>
      <c r="I11" s="5">
        <f>Elastic!B11</f>
        <v>103.54113330256</v>
      </c>
      <c r="J11" s="5">
        <f>GBR!B11</f>
        <v>100.75051037339701</v>
      </c>
      <c r="K11" s="6">
        <f t="shared" si="0"/>
        <v>101.90384055781367</v>
      </c>
      <c r="L11">
        <f t="shared" si="2"/>
        <v>104.06153846153801</v>
      </c>
      <c r="M11">
        <f t="shared" si="3"/>
        <v>100.35</v>
      </c>
      <c r="N11" s="5">
        <f>RF!C11</f>
        <v>116.14</v>
      </c>
      <c r="O11" s="5">
        <f>LR!C11</f>
        <v>113.90909090909</v>
      </c>
      <c r="P11" s="5">
        <f>Adaboost!C11</f>
        <v>115.235294117647</v>
      </c>
      <c r="Q11" s="5">
        <f>XGBR!C11</f>
        <v>111.30155999999999</v>
      </c>
      <c r="R11" s="5">
        <f>Huber!C11</f>
        <v>113.90912828764</v>
      </c>
      <c r="S11" s="5">
        <f>BayesRidge!C11</f>
        <v>113.90909090942</v>
      </c>
      <c r="T11" s="5">
        <f>Elastic!C11</f>
        <v>114.40308942208701</v>
      </c>
      <c r="U11" s="5">
        <f>GBR!C11</f>
        <v>114.135961246592</v>
      </c>
      <c r="V11" s="6">
        <f t="shared" si="1"/>
        <v>114.10437976010134</v>
      </c>
      <c r="W11" s="6">
        <f t="shared" si="4"/>
        <v>116.14</v>
      </c>
      <c r="X11" s="6">
        <f t="shared" si="5"/>
        <v>111.30155999999999</v>
      </c>
    </row>
    <row r="12" spans="1:26" ht="15" thickBot="1" x14ac:dyDescent="0.35">
      <c r="A12" t="s">
        <v>72</v>
      </c>
      <c r="B12" t="s">
        <v>73</v>
      </c>
      <c r="C12" s="5">
        <f>RF!B12</f>
        <v>112.98</v>
      </c>
      <c r="D12" s="5">
        <f>LR!B12</f>
        <v>112.181818181818</v>
      </c>
      <c r="E12" s="5">
        <f>Adaboost!B12</f>
        <v>111.929577464788</v>
      </c>
      <c r="F12" s="5">
        <f>XGBR!B12</f>
        <v>113.089195</v>
      </c>
      <c r="G12" s="5">
        <f>Huber!B12</f>
        <v>112.181818664923</v>
      </c>
      <c r="H12" s="5">
        <f>BayesRidge!B12</f>
        <v>112.181818182824</v>
      </c>
      <c r="I12" s="5">
        <f>Elastic!B12</f>
        <v>112.164290141704</v>
      </c>
      <c r="J12" s="5">
        <f>GBR!B12</f>
        <v>111.864118101004</v>
      </c>
      <c r="K12" s="6">
        <f t="shared" si="0"/>
        <v>112.57004731588877</v>
      </c>
      <c r="L12">
        <f t="shared" si="2"/>
        <v>113.089195</v>
      </c>
      <c r="M12">
        <f t="shared" si="3"/>
        <v>111.864118101004</v>
      </c>
      <c r="N12" s="5">
        <f>RF!C12</f>
        <v>112.54</v>
      </c>
      <c r="O12" s="5">
        <f>LR!C12</f>
        <v>111.54545454545401</v>
      </c>
      <c r="P12" s="5">
        <f>Adaboost!C12</f>
        <v>111.29629629629601</v>
      </c>
      <c r="Q12" s="5">
        <f>XGBR!C12</f>
        <v>112.10705</v>
      </c>
      <c r="R12" s="5">
        <f>Huber!C12</f>
        <v>111.545442086175</v>
      </c>
      <c r="S12" s="5">
        <f>BayesRidge!C12</f>
        <v>111.545454546505</v>
      </c>
      <c r="T12" s="5">
        <f>Elastic!C12</f>
        <v>111.65330605344199</v>
      </c>
      <c r="U12" s="5">
        <f>GBR!C12</f>
        <v>113.298576449945</v>
      </c>
      <c r="V12" s="6">
        <f t="shared" si="1"/>
        <v>111.90524803114278</v>
      </c>
      <c r="W12" s="6">
        <f t="shared" si="4"/>
        <v>113.298576449945</v>
      </c>
      <c r="X12" s="6">
        <f t="shared" si="5"/>
        <v>111.29629629629601</v>
      </c>
      <c r="Y12" s="6">
        <f t="shared" si="7"/>
        <v>4.161359948454006</v>
      </c>
      <c r="Z12" s="6">
        <f t="shared" si="6"/>
        <v>-10.988425683306005</v>
      </c>
    </row>
    <row r="13" spans="1:26" ht="15" thickBot="1" x14ac:dyDescent="0.35">
      <c r="A13" t="s">
        <v>73</v>
      </c>
      <c r="B13" t="s">
        <v>72</v>
      </c>
      <c r="C13" s="5">
        <f>RF!B13</f>
        <v>111.68</v>
      </c>
      <c r="D13" s="5">
        <f>LR!B13</f>
        <v>109.818181818181</v>
      </c>
      <c r="E13" s="5">
        <f>Adaboost!B13</f>
        <v>108.927835051546</v>
      </c>
      <c r="F13" s="5">
        <f>XGBR!B13</f>
        <v>111.91912000000001</v>
      </c>
      <c r="G13" s="5">
        <f>Huber!B13</f>
        <v>109.818181818455</v>
      </c>
      <c r="H13" s="5">
        <f>BayesRidge!B13</f>
        <v>109.818181818075</v>
      </c>
      <c r="I13" s="5">
        <f>Elastic!B13</f>
        <v>110.630737338195</v>
      </c>
      <c r="J13" s="5">
        <f>GBR!B13</f>
        <v>109.59415221670299</v>
      </c>
      <c r="K13" s="6">
        <f t="shared" si="0"/>
        <v>110.37854410845034</v>
      </c>
      <c r="L13">
        <f t="shared" si="2"/>
        <v>111.91912000000001</v>
      </c>
      <c r="M13">
        <f t="shared" si="3"/>
        <v>108.927835051546</v>
      </c>
      <c r="N13" s="5">
        <f>RF!C13</f>
        <v>103.17</v>
      </c>
      <c r="O13" s="5">
        <f>LR!C13</f>
        <v>102.72727272727199</v>
      </c>
      <c r="P13" s="5">
        <f>Adaboost!C13</f>
        <v>103.415384615384</v>
      </c>
      <c r="Q13" s="5">
        <f>XGBR!C13</f>
        <v>102.49056</v>
      </c>
      <c r="R13" s="5">
        <f>Huber!C13</f>
        <v>102.72727272771699</v>
      </c>
      <c r="S13" s="5">
        <f>BayesRidge!C13</f>
        <v>102.727272727187</v>
      </c>
      <c r="T13" s="5">
        <f>Elastic!C13</f>
        <v>104.521737345848</v>
      </c>
      <c r="U13" s="5">
        <f>GBR!C13</f>
        <v>102.310150766639</v>
      </c>
      <c r="V13" s="6">
        <f t="shared" si="1"/>
        <v>102.98131729691757</v>
      </c>
      <c r="W13" s="6">
        <f t="shared" si="4"/>
        <v>104.521737345848</v>
      </c>
      <c r="X13" s="6">
        <f t="shared" si="5"/>
        <v>102.310150766639</v>
      </c>
    </row>
    <row r="14" spans="1:26" ht="15" thickBot="1" x14ac:dyDescent="0.35">
      <c r="A14" t="s">
        <v>74</v>
      </c>
      <c r="B14" t="s">
        <v>75</v>
      </c>
      <c r="C14" s="5">
        <f>RF!B14</f>
        <v>108.23</v>
      </c>
      <c r="D14" s="5">
        <f>LR!B14</f>
        <v>108.846153846153</v>
      </c>
      <c r="E14" s="5">
        <f>Adaboost!B14</f>
        <v>107.860294117647</v>
      </c>
      <c r="F14" s="5">
        <f>XGBR!B14</f>
        <v>109.869576</v>
      </c>
      <c r="G14" s="5">
        <f>Huber!B14</f>
        <v>108.846153846554</v>
      </c>
      <c r="H14" s="5">
        <f>BayesRidge!B14</f>
        <v>108.846153846448</v>
      </c>
      <c r="I14" s="5">
        <f>Elastic!B14</f>
        <v>108.768063475693</v>
      </c>
      <c r="J14" s="5">
        <f>GBR!B14</f>
        <v>107.256681931016</v>
      </c>
      <c r="K14" s="6">
        <f t="shared" si="0"/>
        <v>108.98425068021456</v>
      </c>
      <c r="L14">
        <f t="shared" ref="L14:L23" si="8">MAX(C14:J14)</f>
        <v>109.869576</v>
      </c>
      <c r="M14">
        <f t="shared" ref="M14:M23" si="9">MIN(C14:J14)</f>
        <v>107.256681931016</v>
      </c>
      <c r="N14" s="5">
        <f>RF!C14</f>
        <v>118.16</v>
      </c>
      <c r="O14" s="5">
        <f>LR!C14</f>
        <v>117.53846153846099</v>
      </c>
      <c r="P14" s="5">
        <f>Adaboost!C14</f>
        <v>116.534246575342</v>
      </c>
      <c r="Q14" s="5">
        <f>XGBR!C14</f>
        <v>114.589</v>
      </c>
      <c r="R14" s="5">
        <f>Huber!C14</f>
        <v>117.53846153575</v>
      </c>
      <c r="S14" s="5">
        <f>BayesRidge!C14</f>
        <v>117.53846153830899</v>
      </c>
      <c r="T14" s="5">
        <f>Elastic!C14</f>
        <v>115.404648004837</v>
      </c>
      <c r="U14" s="5">
        <f>GBR!C14</f>
        <v>116.25410757525</v>
      </c>
      <c r="V14" s="6">
        <f t="shared" si="1"/>
        <v>116.78327888310554</v>
      </c>
      <c r="W14" s="6">
        <f t="shared" ref="W14:W23" si="10">MAX(N14:U14)</f>
        <v>118.16</v>
      </c>
      <c r="X14" s="6">
        <f t="shared" ref="X14:X23" si="11">MIN(N14:U14)</f>
        <v>114.589</v>
      </c>
      <c r="Y14" s="6">
        <f t="shared" si="7"/>
        <v>19.701888336620001</v>
      </c>
      <c r="Z14" s="6">
        <f t="shared" si="6"/>
        <v>-10.903318068983992</v>
      </c>
    </row>
    <row r="15" spans="1:26" ht="15" thickBot="1" x14ac:dyDescent="0.35">
      <c r="A15" t="s">
        <v>75</v>
      </c>
      <c r="B15" t="s">
        <v>74</v>
      </c>
      <c r="C15" s="5">
        <f>RF!B15</f>
        <v>102.79</v>
      </c>
      <c r="D15" s="5">
        <f>LR!B15</f>
        <v>101.99999999999901</v>
      </c>
      <c r="E15" s="5">
        <f>Adaboost!B15</f>
        <v>101.629032258064</v>
      </c>
      <c r="F15" s="5">
        <f>XGBR!B15</f>
        <v>101.34003</v>
      </c>
      <c r="G15" s="5">
        <f>Huber!B15</f>
        <v>101.99999951664699</v>
      </c>
      <c r="H15" s="5">
        <f>BayesRidge!B15</f>
        <v>102.000000000165</v>
      </c>
      <c r="I15" s="5">
        <f>Elastic!B15</f>
        <v>103.277279161773</v>
      </c>
      <c r="J15" s="5">
        <f>GBR!B15</f>
        <v>101.207215035907</v>
      </c>
      <c r="K15" s="6">
        <f t="shared" si="0"/>
        <v>102.10205794925167</v>
      </c>
      <c r="L15">
        <f t="shared" si="8"/>
        <v>103.277279161773</v>
      </c>
      <c r="M15">
        <f t="shared" si="9"/>
        <v>101.207215035907</v>
      </c>
      <c r="N15" s="5">
        <f>RF!C15</f>
        <v>119.14</v>
      </c>
      <c r="O15" s="5">
        <f>LR!C15</f>
        <v>120.90909090909</v>
      </c>
      <c r="P15" s="5">
        <f>Adaboost!C15</f>
        <v>118.836538461538</v>
      </c>
      <c r="Q15" s="5">
        <f>XGBR!C15</f>
        <v>120.66030000000001</v>
      </c>
      <c r="R15" s="5">
        <f>Huber!C15</f>
        <v>120.909103372527</v>
      </c>
      <c r="S15" s="5">
        <f>BayesRidge!C15</f>
        <v>120.90909090913701</v>
      </c>
      <c r="T15" s="5">
        <f>Elastic!C15</f>
        <v>119.346131698327</v>
      </c>
      <c r="U15" s="5">
        <f>GBR!C15</f>
        <v>119.94131237539</v>
      </c>
      <c r="V15" s="6">
        <f t="shared" si="1"/>
        <v>120.17961084912288</v>
      </c>
      <c r="W15" s="6">
        <f t="shared" si="10"/>
        <v>120.909103372527</v>
      </c>
      <c r="X15" s="6">
        <f t="shared" si="11"/>
        <v>118.836538461538</v>
      </c>
    </row>
    <row r="16" spans="1:26" ht="15" thickBot="1" x14ac:dyDescent="0.35">
      <c r="A16" t="s">
        <v>76</v>
      </c>
      <c r="B16" t="s">
        <v>77</v>
      </c>
      <c r="C16" s="5">
        <f>RF!B16</f>
        <v>112.18</v>
      </c>
      <c r="D16" s="5">
        <f>LR!B16</f>
        <v>109.333333333333</v>
      </c>
      <c r="E16" s="5">
        <f>Adaboost!B16</f>
        <v>107.860294117647</v>
      </c>
      <c r="F16" s="5">
        <f>XGBR!B16</f>
        <v>112.23462000000001</v>
      </c>
      <c r="G16" s="5">
        <f>Huber!B16</f>
        <v>109.333332889408</v>
      </c>
      <c r="H16" s="5">
        <f>BayesRidge!B16</f>
        <v>109.333333333364</v>
      </c>
      <c r="I16" s="5">
        <f>Elastic!B16</f>
        <v>110.035871808214</v>
      </c>
      <c r="J16" s="5">
        <f>GBR!B16</f>
        <v>109.493180452103</v>
      </c>
      <c r="K16" s="6">
        <f t="shared" si="0"/>
        <v>110.13638643747456</v>
      </c>
      <c r="L16">
        <f t="shared" si="8"/>
        <v>112.23462000000001</v>
      </c>
      <c r="M16">
        <f t="shared" si="9"/>
        <v>107.860294117647</v>
      </c>
      <c r="N16" s="5">
        <f>RF!C16</f>
        <v>107.93</v>
      </c>
      <c r="O16" s="5">
        <f>LR!C16</f>
        <v>107.25</v>
      </c>
      <c r="P16" s="5">
        <f>Adaboost!C16</f>
        <v>106.411042944785</v>
      </c>
      <c r="Q16" s="5">
        <f>XGBR!C16</f>
        <v>106.61363</v>
      </c>
      <c r="R16" s="5">
        <f>Huber!C16</f>
        <v>107.250011422209</v>
      </c>
      <c r="S16" s="5">
        <f>BayesRidge!C16</f>
        <v>107.24999999955099</v>
      </c>
      <c r="T16" s="5">
        <f>Elastic!C16</f>
        <v>108.024750321045</v>
      </c>
      <c r="U16" s="5">
        <f>GBR!C16</f>
        <v>107.27577375558</v>
      </c>
      <c r="V16" s="6">
        <f t="shared" si="1"/>
        <v>107.24693869083778</v>
      </c>
      <c r="W16" s="6">
        <f t="shared" si="10"/>
        <v>108.024750321045</v>
      </c>
      <c r="X16" s="6">
        <f t="shared" si="11"/>
        <v>106.411042944785</v>
      </c>
      <c r="Y16" s="6">
        <f t="shared" ref="Y16" si="12">MAX(L16,M16,W17,X17)-MIN(L17,M17,W16,X16)</f>
        <v>5.8235770552150115</v>
      </c>
      <c r="Z16" s="6">
        <f t="shared" ref="Z16" si="13">MIN(L16,M16,W17,X17)-MAX(L17,M17,W16,X16)</f>
        <v>-9.2210139999999967</v>
      </c>
    </row>
    <row r="17" spans="1:26" ht="15" thickBot="1" x14ac:dyDescent="0.35">
      <c r="A17" t="s">
        <v>77</v>
      </c>
      <c r="B17" t="s">
        <v>76</v>
      </c>
      <c r="C17" s="5">
        <f>RF!B17</f>
        <v>116.83</v>
      </c>
      <c r="D17" s="5">
        <f>LR!B17</f>
        <v>114.5</v>
      </c>
      <c r="E17" s="5">
        <f>Adaboost!B17</f>
        <v>115.25</v>
      </c>
      <c r="F17" s="5">
        <f>XGBR!B17</f>
        <v>116.068794</v>
      </c>
      <c r="G17" s="5">
        <f>Huber!B17</f>
        <v>114.499997783691</v>
      </c>
      <c r="H17" s="5">
        <f>BayesRidge!B17</f>
        <v>114.499999999794</v>
      </c>
      <c r="I17" s="5">
        <f>Elastic!B17</f>
        <v>114.707119095593</v>
      </c>
      <c r="J17" s="5">
        <f>GBR!B17</f>
        <v>114.55285786096699</v>
      </c>
      <c r="K17" s="6">
        <f t="shared" si="0"/>
        <v>115.28149065395966</v>
      </c>
      <c r="L17">
        <f t="shared" si="8"/>
        <v>116.83</v>
      </c>
      <c r="M17">
        <f t="shared" si="9"/>
        <v>114.499997783691</v>
      </c>
      <c r="N17" s="5">
        <f>RF!C17</f>
        <v>108.98</v>
      </c>
      <c r="O17" s="5">
        <f>LR!C17</f>
        <v>109.5</v>
      </c>
      <c r="P17" s="5">
        <f>Adaboost!C17</f>
        <v>109.30379746835401</v>
      </c>
      <c r="Q17" s="5">
        <f>XGBR!C17</f>
        <v>107.608986</v>
      </c>
      <c r="R17" s="5">
        <f>Huber!C17</f>
        <v>109.500057108634</v>
      </c>
      <c r="S17" s="5">
        <f>BayesRidge!C17</f>
        <v>109.50000000023</v>
      </c>
      <c r="T17" s="5">
        <f>Elastic!C17</f>
        <v>109.65063952275101</v>
      </c>
      <c r="U17" s="5">
        <f>GBR!C17</f>
        <v>108.970375205265</v>
      </c>
      <c r="V17" s="6">
        <f t="shared" si="1"/>
        <v>109.17341046906577</v>
      </c>
      <c r="W17" s="6">
        <f t="shared" si="10"/>
        <v>109.65063952275101</v>
      </c>
      <c r="X17" s="6">
        <f t="shared" si="11"/>
        <v>107.608986</v>
      </c>
    </row>
    <row r="18" spans="1:26" ht="15" thickBot="1" x14ac:dyDescent="0.35">
      <c r="A18" t="s">
        <v>78</v>
      </c>
      <c r="B18" t="s">
        <v>79</v>
      </c>
      <c r="C18" s="5">
        <f>RF!B18</f>
        <v>111.92</v>
      </c>
      <c r="D18" s="5">
        <f>LR!B18</f>
        <v>112.74999999999901</v>
      </c>
      <c r="E18" s="5">
        <f>Adaboost!B18</f>
        <v>112.125</v>
      </c>
      <c r="F18" s="5">
        <f>XGBR!B18</f>
        <v>113.70264400000001</v>
      </c>
      <c r="G18" s="5">
        <f>Huber!B18</f>
        <v>112.750000886281</v>
      </c>
      <c r="H18" s="5">
        <f>BayesRidge!B18</f>
        <v>112.74999999977599</v>
      </c>
      <c r="I18" s="5">
        <f>Elastic!B18</f>
        <v>112.34088716078899</v>
      </c>
      <c r="J18" s="5">
        <f>GBR!B18</f>
        <v>111.978325640843</v>
      </c>
      <c r="K18" s="6">
        <f t="shared" si="0"/>
        <v>112.65534299871143</v>
      </c>
      <c r="L18">
        <f t="shared" si="8"/>
        <v>113.70264400000001</v>
      </c>
      <c r="M18">
        <f t="shared" si="9"/>
        <v>111.92</v>
      </c>
      <c r="N18" s="5">
        <f>RF!C18</f>
        <v>105.45</v>
      </c>
      <c r="O18" s="5">
        <f>LR!C18</f>
        <v>105.916666666666</v>
      </c>
      <c r="P18" s="5">
        <f>Adaboost!C18</f>
        <v>105.907894736842</v>
      </c>
      <c r="Q18" s="5">
        <f>XGBR!C18</f>
        <v>106.56276</v>
      </c>
      <c r="R18" s="5">
        <f>Huber!C18</f>
        <v>105.916643823784</v>
      </c>
      <c r="S18" s="5">
        <f>BayesRidge!C18</f>
        <v>105.916666666458</v>
      </c>
      <c r="T18" s="5">
        <f>Elastic!C18</f>
        <v>107.178718441341</v>
      </c>
      <c r="U18" s="5">
        <f>GBR!C18</f>
        <v>105.67125213052201</v>
      </c>
      <c r="V18" s="6">
        <f t="shared" si="1"/>
        <v>106.04140816165857</v>
      </c>
      <c r="W18" s="6">
        <f t="shared" si="10"/>
        <v>107.178718441341</v>
      </c>
      <c r="X18" s="6">
        <f t="shared" si="11"/>
        <v>105.45</v>
      </c>
      <c r="Y18" s="6">
        <f t="shared" ref="Y18:Y22" si="14">MAX(L18,M18,W19,X19)-MIN(L19,M19,W18,X18)</f>
        <v>8.2526440000000036</v>
      </c>
      <c r="Z18" s="6">
        <f t="shared" ref="Z18:Z22" si="15">MIN(L18,M18,W19,X19)-MAX(L19,M19,W18,X18)</f>
        <v>-6.0493537037039999</v>
      </c>
    </row>
    <row r="19" spans="1:26" ht="15" thickBot="1" x14ac:dyDescent="0.35">
      <c r="A19" t="s">
        <v>79</v>
      </c>
      <c r="B19" t="s">
        <v>78</v>
      </c>
      <c r="C19" s="5">
        <f>RF!B19</f>
        <v>117.32</v>
      </c>
      <c r="D19" s="5">
        <f>LR!B19</f>
        <v>116.09090909090899</v>
      </c>
      <c r="E19" s="5">
        <f>Adaboost!B19</f>
        <v>116.33898305084701</v>
      </c>
      <c r="F19" s="5">
        <f>XGBR!B19</f>
        <v>117.34565000000001</v>
      </c>
      <c r="G19" s="5">
        <f>Huber!B19</f>
        <v>116.09091054207801</v>
      </c>
      <c r="H19" s="5">
        <f>BayesRidge!B19</f>
        <v>116.09090909253599</v>
      </c>
      <c r="I19" s="5">
        <f>Elastic!B19</f>
        <v>115.317465147928</v>
      </c>
      <c r="J19" s="5">
        <f>GBR!B19</f>
        <v>115.748506457619</v>
      </c>
      <c r="K19" s="6">
        <f t="shared" si="0"/>
        <v>116.51662239924968</v>
      </c>
      <c r="L19">
        <f t="shared" si="8"/>
        <v>117.34565000000001</v>
      </c>
      <c r="M19">
        <f t="shared" si="9"/>
        <v>115.317465147928</v>
      </c>
      <c r="N19" s="5">
        <f>RF!C19</f>
        <v>112.25</v>
      </c>
      <c r="O19" s="5">
        <f>LR!C19</f>
        <v>113.636363636363</v>
      </c>
      <c r="P19" s="5">
        <f>Adaboost!C19</f>
        <v>111.29629629629601</v>
      </c>
      <c r="Q19" s="5">
        <f>XGBR!C19</f>
        <v>112.45708</v>
      </c>
      <c r="R19" s="5">
        <f>Huber!C19</f>
        <v>113.63632625503401</v>
      </c>
      <c r="S19" s="5">
        <f>BayesRidge!C19</f>
        <v>113.63636363687699</v>
      </c>
      <c r="T19" s="5">
        <f>Elastic!C19</f>
        <v>112.33575037967501</v>
      </c>
      <c r="U19" s="5">
        <f>GBR!C19</f>
        <v>112.639709647329</v>
      </c>
      <c r="V19" s="6">
        <f t="shared" si="1"/>
        <v>112.8265536062119</v>
      </c>
      <c r="W19" s="6">
        <f t="shared" si="10"/>
        <v>113.63636363687699</v>
      </c>
      <c r="X19" s="6">
        <f t="shared" si="11"/>
        <v>111.29629629629601</v>
      </c>
    </row>
    <row r="20" spans="1:26" ht="15" thickBot="1" x14ac:dyDescent="0.35">
      <c r="A20" t="s">
        <v>60</v>
      </c>
      <c r="B20" t="s">
        <v>80</v>
      </c>
      <c r="C20" s="5">
        <f>RF!B20</f>
        <v>111.47</v>
      </c>
      <c r="D20" s="5">
        <f>LR!B20</f>
        <v>108.846153846153</v>
      </c>
      <c r="E20" s="5">
        <f>Adaboost!B20</f>
        <v>107.26016260162601</v>
      </c>
      <c r="F20" s="5">
        <f>XGBR!B20</f>
        <v>111.25183</v>
      </c>
      <c r="G20" s="5">
        <f>Huber!B20</f>
        <v>108.84615425497201</v>
      </c>
      <c r="H20" s="5">
        <f>BayesRidge!B20</f>
        <v>108.846153846048</v>
      </c>
      <c r="I20" s="5">
        <f>Elastic!B20</f>
        <v>109.46747114551</v>
      </c>
      <c r="J20" s="5">
        <f>GBR!B20</f>
        <v>109.973836410882</v>
      </c>
      <c r="K20" s="6">
        <f t="shared" si="0"/>
        <v>109.85197550862443</v>
      </c>
      <c r="L20">
        <f t="shared" si="8"/>
        <v>111.47</v>
      </c>
      <c r="M20">
        <f t="shared" si="9"/>
        <v>107.26016260162601</v>
      </c>
      <c r="N20" s="5">
        <f>RF!C20</f>
        <v>108.3</v>
      </c>
      <c r="O20" s="5">
        <f>LR!C20</f>
        <v>106.53846153846099</v>
      </c>
      <c r="P20" s="5">
        <f>Adaboost!C20</f>
        <v>106.411042944785</v>
      </c>
      <c r="Q20" s="5">
        <f>XGBR!C20</f>
        <v>106.50412</v>
      </c>
      <c r="R20" s="5">
        <f>Huber!C20</f>
        <v>106.53845099616601</v>
      </c>
      <c r="S20" s="5">
        <f>BayesRidge!C20</f>
        <v>106.53846153853701</v>
      </c>
      <c r="T20" s="5">
        <f>Elastic!C20</f>
        <v>108.067426233967</v>
      </c>
      <c r="U20" s="5">
        <f>GBR!C20</f>
        <v>107.126931567358</v>
      </c>
      <c r="V20" s="6">
        <f t="shared" si="1"/>
        <v>106.95375504079202</v>
      </c>
      <c r="W20" s="6">
        <f t="shared" si="10"/>
        <v>108.3</v>
      </c>
      <c r="X20" s="6">
        <f t="shared" si="11"/>
        <v>106.411042944785</v>
      </c>
      <c r="Y20" s="6">
        <f t="shared" si="14"/>
        <v>9.3952830188670049</v>
      </c>
      <c r="Z20" s="6">
        <f t="shared" si="15"/>
        <v>-3.6506065543649981</v>
      </c>
    </row>
    <row r="21" spans="1:26" ht="15" thickBot="1" x14ac:dyDescent="0.35">
      <c r="A21" t="s">
        <v>80</v>
      </c>
      <c r="B21" t="s">
        <v>60</v>
      </c>
      <c r="C21" s="5">
        <f>RF!B21</f>
        <v>105.85</v>
      </c>
      <c r="D21" s="5">
        <f>LR!B21</f>
        <v>110.818181818181</v>
      </c>
      <c r="E21" s="5">
        <f>Adaboost!B21</f>
        <v>106.54545454545401</v>
      </c>
      <c r="F21" s="5">
        <f>XGBR!B21</f>
        <v>106.73871</v>
      </c>
      <c r="G21" s="5">
        <f>Huber!B21</f>
        <v>110.81818181725301</v>
      </c>
      <c r="H21" s="5">
        <f>BayesRidge!B21</f>
        <v>110.818181818989</v>
      </c>
      <c r="I21" s="5">
        <f>Elastic!B21</f>
        <v>110.91076915599101</v>
      </c>
      <c r="J21" s="5">
        <f>GBR!B21</f>
        <v>107.450514262691</v>
      </c>
      <c r="K21" s="6">
        <f t="shared" si="0"/>
        <v>109.15175556849191</v>
      </c>
      <c r="L21">
        <f t="shared" si="8"/>
        <v>110.91076915599101</v>
      </c>
      <c r="M21">
        <f t="shared" si="9"/>
        <v>105.85</v>
      </c>
      <c r="N21" s="5">
        <f>RF!C21</f>
        <v>115.09</v>
      </c>
      <c r="O21" s="5">
        <f>LR!C21</f>
        <v>113.636363636363</v>
      </c>
      <c r="P21" s="5">
        <f>Adaboost!C21</f>
        <v>115.245283018867</v>
      </c>
      <c r="Q21" s="5">
        <f>XGBR!C21</f>
        <v>110.96268499999999</v>
      </c>
      <c r="R21" s="5">
        <f>Huber!C21</f>
        <v>113.63636363652699</v>
      </c>
      <c r="S21" s="5">
        <f>BayesRidge!C21</f>
        <v>113.636363636205</v>
      </c>
      <c r="T21" s="5">
        <f>Elastic!C21</f>
        <v>113.49661140144001</v>
      </c>
      <c r="U21" s="5">
        <f>GBR!C21</f>
        <v>112.72038193685501</v>
      </c>
      <c r="V21" s="6">
        <f t="shared" si="1"/>
        <v>113.54932288057623</v>
      </c>
      <c r="W21" s="6">
        <f t="shared" si="10"/>
        <v>115.245283018867</v>
      </c>
      <c r="X21" s="6">
        <f t="shared" si="11"/>
        <v>110.96268499999999</v>
      </c>
    </row>
    <row r="22" spans="1:26" ht="15" thickBot="1" x14ac:dyDescent="0.35">
      <c r="A22" t="s">
        <v>81</v>
      </c>
      <c r="B22" t="s">
        <v>59</v>
      </c>
      <c r="C22" s="5">
        <f>RF!B22</f>
        <v>107.59</v>
      </c>
      <c r="D22" s="5">
        <f>LR!B22</f>
        <v>108.166666666666</v>
      </c>
      <c r="E22" s="5">
        <f>Adaboost!B22</f>
        <v>106.617647058823</v>
      </c>
      <c r="F22" s="5">
        <f>XGBR!B22</f>
        <v>106.8912</v>
      </c>
      <c r="G22" s="5">
        <f>Huber!B22</f>
        <v>108.16666622244399</v>
      </c>
      <c r="H22" s="5">
        <f>BayesRidge!B22</f>
        <v>108.166666666623</v>
      </c>
      <c r="I22" s="5">
        <f>Elastic!B22</f>
        <v>108.65322496629901</v>
      </c>
      <c r="J22" s="5">
        <f>GBR!B22</f>
        <v>107.402055074632</v>
      </c>
      <c r="K22" s="6">
        <f t="shared" si="0"/>
        <v>108.04939366340788</v>
      </c>
      <c r="L22">
        <f t="shared" si="8"/>
        <v>108.65322496629901</v>
      </c>
      <c r="M22">
        <f t="shared" si="9"/>
        <v>106.617647058823</v>
      </c>
      <c r="N22" s="5">
        <f>RF!C22</f>
        <v>106.34</v>
      </c>
      <c r="O22" s="5">
        <f>LR!C22</f>
        <v>105.916666666666</v>
      </c>
      <c r="P22" s="5">
        <f>Adaboost!C22</f>
        <v>106.073770491803</v>
      </c>
      <c r="Q22" s="5">
        <f>XGBR!C22</f>
        <v>106.14758999999999</v>
      </c>
      <c r="R22" s="5">
        <f>Huber!C22</f>
        <v>105.916678087517</v>
      </c>
      <c r="S22" s="5">
        <f>BayesRidge!C22</f>
        <v>105.91666666580799</v>
      </c>
      <c r="T22" s="5">
        <f>Elastic!C22</f>
        <v>106.965020387321</v>
      </c>
      <c r="U22" s="5">
        <f>GBR!C22</f>
        <v>105.39245338916</v>
      </c>
      <c r="V22" s="6">
        <f t="shared" si="1"/>
        <v>106.05042372238188</v>
      </c>
      <c r="W22" s="6">
        <f t="shared" si="10"/>
        <v>106.965020387321</v>
      </c>
      <c r="X22" s="6">
        <f t="shared" si="11"/>
        <v>105.39245338916</v>
      </c>
      <c r="Y22" s="6">
        <f t="shared" si="14"/>
        <v>8.3875466108400047</v>
      </c>
      <c r="Z22" s="6">
        <f t="shared" si="15"/>
        <v>-1.4606430387189988</v>
      </c>
    </row>
    <row r="23" spans="1:26" ht="15" thickBot="1" x14ac:dyDescent="0.35">
      <c r="A23" t="s">
        <v>59</v>
      </c>
      <c r="B23" t="s">
        <v>81</v>
      </c>
      <c r="C23" s="5">
        <f>RF!B23</f>
        <v>106.58</v>
      </c>
      <c r="D23" s="5">
        <f>LR!B23</f>
        <v>107.75</v>
      </c>
      <c r="E23" s="5">
        <f>Adaboost!B23</f>
        <v>105.682539682539</v>
      </c>
      <c r="F23" s="5">
        <f>XGBR!B23</f>
        <v>107.14422</v>
      </c>
      <c r="G23" s="5">
        <f>Huber!B23</f>
        <v>107.75000088772001</v>
      </c>
      <c r="H23" s="5">
        <f>BayesRidge!B23</f>
        <v>107.74999999920399</v>
      </c>
      <c r="I23" s="5">
        <f>Elastic!B23</f>
        <v>108.07829009754199</v>
      </c>
      <c r="J23" s="5">
        <f>GBR!B23</f>
        <v>106.87853008855799</v>
      </c>
      <c r="K23" s="6">
        <f t="shared" si="0"/>
        <v>107.59044067322056</v>
      </c>
      <c r="L23">
        <f t="shared" si="8"/>
        <v>108.07829009754199</v>
      </c>
      <c r="M23">
        <f t="shared" si="9"/>
        <v>105.682539682539</v>
      </c>
      <c r="N23" s="5">
        <f>RF!C23</f>
        <v>113.78</v>
      </c>
      <c r="O23" s="5">
        <f>LR!C23</f>
        <v>112.083333333333</v>
      </c>
      <c r="P23" s="5">
        <f>Adaboost!C23</f>
        <v>113.35294117647</v>
      </c>
      <c r="Q23" s="5">
        <f>XGBR!C23</f>
        <v>110.13357000000001</v>
      </c>
      <c r="R23" s="5">
        <f>Huber!C23</f>
        <v>112.083310489626</v>
      </c>
      <c r="S23" s="5">
        <f>BayesRidge!C23</f>
        <v>112.083333332669</v>
      </c>
      <c r="T23" s="5">
        <f>Elastic!C23</f>
        <v>111.86064080761599</v>
      </c>
      <c r="U23" s="5">
        <f>GBR!C23</f>
        <v>111.447077194686</v>
      </c>
      <c r="V23" s="6">
        <f t="shared" si="1"/>
        <v>112.11411067566233</v>
      </c>
      <c r="W23" s="6">
        <f t="shared" si="10"/>
        <v>113.78</v>
      </c>
      <c r="X23" s="6">
        <f t="shared" si="11"/>
        <v>110.13357000000001</v>
      </c>
    </row>
    <row r="24" spans="1:26" ht="15" thickBot="1" x14ac:dyDescent="0.35">
      <c r="A24" t="s">
        <v>82</v>
      </c>
      <c r="B24" t="s">
        <v>83</v>
      </c>
      <c r="C24" s="5">
        <f>RF!B24</f>
        <v>106.15</v>
      </c>
      <c r="D24" s="5">
        <f>LR!B24</f>
        <v>107.333333333333</v>
      </c>
      <c r="E24" s="5">
        <f>Adaboost!B24</f>
        <v>106.14705882352899</v>
      </c>
      <c r="F24" s="5">
        <f>XGBR!B24</f>
        <v>105.98300999999999</v>
      </c>
      <c r="G24" s="5">
        <f>Huber!B24</f>
        <v>107.333331560362</v>
      </c>
      <c r="H24" s="5">
        <f>BayesRidge!B24</f>
        <v>107.33333333299601</v>
      </c>
      <c r="I24" s="5">
        <f>Elastic!B24</f>
        <v>106.75500474343799</v>
      </c>
      <c r="J24" s="5">
        <f>GBR!B24</f>
        <v>106.53852942596301</v>
      </c>
      <c r="K24" s="6">
        <f t="shared" si="0"/>
        <v>106.98075720892133</v>
      </c>
      <c r="L24">
        <f t="shared" ref="L24:L25" si="16">MAX(C24:J24)</f>
        <v>107.333333333333</v>
      </c>
      <c r="M24">
        <f t="shared" ref="M24:M25" si="17">MIN(C24:J24)</f>
        <v>105.98300999999999</v>
      </c>
      <c r="N24" s="5">
        <f>RF!C24</f>
        <v>120.33</v>
      </c>
      <c r="O24" s="5">
        <f>LR!C24</f>
        <v>121.25</v>
      </c>
      <c r="P24" s="5">
        <f>Adaboost!C24</f>
        <v>118.621951219512</v>
      </c>
      <c r="Q24" s="5">
        <f>XGBR!C24</f>
        <v>120.37685999999999</v>
      </c>
      <c r="R24" s="5">
        <f>Huber!C24</f>
        <v>121.25004568486401</v>
      </c>
      <c r="S24" s="5">
        <f>BayesRidge!C24</f>
        <v>121.249999998953</v>
      </c>
      <c r="T24" s="5">
        <f>Elastic!C24</f>
        <v>119.429751010781</v>
      </c>
      <c r="U24" s="5">
        <f>GBR!C24</f>
        <v>120.67187379571099</v>
      </c>
      <c r="V24" s="6">
        <f t="shared" si="1"/>
        <v>120.49119232153599</v>
      </c>
      <c r="W24" s="6">
        <f t="shared" ref="W24:W25" si="18">MAX(N24:U24)</f>
        <v>121.25004568486401</v>
      </c>
      <c r="X24" s="6">
        <f t="shared" ref="X24:X25" si="19">MIN(N24:U24)</f>
        <v>118.621951219512</v>
      </c>
      <c r="Y24" s="6">
        <f t="shared" ref="Y24" si="20">MAX(L24,M24,W25,X25)-MIN(L25,M25,W24,X24)</f>
        <v>-6.2494139455949949</v>
      </c>
      <c r="Z24" s="6">
        <f t="shared" ref="Z24" si="21">MIN(L24,M24,W25,X25)-MAX(L25,M25,W24,X24)</f>
        <v>-15.267035684864013</v>
      </c>
    </row>
    <row r="25" spans="1:26" ht="15" thickBot="1" x14ac:dyDescent="0.35">
      <c r="A25" t="s">
        <v>83</v>
      </c>
      <c r="B25" t="s">
        <v>82</v>
      </c>
      <c r="C25" s="5">
        <f>RF!B25</f>
        <v>117.17</v>
      </c>
      <c r="D25" s="5">
        <f>LR!B25</f>
        <v>115.583333333333</v>
      </c>
      <c r="E25" s="5">
        <f>Adaboost!B25</f>
        <v>117.54857142857099</v>
      </c>
      <c r="F25" s="5">
        <f>XGBR!B25</f>
        <v>116.32143000000001</v>
      </c>
      <c r="G25" s="5">
        <f>Huber!B25</f>
        <v>115.58333377634099</v>
      </c>
      <c r="H25" s="5">
        <f>BayesRidge!B25</f>
        <v>115.583333333677</v>
      </c>
      <c r="I25" s="5">
        <f>Elastic!B25</f>
        <v>115.49358972688999</v>
      </c>
      <c r="J25" s="5">
        <f>GBR!B25</f>
        <v>115.539045666056</v>
      </c>
      <c r="K25" s="6">
        <f t="shared" si="0"/>
        <v>116.31067251011703</v>
      </c>
      <c r="L25">
        <f t="shared" si="16"/>
        <v>117.54857142857099</v>
      </c>
      <c r="M25">
        <f t="shared" si="17"/>
        <v>115.49358972688999</v>
      </c>
      <c r="N25" s="5">
        <f>RF!C25</f>
        <v>108.76</v>
      </c>
      <c r="O25" s="5">
        <f>LR!C25</f>
        <v>108.833333333333</v>
      </c>
      <c r="P25" s="5">
        <f>Adaboost!C25</f>
        <v>107.346666666666</v>
      </c>
      <c r="Q25" s="5">
        <f>XGBR!C25</f>
        <v>109.03241</v>
      </c>
      <c r="R25" s="5">
        <f>Huber!C25</f>
        <v>108.833321912645</v>
      </c>
      <c r="S25" s="5">
        <f>BayesRidge!C25</f>
        <v>108.833333333019</v>
      </c>
      <c r="T25" s="5">
        <f>Elastic!C25</f>
        <v>109.244175781295</v>
      </c>
      <c r="U25" s="5">
        <f>GBR!C25</f>
        <v>109.078555871467</v>
      </c>
      <c r="V25" s="6">
        <f t="shared" si="1"/>
        <v>108.75176910624468</v>
      </c>
      <c r="W25" s="6">
        <f t="shared" si="18"/>
        <v>109.244175781295</v>
      </c>
      <c r="X25" s="6">
        <f t="shared" si="19"/>
        <v>107.346666666666</v>
      </c>
    </row>
    <row r="26" spans="1:26" ht="15" thickBot="1" x14ac:dyDescent="0.35">
      <c r="A26" t="s">
        <v>37</v>
      </c>
      <c r="B26" t="s">
        <v>62</v>
      </c>
      <c r="C26" s="5">
        <f>RF!B26</f>
        <v>112.17</v>
      </c>
      <c r="D26" s="5">
        <f>LR!B26</f>
        <v>110.363636363636</v>
      </c>
      <c r="E26" s="5">
        <f>Adaboost!B26</f>
        <v>108.927835051546</v>
      </c>
      <c r="F26" s="5">
        <f>XGBR!B26</f>
        <v>112.07478999999999</v>
      </c>
      <c r="G26" s="5">
        <f>Huber!B26</f>
        <v>110.363636363513</v>
      </c>
      <c r="H26" s="5">
        <f>BayesRidge!B26</f>
        <v>110.363636363591</v>
      </c>
      <c r="I26" s="5">
        <f>Elastic!B26</f>
        <v>111.67093744769799</v>
      </c>
      <c r="J26" s="5">
        <f>GBR!B26</f>
        <v>110.64098218506101</v>
      </c>
      <c r="K26" s="6">
        <f t="shared" ref="K26:K27" si="22">AVERAGE(C26:J26,B55)</f>
        <v>110.9202621408739</v>
      </c>
      <c r="L26">
        <f t="shared" ref="L26:L27" si="23">MAX(C26:J26)</f>
        <v>112.17</v>
      </c>
      <c r="M26">
        <f t="shared" ref="M26:M27" si="24">MIN(C26:J26)</f>
        <v>108.927835051546</v>
      </c>
      <c r="N26" s="5">
        <f>RF!C26</f>
        <v>102.77</v>
      </c>
      <c r="O26" s="5">
        <f>LR!C26</f>
        <v>100.54545454545401</v>
      </c>
      <c r="P26" s="5">
        <f>Adaboost!C26</f>
        <v>102.588235294117</v>
      </c>
      <c r="Q26" s="5">
        <f>XGBR!C26</f>
        <v>102.58945</v>
      </c>
      <c r="R26" s="5">
        <f>Huber!C26</f>
        <v>100.545454545552</v>
      </c>
      <c r="S26" s="5">
        <f>BayesRidge!C26</f>
        <v>100.54545454559199</v>
      </c>
      <c r="T26" s="5">
        <f>Elastic!C26</f>
        <v>102.439681950321</v>
      </c>
      <c r="U26" s="5">
        <f>GBR!C26</f>
        <v>102.22971381074299</v>
      </c>
      <c r="V26" s="6">
        <f t="shared" ref="V26:V27" si="25">AVERAGE(N26:U26,C55)</f>
        <v>101.64278192476831</v>
      </c>
      <c r="W26" s="6">
        <f t="shared" ref="W26:W27" si="26">MAX(N26:U26)</f>
        <v>102.77</v>
      </c>
      <c r="X26" s="6">
        <f t="shared" ref="X26:X27" si="27">MIN(N26:U26)</f>
        <v>100.54545454545401</v>
      </c>
      <c r="Y26" s="6">
        <f t="shared" ref="Y26" si="28">MAX(L26,M26,W27,X27)-MIN(L27,M27,W26,X26)</f>
        <v>14.090909091017991</v>
      </c>
      <c r="Z26" s="6">
        <f t="shared" ref="Z26" si="29">MIN(L26,M26,W27,X27)-MAX(L27,M27,W26,X26)</f>
        <v>-14.635484948454007</v>
      </c>
    </row>
    <row r="27" spans="1:26" ht="15" thickBot="1" x14ac:dyDescent="0.35">
      <c r="A27" t="s">
        <v>62</v>
      </c>
      <c r="B27" t="s">
        <v>37</v>
      </c>
      <c r="C27" s="5">
        <f>RF!B27</f>
        <v>122.44</v>
      </c>
      <c r="D27" s="5">
        <f>LR!B27</f>
        <v>122.454545454545</v>
      </c>
      <c r="E27" s="5">
        <f>Adaboost!B27</f>
        <v>120.83720930232499</v>
      </c>
      <c r="F27" s="5">
        <f>XGBR!B27</f>
        <v>123.56332</v>
      </c>
      <c r="G27" s="5">
        <f>Huber!B27</f>
        <v>122.454545455519</v>
      </c>
      <c r="H27" s="5">
        <f>BayesRidge!B27</f>
        <v>122.454545452662</v>
      </c>
      <c r="I27" s="5">
        <f>Elastic!B27</f>
        <v>119.801764355758</v>
      </c>
      <c r="J27" s="5">
        <f>GBR!B27</f>
        <v>120.89934008679801</v>
      </c>
      <c r="K27" s="6">
        <f t="shared" si="22"/>
        <v>121.98195747028068</v>
      </c>
      <c r="L27">
        <f t="shared" si="23"/>
        <v>123.56332</v>
      </c>
      <c r="M27">
        <f t="shared" si="24"/>
        <v>119.801764355758</v>
      </c>
      <c r="N27" s="5">
        <f>RF!C27</f>
        <v>113.24</v>
      </c>
      <c r="O27" s="5">
        <f>LR!C27</f>
        <v>114.636363636363</v>
      </c>
      <c r="P27" s="5">
        <f>Adaboost!C27</f>
        <v>113.433333333333</v>
      </c>
      <c r="Q27" s="5">
        <f>XGBR!C27</f>
        <v>113.96959</v>
      </c>
      <c r="R27" s="5">
        <f>Huber!C27</f>
        <v>114.636363636339</v>
      </c>
      <c r="S27" s="5">
        <f>BayesRidge!C27</f>
        <v>114.636363636472</v>
      </c>
      <c r="T27" s="5">
        <f>Elastic!C27</f>
        <v>113.04441599071799</v>
      </c>
      <c r="U27" s="5">
        <f>GBR!C27</f>
        <v>113.4632977924</v>
      </c>
      <c r="V27" s="6">
        <f t="shared" si="25"/>
        <v>113.9659958870289</v>
      </c>
      <c r="W27" s="6">
        <f t="shared" si="26"/>
        <v>114.636363636472</v>
      </c>
      <c r="X27" s="6">
        <f t="shared" si="27"/>
        <v>113.04441599071799</v>
      </c>
    </row>
    <row r="28" spans="1:26" ht="15" thickBot="1" x14ac:dyDescent="0.35">
      <c r="C28" s="7"/>
      <c r="D28" s="8" t="s">
        <v>40</v>
      </c>
      <c r="E28" s="8"/>
      <c r="F28" s="7"/>
      <c r="G28" s="8"/>
      <c r="L28" s="5" t="s">
        <v>39</v>
      </c>
      <c r="M28"/>
      <c r="N28" s="5"/>
      <c r="O28" s="8"/>
      <c r="P28" s="9"/>
      <c r="Q28" s="8"/>
      <c r="R28" s="8"/>
      <c r="S28" s="7"/>
    </row>
    <row r="29" spans="1:26" x14ac:dyDescent="0.3">
      <c r="D29" s="6" t="s">
        <v>54</v>
      </c>
      <c r="E29" s="6" t="s">
        <v>55</v>
      </c>
      <c r="F29" s="6" t="s">
        <v>10</v>
      </c>
      <c r="G29" s="6" t="s">
        <v>11</v>
      </c>
      <c r="H29" s="6" t="s">
        <v>12</v>
      </c>
      <c r="I29" s="6" t="s">
        <v>13</v>
      </c>
      <c r="J29" s="6" t="s">
        <v>15</v>
      </c>
      <c r="K29" s="6" t="s">
        <v>16</v>
      </c>
      <c r="L29" s="8" t="s">
        <v>17</v>
      </c>
      <c r="M29" s="6" t="s">
        <v>33</v>
      </c>
      <c r="N29" s="6" t="s">
        <v>34</v>
      </c>
      <c r="O29" s="6" t="s">
        <v>12</v>
      </c>
      <c r="P29" s="6" t="s">
        <v>13</v>
      </c>
      <c r="Q29" s="6" t="s">
        <v>17</v>
      </c>
      <c r="R29" s="6" t="s">
        <v>15</v>
      </c>
      <c r="S29" s="6" t="s">
        <v>16</v>
      </c>
    </row>
    <row r="30" spans="1:26" x14ac:dyDescent="0.3">
      <c r="A30" s="4" t="s">
        <v>0</v>
      </c>
      <c r="B30" s="4" t="s">
        <v>19</v>
      </c>
      <c r="C30" s="6" t="s">
        <v>20</v>
      </c>
      <c r="D30" s="6" t="str">
        <f>A2</f>
        <v>HOU</v>
      </c>
      <c r="E30" s="6" t="str">
        <f>B2</f>
        <v>DAL</v>
      </c>
      <c r="F30" s="6">
        <f>(K2+V3)/2</f>
        <v>112.02567294224173</v>
      </c>
      <c r="G30" s="6">
        <f>(K3+V2)/2</f>
        <v>113.58017495016728</v>
      </c>
      <c r="H30" s="6">
        <f>F30-G30</f>
        <v>-1.5545020079255494</v>
      </c>
      <c r="I30" s="6" t="str">
        <f>IF(G30&gt;F30,E30,D30)</f>
        <v>DAL</v>
      </c>
      <c r="L30" s="6">
        <f t="shared" ref="L30:L40" si="30">F30+G30</f>
        <v>225.605847892409</v>
      </c>
      <c r="M30" s="10">
        <f>MAX(K2,V3)</f>
        <v>119.02294670527888</v>
      </c>
      <c r="N30" s="6">
        <f>MAX(K3,V2)</f>
        <v>114.08121681476834</v>
      </c>
      <c r="O30" s="6">
        <f>M30-N30</f>
        <v>4.941729890510544</v>
      </c>
      <c r="P30" s="6" t="str">
        <f>IF(N30&gt;M30,E30,D30)</f>
        <v>HOU</v>
      </c>
      <c r="Q30" s="6">
        <f t="shared" ref="Q30:Q40" si="31">M30+N30</f>
        <v>233.10416352004722</v>
      </c>
    </row>
    <row r="31" spans="1:26" ht="15" thickBot="1" x14ac:dyDescent="0.35">
      <c r="A31" t="str">
        <f t="shared" ref="A31:A54" si="32">A2</f>
        <v>HOU</v>
      </c>
      <c r="B31" s="5">
        <f>Neural!B2</f>
        <v>121.78969278032601</v>
      </c>
      <c r="C31" s="5">
        <f>Neural!C2</f>
        <v>115.034799287021</v>
      </c>
      <c r="D31" s="6" t="str">
        <f>A4</f>
        <v>CLE</v>
      </c>
      <c r="E31" s="6" t="str">
        <f>B4</f>
        <v>LAC</v>
      </c>
      <c r="F31" s="6">
        <f>(K4+V5)/2</f>
        <v>108.49893756361567</v>
      </c>
      <c r="G31" s="6">
        <f>(K5+V4)/2</f>
        <v>113.05316860943512</v>
      </c>
      <c r="H31" s="6">
        <f t="shared" ref="H31:H38" si="33">F31-G31</f>
        <v>-4.5542310458194493</v>
      </c>
      <c r="I31" s="6" t="str">
        <f t="shared" ref="I31:I41" si="34">IF(G31&gt;F31,E31,D31)</f>
        <v>LAC</v>
      </c>
      <c r="L31" s="6">
        <f t="shared" si="30"/>
        <v>221.55210617305079</v>
      </c>
      <c r="M31" s="10">
        <f>MAX(K4,V5)</f>
        <v>111.16556389724656</v>
      </c>
      <c r="N31" s="11">
        <f>MAX(K5,V4)</f>
        <v>113.742473476773</v>
      </c>
      <c r="O31" s="6">
        <f t="shared" ref="O31:O40" si="35">M31-N31</f>
        <v>-2.5769095795264434</v>
      </c>
      <c r="P31" s="6" t="str">
        <f t="shared" ref="P31:P41" si="36">IF(N31&gt;M31,E31,D31)</f>
        <v>LAC</v>
      </c>
      <c r="Q31" s="6">
        <f t="shared" si="31"/>
        <v>224.90803737401956</v>
      </c>
    </row>
    <row r="32" spans="1:26" ht="15" thickBot="1" x14ac:dyDescent="0.35">
      <c r="A32" t="str">
        <f t="shared" si="32"/>
        <v>DAL</v>
      </c>
      <c r="B32" s="5">
        <f>Neural!B3</f>
        <v>114.459801492495</v>
      </c>
      <c r="C32" s="5">
        <f>Neural!C3</f>
        <v>104.655209155459</v>
      </c>
      <c r="D32" s="6" t="str">
        <f>A6</f>
        <v>MIA</v>
      </c>
      <c r="E32" s="6" t="str">
        <f>B6</f>
        <v>IND</v>
      </c>
      <c r="F32" s="6">
        <f>(K6+V7)/2</f>
        <v>110.95797683117856</v>
      </c>
      <c r="G32" s="6">
        <f>(K7+V6)/2</f>
        <v>110.69593544308646</v>
      </c>
      <c r="H32" s="6">
        <f t="shared" si="33"/>
        <v>0.26204138809210065</v>
      </c>
      <c r="I32" s="6" t="str">
        <f t="shared" si="34"/>
        <v>MIA</v>
      </c>
      <c r="L32" s="6">
        <f t="shared" si="30"/>
        <v>221.653912274265</v>
      </c>
      <c r="M32" s="10">
        <f>MAX(K6,V7)</f>
        <v>112.4371016139871</v>
      </c>
      <c r="N32" s="10">
        <f>MAX(K7,V6)</f>
        <v>119.74962169913033</v>
      </c>
      <c r="O32" s="6">
        <f t="shared" si="35"/>
        <v>-7.3125200851432339</v>
      </c>
      <c r="P32" s="6" t="str">
        <f t="shared" si="36"/>
        <v>IND</v>
      </c>
      <c r="Q32" s="6">
        <f t="shared" si="31"/>
        <v>232.18672331311743</v>
      </c>
    </row>
    <row r="33" spans="1:22" ht="15" thickBot="1" x14ac:dyDescent="0.35">
      <c r="A33" t="str">
        <f t="shared" si="32"/>
        <v>CLE</v>
      </c>
      <c r="B33" s="5">
        <f>Neural!B4</f>
        <v>107.84229248822101</v>
      </c>
      <c r="C33" s="5">
        <f>Neural!C4</f>
        <v>113.204941418093</v>
      </c>
      <c r="D33" s="6" t="str">
        <f>A8</f>
        <v>POR</v>
      </c>
      <c r="E33" s="6" t="str">
        <f>B8</f>
        <v>BOS</v>
      </c>
      <c r="F33" s="6">
        <f>(K8+V9)/2</f>
        <v>104.81853892777612</v>
      </c>
      <c r="G33" s="6">
        <f>(K9+V8)/2</f>
        <v>116.87577430692355</v>
      </c>
      <c r="H33" s="6">
        <f t="shared" si="33"/>
        <v>-12.057235379147428</v>
      </c>
      <c r="I33" s="6" t="str">
        <f t="shared" si="34"/>
        <v>BOS</v>
      </c>
      <c r="L33" s="6">
        <f t="shared" si="30"/>
        <v>221.69431323469968</v>
      </c>
      <c r="M33" s="10">
        <f>MAX(K8,V9)</f>
        <v>106.80662287843167</v>
      </c>
      <c r="N33" s="10">
        <f>MAX(K9,V8)</f>
        <v>120.29879696960799</v>
      </c>
      <c r="O33" s="6">
        <f t="shared" si="35"/>
        <v>-13.492174091176324</v>
      </c>
      <c r="P33" s="6" t="str">
        <f t="shared" si="36"/>
        <v>BOS</v>
      </c>
      <c r="Q33" s="6">
        <f t="shared" si="31"/>
        <v>227.10541984803967</v>
      </c>
    </row>
    <row r="34" spans="1:22" ht="15" thickBot="1" x14ac:dyDescent="0.35">
      <c r="A34" t="str">
        <f t="shared" si="32"/>
        <v>LAC</v>
      </c>
      <c r="B34" s="5">
        <f>Neural!B5</f>
        <v>114.03197818625701</v>
      </c>
      <c r="C34" s="5">
        <f>Neural!C5</f>
        <v>110.811373257699</v>
      </c>
      <c r="D34" s="6" t="str">
        <f>A10</f>
        <v>OKC</v>
      </c>
      <c r="E34" s="6" t="str">
        <f>B10</f>
        <v>CHA</v>
      </c>
      <c r="F34" s="6">
        <f>(K10+V11)/2</f>
        <v>114.57602593828116</v>
      </c>
      <c r="G34" s="6">
        <f>(K11+V10)/2</f>
        <v>108.2581598967441</v>
      </c>
      <c r="H34" s="6">
        <f t="shared" si="33"/>
        <v>6.3178660415370587</v>
      </c>
      <c r="I34" s="6" t="str">
        <f t="shared" si="34"/>
        <v>OKC</v>
      </c>
      <c r="L34" s="6">
        <f t="shared" si="30"/>
        <v>222.83418583502527</v>
      </c>
      <c r="M34" s="10">
        <f>MAX(K10,V11)</f>
        <v>115.047672116461</v>
      </c>
      <c r="N34" s="6">
        <f>MAX(K11,V10)</f>
        <v>114.61247923567456</v>
      </c>
      <c r="O34" s="6">
        <f t="shared" si="35"/>
        <v>0.43519288078644536</v>
      </c>
      <c r="P34" s="6" t="str">
        <f t="shared" si="36"/>
        <v>OKC</v>
      </c>
      <c r="Q34" s="6">
        <f t="shared" si="31"/>
        <v>229.66015135213556</v>
      </c>
    </row>
    <row r="35" spans="1:22" ht="15" thickBot="1" x14ac:dyDescent="0.35">
      <c r="A35" t="str">
        <f t="shared" si="32"/>
        <v>MIA</v>
      </c>
      <c r="B35" s="5">
        <f>Neural!B6</f>
        <v>110.58378556807401</v>
      </c>
      <c r="C35" s="5">
        <f>Neural!C6</f>
        <v>100.649386160243</v>
      </c>
      <c r="D35" s="6" t="str">
        <f>A12</f>
        <v>CHI</v>
      </c>
      <c r="E35" s="6" t="str">
        <f>B12</f>
        <v>ORL</v>
      </c>
      <c r="F35" s="6">
        <f>(K12+V13)/2</f>
        <v>107.77568230640317</v>
      </c>
      <c r="G35" s="6">
        <f>(K13+V12)/2</f>
        <v>111.14189606979656</v>
      </c>
      <c r="H35" s="6">
        <f t="shared" si="33"/>
        <v>-3.3662137633933895</v>
      </c>
      <c r="I35" s="6" t="str">
        <f t="shared" si="34"/>
        <v>ORL</v>
      </c>
      <c r="L35" s="6">
        <f t="shared" si="30"/>
        <v>218.91757837619974</v>
      </c>
      <c r="M35" s="10">
        <f>MAX(K12,V13)</f>
        <v>112.57004731588877</v>
      </c>
      <c r="N35" s="6">
        <f>MAX(K13,V12)</f>
        <v>111.90524803114278</v>
      </c>
      <c r="O35" s="6">
        <f t="shared" si="35"/>
        <v>0.66479928474599603</v>
      </c>
      <c r="P35" s="6" t="str">
        <f t="shared" si="36"/>
        <v>CHI</v>
      </c>
      <c r="Q35" s="6">
        <f t="shared" si="31"/>
        <v>224.47529534703153</v>
      </c>
    </row>
    <row r="36" spans="1:22" ht="15" thickBot="1" x14ac:dyDescent="0.35">
      <c r="A36" t="str">
        <f t="shared" si="32"/>
        <v>IND</v>
      </c>
      <c r="B36" s="5">
        <f>Neural!B7</f>
        <v>122.32670885149101</v>
      </c>
      <c r="C36" s="5">
        <f>Neural!C7</f>
        <v>112.951373455649</v>
      </c>
      <c r="D36" s="6" t="str">
        <f>A14</f>
        <v>WAS</v>
      </c>
      <c r="E36" s="6" t="str">
        <f>B14</f>
        <v>TOR</v>
      </c>
      <c r="F36" s="6">
        <f>(K14+V15)/2</f>
        <v>114.58193076466873</v>
      </c>
      <c r="G36" s="6">
        <f>(K15+V14)/2</f>
        <v>109.44266841617861</v>
      </c>
      <c r="H36" s="6">
        <f t="shared" si="33"/>
        <v>5.1392623484901208</v>
      </c>
      <c r="I36" s="6" t="str">
        <f t="shared" si="34"/>
        <v>WAS</v>
      </c>
      <c r="L36" s="6">
        <f t="shared" si="30"/>
        <v>224.02459918084733</v>
      </c>
      <c r="M36" s="10">
        <f>MAX(K14,V15)</f>
        <v>120.17961084912288</v>
      </c>
      <c r="N36" s="6">
        <f>MAX(K15,V14)</f>
        <v>116.78327888310554</v>
      </c>
      <c r="O36" s="6">
        <f t="shared" si="35"/>
        <v>3.3963319660173426</v>
      </c>
      <c r="P36" s="6" t="str">
        <f t="shared" si="36"/>
        <v>WAS</v>
      </c>
      <c r="Q36" s="6">
        <f t="shared" si="31"/>
        <v>236.9628897322284</v>
      </c>
    </row>
    <row r="37" spans="1:22" ht="15" thickBot="1" x14ac:dyDescent="0.35">
      <c r="A37" t="str">
        <f t="shared" si="32"/>
        <v>POR</v>
      </c>
      <c r="B37" s="5">
        <f>Neural!B8</f>
        <v>104.19654576200401</v>
      </c>
      <c r="C37" s="5">
        <f>Neural!C8</f>
        <v>113.40312351772801</v>
      </c>
      <c r="D37" s="6" t="str">
        <f>A16</f>
        <v>NOP</v>
      </c>
      <c r="E37" s="6" t="str">
        <f>B16</f>
        <v>PHX</v>
      </c>
      <c r="F37" s="6">
        <f>(K16+V17)/2</f>
        <v>109.65489845327016</v>
      </c>
      <c r="G37" s="6">
        <f>(K17+V16)/2</f>
        <v>111.26421467239872</v>
      </c>
      <c r="H37" s="6">
        <f t="shared" si="33"/>
        <v>-1.6093162191285586</v>
      </c>
      <c r="I37" s="6" t="str">
        <f t="shared" si="34"/>
        <v>PHX</v>
      </c>
      <c r="L37" s="6">
        <f t="shared" si="30"/>
        <v>220.9191131256689</v>
      </c>
      <c r="M37" s="10">
        <f>MAX(K16,V17)</f>
        <v>110.13638643747456</v>
      </c>
      <c r="N37" s="6">
        <f>MAX(K17,V16)</f>
        <v>115.28149065395966</v>
      </c>
      <c r="O37" s="6">
        <f t="shared" si="35"/>
        <v>-5.1451042164851089</v>
      </c>
      <c r="P37" s="6" t="str">
        <f t="shared" si="36"/>
        <v>PHX</v>
      </c>
      <c r="Q37" s="6">
        <f t="shared" si="31"/>
        <v>225.41787709143421</v>
      </c>
    </row>
    <row r="38" spans="1:22" ht="15" thickBot="1" x14ac:dyDescent="0.35">
      <c r="A38" t="str">
        <f t="shared" si="32"/>
        <v>BOS</v>
      </c>
      <c r="B38" s="5">
        <f>Neural!B9</f>
        <v>122.197334388838</v>
      </c>
      <c r="C38" s="5">
        <f>Neural!C9</f>
        <v>106.88214888218999</v>
      </c>
      <c r="D38" s="6" t="str">
        <f>A18</f>
        <v>NYK</v>
      </c>
      <c r="E38" s="6" t="str">
        <f>B18</f>
        <v>MIL</v>
      </c>
      <c r="F38" s="6">
        <f>(K18+V19)/2</f>
        <v>112.74094830246167</v>
      </c>
      <c r="G38" s="6">
        <f>(K19+V18)/2</f>
        <v>111.27901528045413</v>
      </c>
      <c r="H38" s="6">
        <f t="shared" si="33"/>
        <v>1.4619330220075426</v>
      </c>
      <c r="I38" s="6" t="str">
        <f t="shared" si="34"/>
        <v>NYK</v>
      </c>
      <c r="L38" s="6">
        <f t="shared" si="30"/>
        <v>224.01996358291581</v>
      </c>
      <c r="M38" s="10">
        <f>MAX(K18,V19)</f>
        <v>112.8265536062119</v>
      </c>
      <c r="N38" s="6">
        <f>MAX(K19,V18)</f>
        <v>116.51662239924968</v>
      </c>
      <c r="O38" s="6">
        <f t="shared" si="35"/>
        <v>-3.6900687930377813</v>
      </c>
      <c r="P38" s="6" t="str">
        <f t="shared" si="36"/>
        <v>MIL</v>
      </c>
      <c r="Q38" s="6">
        <f t="shared" si="31"/>
        <v>229.3431760054616</v>
      </c>
    </row>
    <row r="39" spans="1:22" ht="15" thickBot="1" x14ac:dyDescent="0.35">
      <c r="A39" t="str">
        <f t="shared" si="32"/>
        <v>OKC</v>
      </c>
      <c r="B39" s="5">
        <f>Neural!B10</f>
        <v>118.215243141171</v>
      </c>
      <c r="C39" s="5">
        <f>Neural!C10</f>
        <v>115.54647242045699</v>
      </c>
      <c r="D39" s="6" t="str">
        <f>A20</f>
        <v>PHI</v>
      </c>
      <c r="E39" s="6" t="str">
        <f>B20</f>
        <v>SAS</v>
      </c>
      <c r="F39" s="6">
        <f>(K20+V21)/2</f>
        <v>111.70064919460033</v>
      </c>
      <c r="G39" s="6">
        <f>(K21+V20)/2</f>
        <v>108.05275530464196</v>
      </c>
      <c r="H39" s="6">
        <f t="shared" ref="H39:H40" si="37">F39-G39</f>
        <v>3.6478938899583682</v>
      </c>
      <c r="I39" s="6" t="str">
        <f t="shared" si="34"/>
        <v>PHI</v>
      </c>
      <c r="L39" s="6">
        <f t="shared" si="30"/>
        <v>219.75340449924229</v>
      </c>
      <c r="M39" s="10">
        <f>MAX(K20,V21)</f>
        <v>113.54932288057623</v>
      </c>
      <c r="N39" s="6">
        <f>MAX(K21,V20)</f>
        <v>109.15175556849191</v>
      </c>
      <c r="O39" s="6">
        <f t="shared" si="35"/>
        <v>4.3975673120843197</v>
      </c>
      <c r="P39" s="6" t="str">
        <f t="shared" si="36"/>
        <v>PHI</v>
      </c>
      <c r="Q39" s="6">
        <f t="shared" si="31"/>
        <v>222.70107844906812</v>
      </c>
    </row>
    <row r="40" spans="1:22" ht="15" thickBot="1" x14ac:dyDescent="0.35">
      <c r="A40" t="str">
        <f t="shared" si="32"/>
        <v>CHA</v>
      </c>
      <c r="B40" s="5">
        <f>Neural!B11</f>
        <v>103.681433969675</v>
      </c>
      <c r="C40" s="5">
        <f>Neural!C11</f>
        <v>113.99620294843599</v>
      </c>
      <c r="D40" s="6" t="str">
        <f>A22</f>
        <v>SAC</v>
      </c>
      <c r="E40" s="6" t="str">
        <f>B22</f>
        <v>BKN</v>
      </c>
      <c r="F40" s="6">
        <f>(K22+V23)/2</f>
        <v>110.08175216953511</v>
      </c>
      <c r="G40" s="6">
        <f>(K23+V22)/2</f>
        <v>106.82043219780121</v>
      </c>
      <c r="H40" s="6">
        <f t="shared" si="37"/>
        <v>3.2613199717338972</v>
      </c>
      <c r="I40" s="6" t="str">
        <f t="shared" si="34"/>
        <v>SAC</v>
      </c>
      <c r="L40" s="6">
        <f t="shared" si="30"/>
        <v>216.9021843673363</v>
      </c>
      <c r="M40" s="10">
        <f>MAX(K22,V23)</f>
        <v>112.11411067566233</v>
      </c>
      <c r="N40" s="6">
        <f>MAX(K23,V22)</f>
        <v>107.59044067322056</v>
      </c>
      <c r="O40" s="6">
        <f t="shared" si="35"/>
        <v>4.5236700024417758</v>
      </c>
      <c r="P40" s="6" t="str">
        <f t="shared" si="36"/>
        <v>SAC</v>
      </c>
      <c r="Q40" s="6">
        <f t="shared" si="31"/>
        <v>219.70455134888289</v>
      </c>
    </row>
    <row r="41" spans="1:22" ht="15" thickBot="1" x14ac:dyDescent="0.35">
      <c r="A41" t="str">
        <f t="shared" si="32"/>
        <v>CHI</v>
      </c>
      <c r="B41" s="5">
        <f>Neural!B12</f>
        <v>114.557790105938</v>
      </c>
      <c r="C41" s="5">
        <f>Neural!C12</f>
        <v>111.61565230246801</v>
      </c>
      <c r="D41" s="6" t="str">
        <f>A24</f>
        <v>UTA</v>
      </c>
      <c r="E41" s="6" t="str">
        <f>B24</f>
        <v>GSW</v>
      </c>
      <c r="F41" s="6">
        <f>(K24+V25)/2</f>
        <v>107.86626315758301</v>
      </c>
      <c r="G41" s="6">
        <f>(K25+V24)/2</f>
        <v>118.4009324158265</v>
      </c>
      <c r="H41" s="6">
        <f t="shared" ref="H41" si="38">F41-G41</f>
        <v>-10.534669258243497</v>
      </c>
      <c r="I41" s="6" t="str">
        <f t="shared" si="34"/>
        <v>GSW</v>
      </c>
      <c r="L41" s="6">
        <f t="shared" ref="L41" si="39">F41+G41</f>
        <v>226.26719557340951</v>
      </c>
      <c r="M41" s="10">
        <f>MAX(K24,V25)</f>
        <v>108.75176910624468</v>
      </c>
      <c r="N41" s="6">
        <f>MAX(K25,V24)</f>
        <v>120.49119232153599</v>
      </c>
      <c r="O41" s="6">
        <f t="shared" ref="O41" si="40">M41-N41</f>
        <v>-11.73942321529131</v>
      </c>
      <c r="P41" s="6" t="str">
        <f t="shared" si="36"/>
        <v>GSW</v>
      </c>
      <c r="Q41" s="6">
        <f t="shared" ref="Q41" si="41">M41+N41</f>
        <v>229.24296142778067</v>
      </c>
    </row>
    <row r="42" spans="1:22" ht="15" thickBot="1" x14ac:dyDescent="0.35">
      <c r="A42" t="str">
        <f t="shared" si="32"/>
        <v>ORL</v>
      </c>
      <c r="B42" s="5">
        <f>Neural!B13</f>
        <v>111.200506914898</v>
      </c>
      <c r="C42" s="5">
        <f>Neural!C13</f>
        <v>102.742204762211</v>
      </c>
      <c r="D42" s="15" t="str">
        <f>A26</f>
        <v>MIN</v>
      </c>
      <c r="E42" s="6" t="str">
        <f>B26</f>
        <v>LAL</v>
      </c>
      <c r="F42" s="6">
        <f>(K26+V27)/2</f>
        <v>112.44312901395139</v>
      </c>
      <c r="G42" s="6">
        <f>(K27+V26)/2</f>
        <v>111.8123696975245</v>
      </c>
      <c r="H42" s="6">
        <f t="shared" ref="H42" si="42">F42-G42</f>
        <v>0.63075931642688943</v>
      </c>
      <c r="I42" s="6" t="str">
        <f t="shared" ref="I42" si="43">IF(G42&gt;F42,E42,D42)</f>
        <v>MIN</v>
      </c>
      <c r="L42" s="6">
        <f t="shared" ref="L42" si="44">F42+G42</f>
        <v>224.25549871147589</v>
      </c>
      <c r="M42" s="10">
        <f>MAX(K26,V27)</f>
        <v>113.9659958870289</v>
      </c>
      <c r="N42" s="6">
        <f>MAX(K27,V26)</f>
        <v>121.98195747028068</v>
      </c>
      <c r="O42" s="6">
        <f t="shared" ref="O42" si="45">M42-N42</f>
        <v>-8.0159615832517801</v>
      </c>
      <c r="P42" s="6" t="str">
        <f t="shared" ref="P42" si="46">IF(N42&gt;M42,E42,D42)</f>
        <v>LAL</v>
      </c>
      <c r="Q42" s="6">
        <f t="shared" ref="Q42" si="47">M42+N42</f>
        <v>235.94795335730959</v>
      </c>
    </row>
    <row r="43" spans="1:22" ht="15" thickBot="1" x14ac:dyDescent="0.35">
      <c r="A43" t="str">
        <f t="shared" si="32"/>
        <v>WAS</v>
      </c>
      <c r="B43" s="5">
        <f>Neural!B14</f>
        <v>112.33517905842</v>
      </c>
      <c r="C43" s="5">
        <f>Neural!C14</f>
        <v>117.492123180001</v>
      </c>
      <c r="D43" s="6" t="s">
        <v>41</v>
      </c>
      <c r="L43" s="6" t="s">
        <v>37</v>
      </c>
      <c r="S43" s="6" t="s">
        <v>47</v>
      </c>
    </row>
    <row r="44" spans="1:22" ht="15" thickBot="1" x14ac:dyDescent="0.35">
      <c r="A44" t="str">
        <f t="shared" si="32"/>
        <v>TOR</v>
      </c>
      <c r="B44" s="5">
        <f>Neural!B15</f>
        <v>102.67496557071</v>
      </c>
      <c r="C44" s="16">
        <f>Neural!C15</f>
        <v>120.96492991609701</v>
      </c>
      <c r="D44" s="8" t="s">
        <v>54</v>
      </c>
      <c r="E44" s="6" t="s">
        <v>55</v>
      </c>
      <c r="F44" s="6" t="s">
        <v>10</v>
      </c>
      <c r="G44" s="6" t="s">
        <v>11</v>
      </c>
      <c r="H44" s="6" t="s">
        <v>12</v>
      </c>
      <c r="I44" s="6" t="s">
        <v>13</v>
      </c>
      <c r="J44" s="6" t="s">
        <v>15</v>
      </c>
      <c r="K44" s="6" t="s">
        <v>16</v>
      </c>
      <c r="L44" s="6" t="s">
        <v>17</v>
      </c>
      <c r="M44" s="6" t="s">
        <v>35</v>
      </c>
      <c r="N44" s="6" t="s">
        <v>36</v>
      </c>
      <c r="O44" s="6" t="s">
        <v>12</v>
      </c>
      <c r="P44" s="6" t="s">
        <v>13</v>
      </c>
      <c r="Q44" s="6" t="s">
        <v>17</v>
      </c>
      <c r="R44" s="6" t="s">
        <v>15</v>
      </c>
      <c r="S44" s="6" t="s">
        <v>16</v>
      </c>
      <c r="T44" s="6" t="s">
        <v>35</v>
      </c>
      <c r="U44" s="6" t="s">
        <v>36</v>
      </c>
      <c r="V44" s="6" t="s">
        <v>48</v>
      </c>
    </row>
    <row r="45" spans="1:22" ht="15" thickBot="1" x14ac:dyDescent="0.35">
      <c r="A45" t="str">
        <f t="shared" si="32"/>
        <v>NOP</v>
      </c>
      <c r="B45" s="5">
        <f>Neural!B16</f>
        <v>111.42351200320201</v>
      </c>
      <c r="C45" s="16">
        <f>Neural!C16</f>
        <v>107.21723977437</v>
      </c>
      <c r="D45" s="8" t="str">
        <f>D30</f>
        <v>HOU</v>
      </c>
      <c r="E45" s="8" t="str">
        <f>E30</f>
        <v>DAL</v>
      </c>
      <c r="F45" s="6">
        <f t="shared" ref="F45:F56" si="48">MIN(M30,M45)</f>
        <v>105.02839917920456</v>
      </c>
      <c r="G45" s="6">
        <f t="shared" ref="G45:G56" si="49">MAX(N30,N45)</f>
        <v>114.08121681476834</v>
      </c>
      <c r="H45" s="6">
        <f t="shared" ref="H45:H56" si="50">F45-G45</f>
        <v>-9.0528176355637839</v>
      </c>
      <c r="I45" s="6" t="str">
        <f>IF(G45&gt;F45,E30,D30)</f>
        <v>DAL</v>
      </c>
      <c r="L45" s="6">
        <f t="shared" ref="L45:L56" si="51">F45+G45</f>
        <v>219.10961599397291</v>
      </c>
      <c r="M45" s="6">
        <f>MIN(K2,V3)</f>
        <v>105.02839917920456</v>
      </c>
      <c r="N45" s="6">
        <f>MIN(K3,V2)</f>
        <v>113.07913308556623</v>
      </c>
      <c r="O45" s="6">
        <f>M45-N45</f>
        <v>-8.0507339063616712</v>
      </c>
      <c r="P45" s="6" t="str">
        <f>IF(N45&gt;M45,E45,D45)</f>
        <v>DAL</v>
      </c>
      <c r="Q45" s="6">
        <f>M45+N45</f>
        <v>218.10753226477078</v>
      </c>
      <c r="T45" s="6">
        <f>MIN(M2,X3)</f>
        <v>104.492063492063</v>
      </c>
      <c r="U45" s="6">
        <f>MIN(M3,X2)</f>
        <v>110.63414634146299</v>
      </c>
      <c r="V45" s="6">
        <f>T45+U45</f>
        <v>215.12620983352599</v>
      </c>
    </row>
    <row r="46" spans="1:22" ht="15" thickBot="1" x14ac:dyDescent="0.35">
      <c r="A46" t="str">
        <f t="shared" si="32"/>
        <v>PHX</v>
      </c>
      <c r="B46" s="5">
        <f>Neural!B17</f>
        <v>116.62464714559199</v>
      </c>
      <c r="C46" s="16">
        <f>Neural!C17</f>
        <v>109.546838916358</v>
      </c>
      <c r="D46" s="8" t="str">
        <f t="shared" ref="D46:E46" si="52">D31</f>
        <v>CLE</v>
      </c>
      <c r="E46" s="8" t="str">
        <f t="shared" si="52"/>
        <v>LAC</v>
      </c>
      <c r="F46" s="6">
        <f t="shared" si="48"/>
        <v>105.83231122998478</v>
      </c>
      <c r="G46" s="6">
        <f t="shared" si="49"/>
        <v>113.742473476773</v>
      </c>
      <c r="H46" s="6">
        <f t="shared" si="50"/>
        <v>-7.910162246788218</v>
      </c>
      <c r="I46" s="6" t="str">
        <f t="shared" ref="I46:I56" si="53">IF(G46&gt;F46,E31,D31)</f>
        <v>LAC</v>
      </c>
      <c r="L46" s="6">
        <f t="shared" si="51"/>
        <v>219.57478470675778</v>
      </c>
      <c r="M46" s="6">
        <f>MIN(K4,V5)</f>
        <v>105.83231122998478</v>
      </c>
      <c r="N46" s="6">
        <f>MIN(K5,V4)</f>
        <v>112.36386374209722</v>
      </c>
      <c r="O46" s="6">
        <f t="shared" ref="O46:O55" si="54">M46-N46</f>
        <v>-6.5315525121124409</v>
      </c>
      <c r="P46" s="6" t="str">
        <f t="shared" ref="P46:P56" si="55">IF(N46&gt;M46,E46,D46)</f>
        <v>LAC</v>
      </c>
      <c r="Q46" s="6">
        <f t="shared" ref="Q46:Q55" si="56">M46+N46</f>
        <v>218.19617497208202</v>
      </c>
      <c r="T46" s="6">
        <f>MIN(M4,X5)</f>
        <v>104.851395</v>
      </c>
      <c r="U46" s="6">
        <f>MIN(M5,X4)</f>
        <v>111.700527854013</v>
      </c>
      <c r="V46" s="6">
        <f t="shared" ref="V46:V55" si="57">T46+U46</f>
        <v>216.55192285401301</v>
      </c>
    </row>
    <row r="47" spans="1:22" ht="15" thickBot="1" x14ac:dyDescent="0.35">
      <c r="A47" t="str">
        <f t="shared" si="32"/>
        <v>NYK</v>
      </c>
      <c r="B47" s="5">
        <f>Neural!B18</f>
        <v>113.58122930071499</v>
      </c>
      <c r="C47" s="16">
        <f>Neural!C18</f>
        <v>105.852070989314</v>
      </c>
      <c r="D47" s="8" t="str">
        <f t="shared" ref="D47:E47" si="58">D32</f>
        <v>MIA</v>
      </c>
      <c r="E47" s="8" t="str">
        <f t="shared" si="58"/>
        <v>IND</v>
      </c>
      <c r="F47" s="6">
        <f t="shared" si="48"/>
        <v>109.47885204837002</v>
      </c>
      <c r="G47" s="6">
        <f t="shared" si="49"/>
        <v>119.74962169913033</v>
      </c>
      <c r="H47" s="6">
        <f t="shared" si="50"/>
        <v>-10.270769650760315</v>
      </c>
      <c r="I47" s="6" t="str">
        <f t="shared" si="53"/>
        <v>IND</v>
      </c>
      <c r="L47" s="6">
        <f t="shared" si="51"/>
        <v>229.22847374750035</v>
      </c>
      <c r="M47" s="6">
        <f>MIN(K6,V7)</f>
        <v>109.47885204837002</v>
      </c>
      <c r="N47" s="6">
        <f>MIN(K7,V6)</f>
        <v>101.64224918704257</v>
      </c>
      <c r="O47" s="6">
        <f t="shared" si="54"/>
        <v>7.8366028613274494</v>
      </c>
      <c r="P47" s="6" t="str">
        <f t="shared" si="55"/>
        <v>MIA</v>
      </c>
      <c r="Q47" s="6">
        <f t="shared" si="56"/>
        <v>211.1211012354126</v>
      </c>
      <c r="T47" s="6">
        <f>MIN(M6,X7)</f>
        <v>107.26016260162601</v>
      </c>
      <c r="U47" s="6">
        <f>MIN(M7,X6)</f>
        <v>100.58332191386999</v>
      </c>
      <c r="V47" s="6">
        <f t="shared" si="57"/>
        <v>207.84348451549602</v>
      </c>
    </row>
    <row r="48" spans="1:22" ht="15" thickBot="1" x14ac:dyDescent="0.35">
      <c r="A48" t="str">
        <f t="shared" si="32"/>
        <v>MIL</v>
      </c>
      <c r="B48" s="5">
        <f>Neural!B19</f>
        <v>118.30626821133001</v>
      </c>
      <c r="C48" s="16">
        <f>Neural!C19</f>
        <v>113.55109260433299</v>
      </c>
      <c r="D48" s="8" t="str">
        <f t="shared" ref="D48:E48" si="59">D33</f>
        <v>POR</v>
      </c>
      <c r="E48" s="8" t="str">
        <f t="shared" si="59"/>
        <v>BOS</v>
      </c>
      <c r="F48" s="6">
        <f t="shared" si="48"/>
        <v>102.83045497712057</v>
      </c>
      <c r="G48" s="6">
        <f t="shared" si="49"/>
        <v>120.29879696960799</v>
      </c>
      <c r="H48" s="6">
        <f t="shared" si="50"/>
        <v>-17.468341992487424</v>
      </c>
      <c r="I48" s="6" t="str">
        <f t="shared" si="53"/>
        <v>BOS</v>
      </c>
      <c r="L48" s="6">
        <f t="shared" si="51"/>
        <v>223.12925194672857</v>
      </c>
      <c r="M48" s="6">
        <f>MIN(K8,V9)</f>
        <v>102.83045497712057</v>
      </c>
      <c r="N48" s="6">
        <f>MIN(K9,V8)</f>
        <v>113.4527516442391</v>
      </c>
      <c r="O48" s="6">
        <f t="shared" si="54"/>
        <v>-10.622296667118533</v>
      </c>
      <c r="P48" s="6" t="str">
        <f t="shared" si="55"/>
        <v>BOS</v>
      </c>
      <c r="Q48" s="6">
        <f t="shared" si="56"/>
        <v>216.28320662135968</v>
      </c>
      <c r="T48" s="6">
        <f>MIN(M8,X9)</f>
        <v>101.49999999979499</v>
      </c>
      <c r="U48" s="6">
        <f>MIN(M9,X8)</f>
        <v>113.044926989323</v>
      </c>
      <c r="V48" s="6">
        <f t="shared" si="57"/>
        <v>214.54492698911798</v>
      </c>
    </row>
    <row r="49" spans="1:26" ht="15" thickBot="1" x14ac:dyDescent="0.35">
      <c r="A49" t="str">
        <f t="shared" si="32"/>
        <v>PHI</v>
      </c>
      <c r="B49" s="5">
        <f>Neural!B20</f>
        <v>112.706017472429</v>
      </c>
      <c r="C49" s="16">
        <f>Neural!C20</f>
        <v>106.55890054785399</v>
      </c>
      <c r="D49" s="8" t="str">
        <f t="shared" ref="D49:E49" si="60">D34</f>
        <v>OKC</v>
      </c>
      <c r="E49" s="8" t="str">
        <f t="shared" si="60"/>
        <v>CHA</v>
      </c>
      <c r="F49" s="6">
        <f t="shared" si="48"/>
        <v>114.10437976010134</v>
      </c>
      <c r="G49" s="6">
        <f t="shared" si="49"/>
        <v>114.61247923567456</v>
      </c>
      <c r="H49" s="6">
        <f t="shared" si="50"/>
        <v>-0.50809947557321777</v>
      </c>
      <c r="I49" s="6" t="str">
        <f t="shared" si="53"/>
        <v>CHA</v>
      </c>
      <c r="L49" s="6">
        <f t="shared" si="51"/>
        <v>228.71685899577591</v>
      </c>
      <c r="M49" s="6">
        <f>MIN(K10,V11)</f>
        <v>114.10437976010134</v>
      </c>
      <c r="N49" s="6">
        <f>MIN(K11,V10)</f>
        <v>101.90384055781367</v>
      </c>
      <c r="O49" s="6">
        <f t="shared" si="54"/>
        <v>12.200539202287672</v>
      </c>
      <c r="P49" s="6" t="str">
        <f t="shared" si="55"/>
        <v>OKC</v>
      </c>
      <c r="Q49" s="6">
        <f t="shared" si="56"/>
        <v>216.008220317915</v>
      </c>
      <c r="T49" s="6">
        <f>MIN(M10,X11)</f>
        <v>111.30155999999999</v>
      </c>
      <c r="U49" s="6">
        <f>MIN(M11,X10)</f>
        <v>100.35</v>
      </c>
      <c r="V49" s="6">
        <f t="shared" si="57"/>
        <v>211.65155999999999</v>
      </c>
    </row>
    <row r="50" spans="1:26" ht="15" thickBot="1" x14ac:dyDescent="0.35">
      <c r="A50" t="str">
        <f t="shared" si="32"/>
        <v>SAS</v>
      </c>
      <c r="B50" s="5">
        <f>Neural!B21</f>
        <v>112.41580669786801</v>
      </c>
      <c r="C50" s="16">
        <f>Neural!C21</f>
        <v>113.51985365892899</v>
      </c>
      <c r="D50" s="8" t="str">
        <f t="shared" ref="D50:E50" si="61">D35</f>
        <v>CHI</v>
      </c>
      <c r="E50" s="8" t="str">
        <f t="shared" si="61"/>
        <v>ORL</v>
      </c>
      <c r="F50" s="6">
        <f t="shared" si="48"/>
        <v>102.98131729691757</v>
      </c>
      <c r="G50" s="6">
        <f t="shared" si="49"/>
        <v>111.90524803114278</v>
      </c>
      <c r="H50" s="6">
        <f t="shared" si="50"/>
        <v>-8.923930734225209</v>
      </c>
      <c r="I50" s="6" t="str">
        <f t="shared" si="53"/>
        <v>ORL</v>
      </c>
      <c r="L50" s="6">
        <f t="shared" si="51"/>
        <v>214.88656532806033</v>
      </c>
      <c r="M50" s="6">
        <f>MIN(K12,V13)</f>
        <v>102.98131729691757</v>
      </c>
      <c r="N50" s="6">
        <f>MIN(K13,V12)</f>
        <v>110.37854410845034</v>
      </c>
      <c r="O50" s="6">
        <f t="shared" si="54"/>
        <v>-7.3972268115327751</v>
      </c>
      <c r="P50" s="6" t="str">
        <f t="shared" si="55"/>
        <v>ORL</v>
      </c>
      <c r="Q50" s="6">
        <f t="shared" si="56"/>
        <v>213.35986140536789</v>
      </c>
      <c r="T50" s="6">
        <f>MIN(M12,X13)</f>
        <v>102.310150766639</v>
      </c>
      <c r="U50" s="6">
        <f>MIN(M13,X12)</f>
        <v>108.927835051546</v>
      </c>
      <c r="V50" s="6">
        <f t="shared" si="57"/>
        <v>211.237985818185</v>
      </c>
    </row>
    <row r="51" spans="1:26" ht="15" thickBot="1" x14ac:dyDescent="0.35">
      <c r="A51" t="str">
        <f t="shared" si="32"/>
        <v>SAC</v>
      </c>
      <c r="B51" s="5">
        <f>Neural!B22</f>
        <v>110.790416315184</v>
      </c>
      <c r="C51" s="16">
        <f>Neural!C22</f>
        <v>105.784967813162</v>
      </c>
      <c r="D51" s="8" t="str">
        <f t="shared" ref="D51:E51" si="62">D36</f>
        <v>WAS</v>
      </c>
      <c r="E51" s="8" t="str">
        <f t="shared" si="62"/>
        <v>TOR</v>
      </c>
      <c r="F51" s="6">
        <f t="shared" si="48"/>
        <v>108.98425068021456</v>
      </c>
      <c r="G51" s="6">
        <f t="shared" si="49"/>
        <v>116.78327888310554</v>
      </c>
      <c r="H51" s="6">
        <f t="shared" si="50"/>
        <v>-7.7990282028909803</v>
      </c>
      <c r="I51" s="6" t="str">
        <f t="shared" si="53"/>
        <v>TOR</v>
      </c>
      <c r="L51" s="6">
        <f t="shared" si="51"/>
        <v>225.7675295633201</v>
      </c>
      <c r="M51" s="6">
        <f>MIN(K14,V15)</f>
        <v>108.98425068021456</v>
      </c>
      <c r="N51" s="6">
        <f>MIN(K15,V14)</f>
        <v>102.10205794925167</v>
      </c>
      <c r="O51" s="6">
        <f t="shared" si="54"/>
        <v>6.8821927309628848</v>
      </c>
      <c r="P51" s="6" t="str">
        <f t="shared" si="55"/>
        <v>WAS</v>
      </c>
      <c r="Q51" s="6">
        <f t="shared" si="56"/>
        <v>211.08630862946623</v>
      </c>
      <c r="T51" s="6">
        <f>MIN(M14,X15)</f>
        <v>107.256681931016</v>
      </c>
      <c r="U51" s="6">
        <f>MIN(M15,X14)</f>
        <v>101.207215035907</v>
      </c>
      <c r="V51" s="6">
        <f t="shared" si="57"/>
        <v>208.46389696692302</v>
      </c>
    </row>
    <row r="52" spans="1:26" ht="15" thickBot="1" x14ac:dyDescent="0.35">
      <c r="A52" t="str">
        <f t="shared" si="32"/>
        <v>BKN</v>
      </c>
      <c r="B52" s="5">
        <f>Neural!B23</f>
        <v>110.700385303422</v>
      </c>
      <c r="C52" s="16">
        <f>Neural!C23</f>
        <v>112.202789746561</v>
      </c>
      <c r="D52" s="8" t="str">
        <f t="shared" ref="D52:E52" si="63">D37</f>
        <v>NOP</v>
      </c>
      <c r="E52" s="8" t="str">
        <f t="shared" si="63"/>
        <v>PHX</v>
      </c>
      <c r="F52" s="6">
        <f t="shared" si="48"/>
        <v>109.17341046906577</v>
      </c>
      <c r="G52" s="6">
        <f t="shared" si="49"/>
        <v>115.28149065395966</v>
      </c>
      <c r="H52" s="6">
        <f t="shared" si="50"/>
        <v>-6.1080801848938933</v>
      </c>
      <c r="I52" s="6" t="str">
        <f t="shared" si="53"/>
        <v>PHX</v>
      </c>
      <c r="L52" s="6">
        <f t="shared" si="51"/>
        <v>224.45490112302542</v>
      </c>
      <c r="M52" s="6">
        <f>MIN(K16,V17)</f>
        <v>109.17341046906577</v>
      </c>
      <c r="N52" s="6">
        <f>MIN(K17,V16)</f>
        <v>107.24693869083778</v>
      </c>
      <c r="O52" s="6">
        <f t="shared" si="54"/>
        <v>1.9264717782279916</v>
      </c>
      <c r="P52" s="6" t="str">
        <f t="shared" si="55"/>
        <v>NOP</v>
      </c>
      <c r="Q52" s="6">
        <f t="shared" si="56"/>
        <v>216.42034915990354</v>
      </c>
      <c r="T52" s="6">
        <f>MIN(M16,X17)</f>
        <v>107.608986</v>
      </c>
      <c r="U52" s="6">
        <f>MIN(M17,X16)</f>
        <v>106.411042944785</v>
      </c>
      <c r="V52" s="6">
        <f t="shared" si="57"/>
        <v>214.020028944785</v>
      </c>
    </row>
    <row r="53" spans="1:26" ht="15" thickBot="1" x14ac:dyDescent="0.35">
      <c r="A53" t="str">
        <f t="shared" si="32"/>
        <v>UTA</v>
      </c>
      <c r="B53" s="5">
        <f>Neural!B24</f>
        <v>109.25321366067099</v>
      </c>
      <c r="C53" s="16">
        <f>Neural!C24</f>
        <v>121.24024918400301</v>
      </c>
      <c r="D53" s="8" t="str">
        <f t="shared" ref="D53:E53" si="64">D38</f>
        <v>NYK</v>
      </c>
      <c r="E53" s="8" t="str">
        <f t="shared" si="64"/>
        <v>MIL</v>
      </c>
      <c r="F53" s="6">
        <f t="shared" si="48"/>
        <v>112.65534299871143</v>
      </c>
      <c r="G53" s="6">
        <f t="shared" si="49"/>
        <v>116.51662239924968</v>
      </c>
      <c r="H53" s="6">
        <f t="shared" si="50"/>
        <v>-3.8612794005382511</v>
      </c>
      <c r="I53" s="6" t="str">
        <f t="shared" si="53"/>
        <v>MIL</v>
      </c>
      <c r="L53" s="6">
        <f t="shared" si="51"/>
        <v>229.17196539796112</v>
      </c>
      <c r="M53" s="10">
        <f>MIN(K18,V19)</f>
        <v>112.65534299871143</v>
      </c>
      <c r="N53" s="6">
        <f>MIN(K19,V18)</f>
        <v>106.04140816165857</v>
      </c>
      <c r="O53" s="6">
        <f t="shared" si="54"/>
        <v>6.6139348370528666</v>
      </c>
      <c r="P53" s="6" t="str">
        <f t="shared" si="55"/>
        <v>NYK</v>
      </c>
      <c r="Q53" s="6">
        <f t="shared" si="56"/>
        <v>218.69675116037001</v>
      </c>
      <c r="T53" s="6">
        <f>MIN(M18,X19)</f>
        <v>111.29629629629601</v>
      </c>
      <c r="U53" s="6">
        <f>MIN(M19,X18)</f>
        <v>105.45</v>
      </c>
      <c r="V53" s="6">
        <f t="shared" si="57"/>
        <v>216.74629629629601</v>
      </c>
    </row>
    <row r="54" spans="1:26" ht="15" thickBot="1" x14ac:dyDescent="0.35">
      <c r="A54" t="str">
        <f t="shared" si="32"/>
        <v>GSW</v>
      </c>
      <c r="B54" s="5">
        <f>Neural!B25</f>
        <v>117.97341532618501</v>
      </c>
      <c r="C54" s="16">
        <f>Neural!C25</f>
        <v>108.804125057777</v>
      </c>
      <c r="D54" s="8" t="str">
        <f t="shared" ref="D54:E54" si="65">D39</f>
        <v>PHI</v>
      </c>
      <c r="E54" s="8" t="str">
        <f t="shared" si="65"/>
        <v>SAS</v>
      </c>
      <c r="F54" s="6">
        <f t="shared" si="48"/>
        <v>109.85197550862443</v>
      </c>
      <c r="G54" s="6">
        <f t="shared" si="49"/>
        <v>109.15175556849191</v>
      </c>
      <c r="H54" s="6">
        <f t="shared" si="50"/>
        <v>0.70021994013252709</v>
      </c>
      <c r="I54" s="6" t="str">
        <f t="shared" si="53"/>
        <v>PHI</v>
      </c>
      <c r="L54" s="6">
        <f t="shared" si="51"/>
        <v>219.00373107711636</v>
      </c>
      <c r="M54" s="10">
        <f>MIN(K20,V21)</f>
        <v>109.85197550862443</v>
      </c>
      <c r="N54" s="6">
        <f>MIN(K21,V20)</f>
        <v>106.95375504079202</v>
      </c>
      <c r="O54" s="6">
        <f t="shared" si="54"/>
        <v>2.8982204678324166</v>
      </c>
      <c r="P54" s="6" t="str">
        <f t="shared" si="55"/>
        <v>PHI</v>
      </c>
      <c r="Q54" s="6">
        <f t="shared" si="56"/>
        <v>216.80573054941647</v>
      </c>
      <c r="T54" s="6">
        <f>MIN(M20,X21)</f>
        <v>107.26016260162601</v>
      </c>
      <c r="U54" s="6">
        <f>MIN(M21,X20)</f>
        <v>105.85</v>
      </c>
      <c r="V54" s="6">
        <f t="shared" si="57"/>
        <v>213.110162601626</v>
      </c>
    </row>
    <row r="55" spans="1:26" ht="15" thickBot="1" x14ac:dyDescent="0.35">
      <c r="A55" t="str">
        <f t="shared" ref="A55:A56" si="66">A26</f>
        <v>MIN</v>
      </c>
      <c r="B55" s="5">
        <f>Neural!B26</f>
        <v>111.70690549282</v>
      </c>
      <c r="C55" s="16">
        <f>Neural!C26</f>
        <v>100.53159263113599</v>
      </c>
      <c r="D55" s="8" t="str">
        <f t="shared" ref="D55:E55" si="67">D40</f>
        <v>SAC</v>
      </c>
      <c r="E55" s="8" t="str">
        <f t="shared" si="67"/>
        <v>BKN</v>
      </c>
      <c r="F55" s="6">
        <f t="shared" si="48"/>
        <v>108.04939366340788</v>
      </c>
      <c r="G55" s="6">
        <f t="shared" si="49"/>
        <v>107.59044067322056</v>
      </c>
      <c r="H55" s="6">
        <f t="shared" si="50"/>
        <v>0.45895299018732771</v>
      </c>
      <c r="I55" s="6" t="str">
        <f t="shared" si="53"/>
        <v>SAC</v>
      </c>
      <c r="L55" s="6">
        <f t="shared" si="51"/>
        <v>215.63983433662844</v>
      </c>
      <c r="M55" s="10">
        <f>MIN(K22,V23)</f>
        <v>108.04939366340788</v>
      </c>
      <c r="N55" s="6">
        <f>MIN(K23,V22)</f>
        <v>106.05042372238188</v>
      </c>
      <c r="O55" s="6">
        <f t="shared" si="54"/>
        <v>1.9989699410260044</v>
      </c>
      <c r="P55" s="6" t="str">
        <f t="shared" si="55"/>
        <v>SAC</v>
      </c>
      <c r="Q55" s="6">
        <f t="shared" si="56"/>
        <v>214.09981738578978</v>
      </c>
      <c r="T55" s="6">
        <f>MIN(M22,X23)</f>
        <v>106.617647058823</v>
      </c>
      <c r="U55" s="6">
        <f>MIN(M23,X22)</f>
        <v>105.39245338916</v>
      </c>
      <c r="V55" s="6">
        <f t="shared" si="57"/>
        <v>212.01010044798301</v>
      </c>
    </row>
    <row r="56" spans="1:26" ht="15" thickBot="1" x14ac:dyDescent="0.35">
      <c r="A56" t="str">
        <f t="shared" si="66"/>
        <v>LAL</v>
      </c>
      <c r="B56" s="5">
        <f>Neural!B27</f>
        <v>122.932347124919</v>
      </c>
      <c r="C56" s="16">
        <f>Neural!C27</f>
        <v>114.634234957635</v>
      </c>
      <c r="D56" s="8" t="str">
        <f t="shared" ref="D56:E57" si="68">D41</f>
        <v>UTA</v>
      </c>
      <c r="E56" s="8" t="str">
        <f t="shared" si="68"/>
        <v>GSW</v>
      </c>
      <c r="F56" s="6">
        <f t="shared" si="48"/>
        <v>106.98075720892133</v>
      </c>
      <c r="G56" s="6">
        <f t="shared" si="49"/>
        <v>120.49119232153599</v>
      </c>
      <c r="H56" s="6">
        <f t="shared" si="50"/>
        <v>-13.510435112614658</v>
      </c>
      <c r="I56" s="6" t="str">
        <f t="shared" si="53"/>
        <v>GSW</v>
      </c>
      <c r="L56" s="6">
        <f t="shared" si="51"/>
        <v>227.47194953045732</v>
      </c>
      <c r="M56" s="10">
        <f>MIN(K24,V25)</f>
        <v>106.98075720892133</v>
      </c>
      <c r="N56" s="6">
        <f>MIN(K25,V24)</f>
        <v>116.31067251011703</v>
      </c>
      <c r="O56" s="6">
        <f t="shared" ref="O56" si="69">M56-N56</f>
        <v>-9.3299153011956975</v>
      </c>
      <c r="P56" s="6" t="str">
        <f t="shared" si="55"/>
        <v>GSW</v>
      </c>
      <c r="Q56" s="6">
        <f t="shared" ref="Q56" si="70">M56+N56</f>
        <v>223.29142971903838</v>
      </c>
      <c r="T56" s="6">
        <f>MIN(M24,X25)</f>
        <v>105.98300999999999</v>
      </c>
      <c r="U56" s="6">
        <f>MIN(M25,X24)</f>
        <v>115.49358972688999</v>
      </c>
      <c r="V56" s="6">
        <f t="shared" ref="V56" si="71">T56+U56</f>
        <v>221.47659972688999</v>
      </c>
    </row>
    <row r="57" spans="1:26" ht="15" thickBot="1" x14ac:dyDescent="0.35">
      <c r="B57" s="5">
        <f>Neural!B28</f>
        <v>0</v>
      </c>
      <c r="C57" s="16">
        <f>Neural!C28</f>
        <v>0</v>
      </c>
      <c r="D57" s="8" t="str">
        <f t="shared" si="68"/>
        <v>MIN</v>
      </c>
      <c r="E57" s="8" t="str">
        <f t="shared" si="68"/>
        <v>LAL</v>
      </c>
      <c r="F57" s="6">
        <f t="shared" ref="F57" si="72">MIN(M42,M57)</f>
        <v>110.9202621408739</v>
      </c>
      <c r="G57" s="6">
        <f t="shared" ref="G57" si="73">MAX(N42,N57)</f>
        <v>121.98195747028068</v>
      </c>
      <c r="H57" s="6">
        <f t="shared" ref="H57" si="74">F57-G57</f>
        <v>-11.061695329406774</v>
      </c>
      <c r="I57" s="6" t="str">
        <f t="shared" ref="I57" si="75">IF(G57&gt;F57,E42,D42)</f>
        <v>LAL</v>
      </c>
      <c r="L57" s="6">
        <f t="shared" ref="L57" si="76">F57+G57</f>
        <v>232.90221961115458</v>
      </c>
      <c r="M57" s="10">
        <f>MIN(K26,V27)</f>
        <v>110.9202621408739</v>
      </c>
      <c r="N57" s="6">
        <f>MIN(K27,V26)</f>
        <v>101.64278192476831</v>
      </c>
      <c r="O57" s="6">
        <f t="shared" ref="O57" si="77">M57-N57</f>
        <v>9.2774802161055874</v>
      </c>
      <c r="P57" s="6" t="str">
        <f t="shared" ref="P57" si="78">IF(N57&gt;M57,E57,D57)</f>
        <v>MIN</v>
      </c>
      <c r="Q57" s="6">
        <f t="shared" ref="Q57" si="79">M57+N57</f>
        <v>212.5630440656422</v>
      </c>
      <c r="T57" s="6">
        <f>MIN(M25,X26)</f>
        <v>100.54545454545401</v>
      </c>
      <c r="U57" s="6">
        <f>MIN(M26,X25)</f>
        <v>107.346666666666</v>
      </c>
      <c r="V57" s="6">
        <f t="shared" ref="V57" si="80">T57+U57</f>
        <v>207.89212121212</v>
      </c>
    </row>
    <row r="58" spans="1:26" x14ac:dyDescent="0.3">
      <c r="D58" s="6" t="s">
        <v>42</v>
      </c>
      <c r="G58" s="6">
        <f>E58-F58</f>
        <v>0</v>
      </c>
    </row>
    <row r="59" spans="1:26" ht="57.6" x14ac:dyDescent="0.3">
      <c r="D59" s="8" t="s">
        <v>54</v>
      </c>
      <c r="E59" s="6" t="s">
        <v>55</v>
      </c>
      <c r="F59" s="6" t="s">
        <v>10</v>
      </c>
      <c r="G59" s="6" t="s">
        <v>11</v>
      </c>
      <c r="H59" s="6" t="s">
        <v>12</v>
      </c>
      <c r="I59" s="6" t="s">
        <v>13</v>
      </c>
      <c r="J59" s="6" t="s">
        <v>15</v>
      </c>
      <c r="K59" s="6" t="s">
        <v>16</v>
      </c>
      <c r="L59" s="6" t="s">
        <v>50</v>
      </c>
      <c r="M59" s="17" t="s">
        <v>54</v>
      </c>
      <c r="N59" s="12" t="s">
        <v>55</v>
      </c>
      <c r="O59" s="12" t="s">
        <v>14</v>
      </c>
      <c r="P59" s="13" t="s">
        <v>38</v>
      </c>
      <c r="Q59" s="13" t="s">
        <v>43</v>
      </c>
      <c r="R59" s="14" t="s">
        <v>49</v>
      </c>
      <c r="S59" s="14" t="s">
        <v>53</v>
      </c>
      <c r="T59" s="14" t="s">
        <v>15</v>
      </c>
      <c r="U59" s="13" t="s">
        <v>18</v>
      </c>
      <c r="V59" s="13" t="s">
        <v>51</v>
      </c>
      <c r="W59" s="13" t="s">
        <v>52</v>
      </c>
      <c r="X59" s="14" t="s">
        <v>49</v>
      </c>
      <c r="Y59" s="13" t="s">
        <v>56</v>
      </c>
      <c r="Z59" s="12" t="s">
        <v>15</v>
      </c>
    </row>
    <row r="60" spans="1:26" x14ac:dyDescent="0.3">
      <c r="D60" s="8" t="str">
        <f>D30</f>
        <v>HOU</v>
      </c>
      <c r="E60" s="8" t="str">
        <f>E30</f>
        <v>DAL</v>
      </c>
      <c r="F60" s="6">
        <f t="shared" ref="F60:F71" si="81">MAX(M30,M45)</f>
        <v>119.02294670527888</v>
      </c>
      <c r="G60" s="6">
        <f t="shared" ref="G60:G71" si="82">MIN(N30,N45)</f>
        <v>113.07913308556623</v>
      </c>
      <c r="H60" s="6">
        <f t="shared" ref="H60:H71" si="83">F60-G60</f>
        <v>5.9438136197126568</v>
      </c>
      <c r="I60" s="6" t="str">
        <f>IF(G60&gt;F60,E30,D30)</f>
        <v>HOU</v>
      </c>
      <c r="L60" s="6">
        <f t="shared" ref="L60:L71" si="84">F60+G60</f>
        <v>232.1020797908451</v>
      </c>
      <c r="M60" s="17" t="str">
        <f>D60</f>
        <v>HOU</v>
      </c>
      <c r="N60" s="17" t="str">
        <f>E60</f>
        <v>DAL</v>
      </c>
      <c r="O60" s="20" t="s">
        <v>84</v>
      </c>
      <c r="P60" s="20" t="s">
        <v>63</v>
      </c>
      <c r="Q60" s="21">
        <v>1</v>
      </c>
      <c r="R60" s="21">
        <v>5</v>
      </c>
      <c r="S60" s="21"/>
      <c r="T60" s="21" t="s">
        <v>98</v>
      </c>
      <c r="U60" s="20">
        <v>227.5</v>
      </c>
      <c r="V60" s="20" t="s">
        <v>57</v>
      </c>
      <c r="W60" s="21">
        <v>0.6</v>
      </c>
      <c r="X60" s="21">
        <v>3</v>
      </c>
      <c r="Y60" s="21" t="s">
        <v>97</v>
      </c>
      <c r="Z60" s="21" t="s">
        <v>99</v>
      </c>
    </row>
    <row r="61" spans="1:26" x14ac:dyDescent="0.3">
      <c r="D61" s="8" t="str">
        <f t="shared" ref="D61:E61" si="85">D31</f>
        <v>CLE</v>
      </c>
      <c r="E61" s="8" t="str">
        <f t="shared" si="85"/>
        <v>LAC</v>
      </c>
      <c r="F61" s="6">
        <f t="shared" si="81"/>
        <v>111.16556389724656</v>
      </c>
      <c r="G61" s="6">
        <f t="shared" si="82"/>
        <v>112.36386374209722</v>
      </c>
      <c r="H61" s="6">
        <f t="shared" si="83"/>
        <v>-1.1982998448506663</v>
      </c>
      <c r="I61" s="6" t="str">
        <f t="shared" ref="I61:I71" si="86">IF(G61&gt;F61,E31,D31)</f>
        <v>LAC</v>
      </c>
      <c r="L61" s="6">
        <f t="shared" si="84"/>
        <v>223.52942763934379</v>
      </c>
      <c r="M61" s="17" t="str">
        <f t="shared" ref="M61:M71" si="87">D61</f>
        <v>CLE</v>
      </c>
      <c r="N61" s="17" t="str">
        <f t="shared" ref="N61:N71" si="88">E61</f>
        <v>LAC</v>
      </c>
      <c r="O61" s="20" t="s">
        <v>85</v>
      </c>
      <c r="P61" s="20" t="s">
        <v>65</v>
      </c>
      <c r="Q61" s="21">
        <v>0.6</v>
      </c>
      <c r="R61" s="21">
        <v>3</v>
      </c>
      <c r="S61" s="21"/>
      <c r="T61" s="21" t="s">
        <v>100</v>
      </c>
      <c r="U61" s="22">
        <v>217.5</v>
      </c>
      <c r="V61" s="22" t="s">
        <v>58</v>
      </c>
      <c r="W61" s="23">
        <v>1</v>
      </c>
      <c r="X61" s="23">
        <v>5</v>
      </c>
      <c r="Y61" s="23"/>
      <c r="Z61" s="23">
        <v>238</v>
      </c>
    </row>
    <row r="62" spans="1:26" x14ac:dyDescent="0.3">
      <c r="D62" s="8" t="str">
        <f t="shared" ref="D62:E62" si="89">D32</f>
        <v>MIA</v>
      </c>
      <c r="E62" s="8" t="str">
        <f t="shared" si="89"/>
        <v>IND</v>
      </c>
      <c r="F62" s="6">
        <f t="shared" si="81"/>
        <v>112.4371016139871</v>
      </c>
      <c r="G62" s="6">
        <f t="shared" si="82"/>
        <v>101.64224918704257</v>
      </c>
      <c r="H62" s="6">
        <f t="shared" si="83"/>
        <v>10.79485242694453</v>
      </c>
      <c r="I62" s="6" t="str">
        <f t="shared" si="86"/>
        <v>MIA</v>
      </c>
      <c r="L62" s="6">
        <f t="shared" si="84"/>
        <v>214.07935080102965</v>
      </c>
      <c r="M62" s="17" t="str">
        <f t="shared" si="87"/>
        <v>MIA</v>
      </c>
      <c r="N62" s="17" t="str">
        <f t="shared" si="88"/>
        <v>IND</v>
      </c>
      <c r="O62" s="20" t="s">
        <v>86</v>
      </c>
      <c r="P62" s="20" t="s">
        <v>67</v>
      </c>
      <c r="Q62" s="21">
        <v>0.4</v>
      </c>
      <c r="R62" s="21">
        <v>2</v>
      </c>
      <c r="S62" s="21"/>
      <c r="T62" s="21" t="s">
        <v>101</v>
      </c>
      <c r="U62" s="20">
        <v>227.5</v>
      </c>
      <c r="V62" s="20" t="s">
        <v>57</v>
      </c>
      <c r="W62" s="21">
        <v>0.4</v>
      </c>
      <c r="X62" s="21">
        <v>2</v>
      </c>
      <c r="Y62" s="21"/>
      <c r="Z62" s="21">
        <v>232</v>
      </c>
    </row>
    <row r="63" spans="1:26" x14ac:dyDescent="0.3">
      <c r="D63" s="8" t="str">
        <f t="shared" ref="D63:E63" si="90">D33</f>
        <v>POR</v>
      </c>
      <c r="E63" s="8" t="str">
        <f t="shared" si="90"/>
        <v>BOS</v>
      </c>
      <c r="F63" s="6">
        <f t="shared" si="81"/>
        <v>106.80662287843167</v>
      </c>
      <c r="G63" s="6">
        <f t="shared" si="82"/>
        <v>113.4527516442391</v>
      </c>
      <c r="H63" s="6">
        <f t="shared" si="83"/>
        <v>-6.6461287658074326</v>
      </c>
      <c r="I63" s="6" t="str">
        <f t="shared" si="86"/>
        <v>BOS</v>
      </c>
      <c r="L63" s="6">
        <f t="shared" si="84"/>
        <v>220.25937452267078</v>
      </c>
      <c r="M63" s="17" t="str">
        <f t="shared" si="87"/>
        <v>POR</v>
      </c>
      <c r="N63" s="17" t="str">
        <f t="shared" si="88"/>
        <v>BOS</v>
      </c>
      <c r="O63" s="22" t="s">
        <v>87</v>
      </c>
      <c r="P63" s="22" t="s">
        <v>69</v>
      </c>
      <c r="Q63" s="23">
        <v>0.2</v>
      </c>
      <c r="R63" s="23">
        <v>1</v>
      </c>
      <c r="S63" s="23" t="s">
        <v>97</v>
      </c>
      <c r="T63" s="23" t="s">
        <v>102</v>
      </c>
      <c r="U63" s="22">
        <v>215.5</v>
      </c>
      <c r="V63" s="22" t="s">
        <v>58</v>
      </c>
      <c r="W63" s="23">
        <v>1</v>
      </c>
      <c r="X63" s="23">
        <v>5</v>
      </c>
      <c r="Y63" s="23"/>
      <c r="Z63" s="23">
        <v>231</v>
      </c>
    </row>
    <row r="64" spans="1:26" x14ac:dyDescent="0.3">
      <c r="D64" s="8" t="str">
        <f t="shared" ref="D64:E64" si="91">D34</f>
        <v>OKC</v>
      </c>
      <c r="E64" s="8" t="str">
        <f t="shared" si="91"/>
        <v>CHA</v>
      </c>
      <c r="F64" s="6">
        <f t="shared" si="81"/>
        <v>115.047672116461</v>
      </c>
      <c r="G64" s="6">
        <f t="shared" si="82"/>
        <v>101.90384055781367</v>
      </c>
      <c r="H64" s="6">
        <f t="shared" si="83"/>
        <v>13.143831558647335</v>
      </c>
      <c r="I64" s="6" t="str">
        <f t="shared" si="86"/>
        <v>OKC</v>
      </c>
      <c r="L64" s="6">
        <f t="shared" si="84"/>
        <v>216.95151267427468</v>
      </c>
      <c r="M64" s="17" t="str">
        <f t="shared" si="87"/>
        <v>OKC</v>
      </c>
      <c r="N64" s="17" t="str">
        <f t="shared" si="88"/>
        <v>CHA</v>
      </c>
      <c r="O64" s="20" t="s">
        <v>88</v>
      </c>
      <c r="P64" s="20" t="s">
        <v>70</v>
      </c>
      <c r="Q64" s="21">
        <v>0.2</v>
      </c>
      <c r="R64" s="21">
        <v>1</v>
      </c>
      <c r="S64" s="21" t="s">
        <v>97</v>
      </c>
      <c r="T64" s="21" t="s">
        <v>103</v>
      </c>
      <c r="U64" s="22">
        <v>218.5</v>
      </c>
      <c r="V64" s="22" t="s">
        <v>58</v>
      </c>
      <c r="W64" s="23">
        <v>0.6</v>
      </c>
      <c r="X64" s="23">
        <v>3</v>
      </c>
      <c r="Y64" s="23"/>
      <c r="Z64" s="23">
        <v>239</v>
      </c>
    </row>
    <row r="65" spans="4:26" x14ac:dyDescent="0.3">
      <c r="D65" s="8" t="str">
        <f t="shared" ref="D65:E65" si="92">D35</f>
        <v>CHI</v>
      </c>
      <c r="E65" s="8" t="str">
        <f t="shared" si="92"/>
        <v>ORL</v>
      </c>
      <c r="F65" s="6">
        <f t="shared" si="81"/>
        <v>112.57004731588877</v>
      </c>
      <c r="G65" s="6">
        <f t="shared" si="82"/>
        <v>110.37854410845034</v>
      </c>
      <c r="H65" s="6">
        <f t="shared" si="83"/>
        <v>2.19150320743843</v>
      </c>
      <c r="I65" s="6" t="str">
        <f t="shared" si="86"/>
        <v>CHI</v>
      </c>
      <c r="L65" s="6">
        <f t="shared" si="84"/>
        <v>222.9485914243391</v>
      </c>
      <c r="M65" s="17" t="str">
        <f t="shared" si="87"/>
        <v>CHI</v>
      </c>
      <c r="N65" s="17" t="str">
        <f t="shared" si="88"/>
        <v>ORL</v>
      </c>
      <c r="O65" s="22" t="s">
        <v>89</v>
      </c>
      <c r="P65" s="22" t="s">
        <v>73</v>
      </c>
      <c r="Q65" s="23">
        <v>0.4</v>
      </c>
      <c r="R65" s="23">
        <v>2</v>
      </c>
      <c r="S65" s="23"/>
      <c r="T65" s="23" t="s">
        <v>104</v>
      </c>
      <c r="U65" s="22">
        <v>209.5</v>
      </c>
      <c r="V65" s="22" t="s">
        <v>58</v>
      </c>
      <c r="W65" s="23">
        <v>1</v>
      </c>
      <c r="X65" s="23">
        <v>5</v>
      </c>
      <c r="Y65" s="23"/>
      <c r="Z65" s="23">
        <v>211</v>
      </c>
    </row>
    <row r="66" spans="4:26" x14ac:dyDescent="0.3">
      <c r="D66" s="8" t="str">
        <f t="shared" ref="D66:E66" si="93">D36</f>
        <v>WAS</v>
      </c>
      <c r="E66" s="8" t="str">
        <f t="shared" si="93"/>
        <v>TOR</v>
      </c>
      <c r="F66" s="6">
        <f t="shared" si="81"/>
        <v>120.17961084912288</v>
      </c>
      <c r="G66" s="6">
        <f t="shared" si="82"/>
        <v>102.10205794925167</v>
      </c>
      <c r="H66" s="6">
        <f t="shared" si="83"/>
        <v>18.077552899871208</v>
      </c>
      <c r="I66" s="6" t="str">
        <f t="shared" si="86"/>
        <v>WAS</v>
      </c>
      <c r="L66" s="6">
        <f t="shared" si="84"/>
        <v>222.28166879837454</v>
      </c>
      <c r="M66" s="17" t="str">
        <f t="shared" si="87"/>
        <v>WAS</v>
      </c>
      <c r="N66" s="17" t="str">
        <f t="shared" si="88"/>
        <v>TOR</v>
      </c>
      <c r="O66" s="20" t="s">
        <v>90</v>
      </c>
      <c r="P66" s="20" t="s">
        <v>74</v>
      </c>
      <c r="Q66" s="21">
        <v>0.8</v>
      </c>
      <c r="R66" s="21">
        <v>4</v>
      </c>
      <c r="S66" s="21" t="s">
        <v>97</v>
      </c>
      <c r="T66" s="21" t="s">
        <v>105</v>
      </c>
      <c r="U66" s="20">
        <v>233.5</v>
      </c>
      <c r="V66" s="20" t="s">
        <v>57</v>
      </c>
      <c r="W66" s="21">
        <v>0.8</v>
      </c>
      <c r="X66" s="21">
        <v>4</v>
      </c>
      <c r="Y66" s="21" t="s">
        <v>97</v>
      </c>
      <c r="Z66" s="21">
        <v>252</v>
      </c>
    </row>
    <row r="67" spans="4:26" x14ac:dyDescent="0.3">
      <c r="D67" s="8" t="str">
        <f t="shared" ref="D67:E67" si="94">D37</f>
        <v>NOP</v>
      </c>
      <c r="E67" s="8" t="str">
        <f t="shared" si="94"/>
        <v>PHX</v>
      </c>
      <c r="F67" s="6">
        <f t="shared" si="81"/>
        <v>110.13638643747456</v>
      </c>
      <c r="G67" s="6">
        <f t="shared" si="82"/>
        <v>107.24693869083778</v>
      </c>
      <c r="H67" s="6">
        <f t="shared" si="83"/>
        <v>2.8894477466367761</v>
      </c>
      <c r="I67" s="6" t="str">
        <f t="shared" si="86"/>
        <v>NOP</v>
      </c>
      <c r="L67" s="6">
        <f t="shared" si="84"/>
        <v>217.38332512831232</v>
      </c>
      <c r="M67" s="17" t="str">
        <f t="shared" si="87"/>
        <v>NOP</v>
      </c>
      <c r="N67" s="17" t="str">
        <f t="shared" si="88"/>
        <v>PHX</v>
      </c>
      <c r="O67" s="22" t="s">
        <v>91</v>
      </c>
      <c r="P67" s="22" t="s">
        <v>76</v>
      </c>
      <c r="Q67" s="23">
        <v>1</v>
      </c>
      <c r="R67" s="23">
        <v>5</v>
      </c>
      <c r="S67" s="23" t="s">
        <v>97</v>
      </c>
      <c r="T67" s="23" t="s">
        <v>106</v>
      </c>
      <c r="U67" s="22">
        <v>221.5</v>
      </c>
      <c r="V67" s="22" t="s">
        <v>57</v>
      </c>
      <c r="W67" s="23">
        <v>0.6</v>
      </c>
      <c r="X67" s="23">
        <v>3</v>
      </c>
      <c r="Y67" s="23" t="s">
        <v>97</v>
      </c>
      <c r="Z67" s="23">
        <v>218</v>
      </c>
    </row>
    <row r="68" spans="4:26" x14ac:dyDescent="0.3">
      <c r="D68" s="8" t="str">
        <f t="shared" ref="D68:E68" si="95">D38</f>
        <v>NYK</v>
      </c>
      <c r="E68" s="8" t="str">
        <f t="shared" si="95"/>
        <v>MIL</v>
      </c>
      <c r="F68" s="6">
        <f t="shared" si="81"/>
        <v>112.8265536062119</v>
      </c>
      <c r="G68" s="6">
        <f t="shared" si="82"/>
        <v>106.04140816165857</v>
      </c>
      <c r="H68" s="6">
        <f t="shared" si="83"/>
        <v>6.7851454445533363</v>
      </c>
      <c r="I68" s="6" t="str">
        <f t="shared" si="86"/>
        <v>NYK</v>
      </c>
      <c r="L68" s="6">
        <f t="shared" si="84"/>
        <v>218.86796176787047</v>
      </c>
      <c r="M68" s="17" t="str">
        <f t="shared" si="87"/>
        <v>NYK</v>
      </c>
      <c r="N68" s="17" t="str">
        <f t="shared" si="88"/>
        <v>MIL</v>
      </c>
      <c r="O68" s="22" t="s">
        <v>92</v>
      </c>
      <c r="P68" s="22" t="s">
        <v>78</v>
      </c>
      <c r="Q68" s="23">
        <v>0.6</v>
      </c>
      <c r="R68" s="23">
        <v>3</v>
      </c>
      <c r="S68" s="23"/>
      <c r="T68" s="23" t="s">
        <v>107</v>
      </c>
      <c r="U68" s="22">
        <v>217.5</v>
      </c>
      <c r="V68" s="22" t="s">
        <v>58</v>
      </c>
      <c r="W68" s="23">
        <v>1</v>
      </c>
      <c r="X68" s="23">
        <v>5</v>
      </c>
      <c r="Y68" s="23" t="s">
        <v>97</v>
      </c>
      <c r="Z68" s="23">
        <v>231</v>
      </c>
    </row>
    <row r="69" spans="4:26" x14ac:dyDescent="0.3">
      <c r="D69" s="8" t="str">
        <f t="shared" ref="D69:E69" si="96">D39</f>
        <v>PHI</v>
      </c>
      <c r="E69" s="8" t="str">
        <f t="shared" si="96"/>
        <v>SAS</v>
      </c>
      <c r="F69" s="6">
        <f t="shared" si="81"/>
        <v>113.54932288057623</v>
      </c>
      <c r="G69" s="6">
        <f t="shared" si="82"/>
        <v>106.95375504079202</v>
      </c>
      <c r="H69" s="6">
        <f t="shared" si="83"/>
        <v>6.5955678397842092</v>
      </c>
      <c r="I69" s="6" t="str">
        <f t="shared" si="86"/>
        <v>PHI</v>
      </c>
      <c r="L69" s="6">
        <f t="shared" si="84"/>
        <v>220.50307792136823</v>
      </c>
      <c r="M69" s="17" t="str">
        <f t="shared" si="87"/>
        <v>PHI</v>
      </c>
      <c r="N69" s="17" t="str">
        <f t="shared" si="88"/>
        <v>SAS</v>
      </c>
      <c r="O69" s="22" t="s">
        <v>93</v>
      </c>
      <c r="P69" s="22" t="s">
        <v>60</v>
      </c>
      <c r="Q69" s="23">
        <v>0.2</v>
      </c>
      <c r="R69" s="23">
        <v>1</v>
      </c>
      <c r="S69" s="23"/>
      <c r="T69" s="23" t="s">
        <v>108</v>
      </c>
      <c r="U69" s="20">
        <v>225.5</v>
      </c>
      <c r="V69" s="20" t="s">
        <v>57</v>
      </c>
      <c r="W69" s="21">
        <v>1</v>
      </c>
      <c r="X69" s="21">
        <v>5</v>
      </c>
      <c r="Y69" s="21" t="s">
        <v>97</v>
      </c>
      <c r="Z69" s="21">
        <v>259</v>
      </c>
    </row>
    <row r="70" spans="4:26" x14ac:dyDescent="0.3">
      <c r="D70" s="8" t="str">
        <f t="shared" ref="D70:E70" si="97">D40</f>
        <v>SAC</v>
      </c>
      <c r="E70" s="8" t="str">
        <f t="shared" si="97"/>
        <v>BKN</v>
      </c>
      <c r="F70" s="6">
        <f t="shared" si="81"/>
        <v>112.11411067566233</v>
      </c>
      <c r="G70" s="6">
        <f t="shared" si="82"/>
        <v>106.05042372238188</v>
      </c>
      <c r="H70" s="6">
        <f t="shared" si="83"/>
        <v>6.0636869532804525</v>
      </c>
      <c r="I70" s="6" t="str">
        <f t="shared" si="86"/>
        <v>SAC</v>
      </c>
      <c r="L70" s="6">
        <f t="shared" si="84"/>
        <v>218.16453439804422</v>
      </c>
      <c r="M70" s="17" t="str">
        <f t="shared" si="87"/>
        <v>SAC</v>
      </c>
      <c r="N70" s="17" t="str">
        <f t="shared" si="88"/>
        <v>BKN</v>
      </c>
      <c r="O70" s="20" t="s">
        <v>94</v>
      </c>
      <c r="P70" s="20" t="s">
        <v>59</v>
      </c>
      <c r="Q70" s="21">
        <v>1</v>
      </c>
      <c r="R70" s="21">
        <v>5</v>
      </c>
      <c r="S70" s="21" t="s">
        <v>97</v>
      </c>
      <c r="T70" s="21" t="s">
        <v>109</v>
      </c>
      <c r="U70" s="20">
        <v>215.5</v>
      </c>
      <c r="V70" s="20" t="s">
        <v>58</v>
      </c>
      <c r="W70" s="21">
        <v>0.8</v>
      </c>
      <c r="X70" s="21">
        <v>4</v>
      </c>
      <c r="Y70" s="21" t="s">
        <v>97</v>
      </c>
      <c r="Z70" s="21">
        <v>184</v>
      </c>
    </row>
    <row r="71" spans="4:26" x14ac:dyDescent="0.3">
      <c r="D71" s="8" t="str">
        <f t="shared" ref="D71:E72" si="98">D41</f>
        <v>UTA</v>
      </c>
      <c r="E71" s="8" t="str">
        <f t="shared" si="98"/>
        <v>GSW</v>
      </c>
      <c r="F71" s="6">
        <f t="shared" si="81"/>
        <v>108.75176910624468</v>
      </c>
      <c r="G71" s="6">
        <f t="shared" si="82"/>
        <v>116.31067251011703</v>
      </c>
      <c r="H71" s="6">
        <f t="shared" si="83"/>
        <v>-7.5589034038723497</v>
      </c>
      <c r="I71" s="6" t="str">
        <f t="shared" si="86"/>
        <v>GSW</v>
      </c>
      <c r="L71" s="6">
        <f t="shared" si="84"/>
        <v>225.0624416163617</v>
      </c>
      <c r="M71" s="17" t="str">
        <f t="shared" si="87"/>
        <v>UTA</v>
      </c>
      <c r="N71" s="17" t="str">
        <f t="shared" si="88"/>
        <v>GSW</v>
      </c>
      <c r="O71" s="20" t="s">
        <v>95</v>
      </c>
      <c r="P71" s="20" t="s">
        <v>83</v>
      </c>
      <c r="Q71" s="21">
        <v>0.2</v>
      </c>
      <c r="R71" s="21">
        <v>1</v>
      </c>
      <c r="S71" s="21" t="s">
        <v>97</v>
      </c>
      <c r="T71" s="21" t="s">
        <v>110</v>
      </c>
      <c r="U71" s="22">
        <v>226.5</v>
      </c>
      <c r="V71" s="22" t="s">
        <v>57</v>
      </c>
      <c r="W71" s="23">
        <v>0.6</v>
      </c>
      <c r="X71" s="23">
        <v>3</v>
      </c>
      <c r="Y71" s="23"/>
      <c r="Z71" s="23">
        <v>218</v>
      </c>
    </row>
    <row r="72" spans="4:26" x14ac:dyDescent="0.3">
      <c r="D72" s="8" t="str">
        <f t="shared" si="98"/>
        <v>MIN</v>
      </c>
      <c r="E72" s="8" t="str">
        <f t="shared" si="98"/>
        <v>LAL</v>
      </c>
      <c r="F72" s="6">
        <f t="shared" ref="F72" si="99">MAX(M42,M57)</f>
        <v>113.9659958870289</v>
      </c>
      <c r="G72" s="6">
        <f t="shared" ref="G72" si="100">MIN(N42,N57)</f>
        <v>101.64278192476831</v>
      </c>
      <c r="H72" s="6">
        <f t="shared" ref="H72" si="101">F72-G72</f>
        <v>12.323213962260581</v>
      </c>
      <c r="I72" s="6" t="str">
        <f t="shared" ref="I72" si="102">IF(G72&gt;F72,E42,D42)</f>
        <v>MIN</v>
      </c>
      <c r="L72" s="6">
        <f t="shared" ref="L72" si="103">F72+G72</f>
        <v>215.60877781179721</v>
      </c>
      <c r="M72" s="17" t="str">
        <f t="shared" ref="M72" si="104">D72</f>
        <v>MIN</v>
      </c>
      <c r="N72" s="17" t="str">
        <f t="shared" ref="N72" si="105">E72</f>
        <v>LAL</v>
      </c>
      <c r="O72" s="22" t="s">
        <v>96</v>
      </c>
      <c r="P72" s="22" t="s">
        <v>37</v>
      </c>
      <c r="Q72" s="23">
        <v>0.6</v>
      </c>
      <c r="R72" s="23">
        <v>3</v>
      </c>
      <c r="S72" s="23"/>
      <c r="T72" s="23" t="s">
        <v>111</v>
      </c>
      <c r="U72" s="22">
        <v>218.5</v>
      </c>
      <c r="V72" s="22" t="s">
        <v>58</v>
      </c>
      <c r="W72" s="23">
        <v>0.6</v>
      </c>
      <c r="X72" s="23">
        <v>3</v>
      </c>
      <c r="Y72" s="23"/>
      <c r="Z72" s="23">
        <v>244</v>
      </c>
    </row>
    <row r="73" spans="4:26" x14ac:dyDescent="0.3">
      <c r="D73" s="4" t="s">
        <v>0</v>
      </c>
      <c r="E73" s="4" t="s">
        <v>1</v>
      </c>
      <c r="F73" s="6" t="s">
        <v>45</v>
      </c>
      <c r="G73" s="6" t="s">
        <v>46</v>
      </c>
    </row>
    <row r="74" spans="4:26" x14ac:dyDescent="0.3">
      <c r="D74" t="str">
        <f>A2</f>
        <v>HOU</v>
      </c>
      <c r="E74" t="str">
        <f>B2</f>
        <v>DAL</v>
      </c>
      <c r="F74" s="6">
        <f>Y2</f>
        <v>9.3900086585369991</v>
      </c>
      <c r="G74" s="6">
        <f>Z2</f>
        <v>-10.507947927900005</v>
      </c>
    </row>
    <row r="75" spans="4:26" x14ac:dyDescent="0.3">
      <c r="D75" t="str">
        <f t="shared" ref="D75:E75" si="106">A3</f>
        <v>DAL</v>
      </c>
      <c r="E75" t="str">
        <f t="shared" si="106"/>
        <v>HOU</v>
      </c>
      <c r="F75" s="6">
        <f t="shared" ref="F75:G75" si="107">Y3</f>
        <v>0</v>
      </c>
      <c r="G75" s="6">
        <f t="shared" si="107"/>
        <v>0</v>
      </c>
    </row>
    <row r="76" spans="4:26" x14ac:dyDescent="0.3">
      <c r="D76" t="str">
        <f t="shared" ref="D76:E76" si="108">A4</f>
        <v>CLE</v>
      </c>
      <c r="E76" t="str">
        <f t="shared" si="108"/>
        <v>LAC</v>
      </c>
      <c r="F76" s="6">
        <f t="shared" ref="F76:G76" si="109">Y4</f>
        <v>0.45353037832599341</v>
      </c>
      <c r="G76" s="6">
        <f t="shared" si="109"/>
        <v>-11.138604999999998</v>
      </c>
    </row>
    <row r="77" spans="4:26" x14ac:dyDescent="0.3">
      <c r="D77" t="str">
        <f t="shared" ref="D77:E77" si="110">A5</f>
        <v>LAC</v>
      </c>
      <c r="E77" t="str">
        <f t="shared" si="110"/>
        <v>CLE</v>
      </c>
      <c r="F77" s="6">
        <f t="shared" ref="F77:G77" si="111">Y5</f>
        <v>0</v>
      </c>
      <c r="G77" s="6">
        <f t="shared" si="111"/>
        <v>0</v>
      </c>
    </row>
    <row r="78" spans="4:26" x14ac:dyDescent="0.3">
      <c r="D78" t="str">
        <f t="shared" ref="D78:E78" si="112">A6</f>
        <v>MIA</v>
      </c>
      <c r="E78" t="str">
        <f t="shared" si="112"/>
        <v>IND</v>
      </c>
      <c r="F78" s="6">
        <f t="shared" ref="F78:G78" si="113">Y6</f>
        <v>13.836032924839003</v>
      </c>
      <c r="G78" s="6">
        <f t="shared" si="113"/>
        <v>-13.194382853444992</v>
      </c>
    </row>
    <row r="79" spans="4:26" x14ac:dyDescent="0.3">
      <c r="D79" t="str">
        <f t="shared" ref="D79:E79" si="114">A7</f>
        <v>IND</v>
      </c>
      <c r="E79" t="str">
        <f t="shared" si="114"/>
        <v>MIA</v>
      </c>
      <c r="F79" s="6">
        <f t="shared" ref="F79:G79" si="115">Y7</f>
        <v>0</v>
      </c>
      <c r="G79" s="6">
        <f t="shared" si="115"/>
        <v>0</v>
      </c>
    </row>
    <row r="80" spans="4:26" x14ac:dyDescent="0.3">
      <c r="D80" t="str">
        <f t="shared" ref="D80:E80" si="116">A8</f>
        <v>POR</v>
      </c>
      <c r="E80" t="str">
        <f t="shared" si="116"/>
        <v>BOS</v>
      </c>
      <c r="F80" s="6">
        <f t="shared" ref="F80:G80" si="117">Y8</f>
        <v>-3.7830222274189964</v>
      </c>
      <c r="G80" s="6">
        <f t="shared" si="117"/>
        <v>-19.250000886608007</v>
      </c>
    </row>
    <row r="81" spans="4:7" x14ac:dyDescent="0.3">
      <c r="D81" t="str">
        <f t="shared" ref="D81:E81" si="118">A9</f>
        <v>BOS</v>
      </c>
      <c r="E81" t="str">
        <f t="shared" si="118"/>
        <v>POR</v>
      </c>
      <c r="F81" s="6">
        <f t="shared" ref="F81:G81" si="119">Y9</f>
        <v>0</v>
      </c>
      <c r="G81" s="6">
        <f t="shared" si="119"/>
        <v>0</v>
      </c>
    </row>
    <row r="82" spans="4:7" x14ac:dyDescent="0.3">
      <c r="D82" t="str">
        <f t="shared" ref="D82:E82" si="120">A10</f>
        <v>OKC</v>
      </c>
      <c r="E82" t="str">
        <f t="shared" si="120"/>
        <v>CHA</v>
      </c>
      <c r="F82" s="6">
        <f t="shared" ref="F82:G82" si="121">Y10</f>
        <v>15.790000000000006</v>
      </c>
      <c r="G82" s="6">
        <f t="shared" si="121"/>
        <v>-4.3651066666660086</v>
      </c>
    </row>
    <row r="83" spans="4:7" x14ac:dyDescent="0.3">
      <c r="D83" t="str">
        <f t="shared" ref="D83:E83" si="122">A11</f>
        <v>CHA</v>
      </c>
      <c r="E83" t="str">
        <f t="shared" si="122"/>
        <v>OKC</v>
      </c>
      <c r="F83" s="6">
        <f t="shared" ref="F83:G83" si="123">Y11</f>
        <v>0</v>
      </c>
      <c r="G83" s="6">
        <f t="shared" si="123"/>
        <v>0</v>
      </c>
    </row>
    <row r="84" spans="4:7" x14ac:dyDescent="0.3">
      <c r="D84" t="str">
        <f t="shared" ref="D84:E84" si="124">A12</f>
        <v>CHI</v>
      </c>
      <c r="E84" t="str">
        <f t="shared" si="124"/>
        <v>ORL</v>
      </c>
      <c r="F84" s="6">
        <f t="shared" ref="F84:G84" si="125">Y12</f>
        <v>4.161359948454006</v>
      </c>
      <c r="G84" s="6">
        <f t="shared" si="125"/>
        <v>-10.988425683306005</v>
      </c>
    </row>
    <row r="85" spans="4:7" x14ac:dyDescent="0.3">
      <c r="D85" t="str">
        <f t="shared" ref="D85:E85" si="126">A13</f>
        <v>ORL</v>
      </c>
      <c r="E85" t="str">
        <f t="shared" si="126"/>
        <v>CHI</v>
      </c>
      <c r="F85" s="6">
        <f t="shared" ref="F85:G85" si="127">Y13</f>
        <v>0</v>
      </c>
      <c r="G85" s="6">
        <f t="shared" si="127"/>
        <v>0</v>
      </c>
    </row>
    <row r="86" spans="4:7" x14ac:dyDescent="0.3">
      <c r="D86" t="str">
        <f>A14</f>
        <v>WAS</v>
      </c>
      <c r="E86" t="str">
        <f>B14</f>
        <v>TOR</v>
      </c>
      <c r="F86" s="6">
        <f t="shared" ref="F86:G86" si="128">Y14</f>
        <v>19.701888336620001</v>
      </c>
      <c r="G86" s="6">
        <f t="shared" si="128"/>
        <v>-10.903318068983992</v>
      </c>
    </row>
    <row r="87" spans="4:7" x14ac:dyDescent="0.3">
      <c r="D87" t="str">
        <f t="shared" ref="D87:D95" si="129">A15</f>
        <v>TOR</v>
      </c>
      <c r="E87" t="str">
        <f t="shared" ref="E87:E95" si="130">B15</f>
        <v>WAS</v>
      </c>
      <c r="F87" s="6">
        <f t="shared" ref="F87:G87" si="131">Y15</f>
        <v>0</v>
      </c>
      <c r="G87" s="6">
        <f t="shared" si="131"/>
        <v>0</v>
      </c>
    </row>
    <row r="88" spans="4:7" x14ac:dyDescent="0.3">
      <c r="D88" t="str">
        <f t="shared" si="129"/>
        <v>NOP</v>
      </c>
      <c r="E88" t="str">
        <f t="shared" si="130"/>
        <v>PHX</v>
      </c>
      <c r="F88" s="6">
        <f t="shared" ref="F88:G88" si="132">Y16</f>
        <v>5.8235770552150115</v>
      </c>
      <c r="G88" s="6">
        <f t="shared" si="132"/>
        <v>-9.2210139999999967</v>
      </c>
    </row>
    <row r="89" spans="4:7" x14ac:dyDescent="0.3">
      <c r="D89" t="str">
        <f t="shared" si="129"/>
        <v>PHX</v>
      </c>
      <c r="E89" t="str">
        <f t="shared" si="130"/>
        <v>NOP</v>
      </c>
      <c r="F89" s="6">
        <f t="shared" ref="F89:G89" si="133">Y17</f>
        <v>0</v>
      </c>
      <c r="G89" s="6">
        <f t="shared" si="133"/>
        <v>0</v>
      </c>
    </row>
    <row r="90" spans="4:7" x14ac:dyDescent="0.3">
      <c r="D90" t="str">
        <f t="shared" si="129"/>
        <v>NYK</v>
      </c>
      <c r="E90" t="str">
        <f t="shared" si="130"/>
        <v>MIL</v>
      </c>
      <c r="F90" s="6">
        <f t="shared" ref="F90:G90" si="134">Y18</f>
        <v>8.2526440000000036</v>
      </c>
      <c r="G90" s="6">
        <f t="shared" si="134"/>
        <v>-6.0493537037039999</v>
      </c>
    </row>
    <row r="91" spans="4:7" x14ac:dyDescent="0.3">
      <c r="D91" t="str">
        <f t="shared" si="129"/>
        <v>MIL</v>
      </c>
      <c r="E91" t="str">
        <f t="shared" si="130"/>
        <v>NYK</v>
      </c>
      <c r="F91" s="6">
        <f t="shared" ref="F91:F95" si="135">Y19</f>
        <v>0</v>
      </c>
      <c r="G91" s="6">
        <f t="shared" ref="G91:G95" si="136">Z19</f>
        <v>0</v>
      </c>
    </row>
    <row r="92" spans="4:7" x14ac:dyDescent="0.3">
      <c r="D92" t="str">
        <f t="shared" si="129"/>
        <v>PHI</v>
      </c>
      <c r="E92" t="str">
        <f t="shared" si="130"/>
        <v>SAS</v>
      </c>
      <c r="F92" s="6">
        <f t="shared" si="135"/>
        <v>9.3952830188670049</v>
      </c>
      <c r="G92" s="6">
        <f t="shared" si="136"/>
        <v>-3.6506065543649981</v>
      </c>
    </row>
    <row r="93" spans="4:7" x14ac:dyDescent="0.3">
      <c r="D93" t="str">
        <f t="shared" si="129"/>
        <v>SAS</v>
      </c>
      <c r="E93" t="str">
        <f t="shared" si="130"/>
        <v>PHI</v>
      </c>
      <c r="F93" s="6">
        <f t="shared" si="135"/>
        <v>0</v>
      </c>
      <c r="G93" s="6">
        <f t="shared" si="136"/>
        <v>0</v>
      </c>
    </row>
    <row r="94" spans="4:7" x14ac:dyDescent="0.3">
      <c r="D94" t="str">
        <f t="shared" si="129"/>
        <v>SAC</v>
      </c>
      <c r="E94" t="str">
        <f t="shared" si="130"/>
        <v>BKN</v>
      </c>
      <c r="F94" s="6">
        <f t="shared" si="135"/>
        <v>8.3875466108400047</v>
      </c>
      <c r="G94" s="6">
        <f t="shared" si="136"/>
        <v>-1.4606430387189988</v>
      </c>
    </row>
    <row r="95" spans="4:7" x14ac:dyDescent="0.3">
      <c r="D95" t="str">
        <f t="shared" si="129"/>
        <v>BKN</v>
      </c>
      <c r="E95" t="str">
        <f t="shared" si="130"/>
        <v>SAC</v>
      </c>
      <c r="F95" s="6">
        <f t="shared" si="135"/>
        <v>0</v>
      </c>
      <c r="G95" s="6">
        <f t="shared" si="136"/>
        <v>0</v>
      </c>
    </row>
    <row r="96" spans="4:7" x14ac:dyDescent="0.3">
      <c r="D96"/>
      <c r="E96"/>
    </row>
    <row r="97" spans="4:5" x14ac:dyDescent="0.3">
      <c r="D97"/>
      <c r="E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27"/>
  <sheetViews>
    <sheetView workbookViewId="0">
      <selection sqref="A1:C2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118.816448057141</v>
      </c>
      <c r="C2" s="1">
        <v>112.980325884631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112.289140112217</v>
      </c>
      <c r="C3" s="1">
        <v>105.592999264825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106.07317159746501</v>
      </c>
      <c r="C4" s="1">
        <v>113.750670360678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112.630370802337</v>
      </c>
      <c r="C5" s="1">
        <v>112.154058232339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5</v>
      </c>
      <c r="B6" s="1">
        <v>109.81822883180701</v>
      </c>
      <c r="C6" s="1">
        <v>101.05853844385101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6</v>
      </c>
      <c r="B7" s="1">
        <v>120.199861009781</v>
      </c>
      <c r="C7" s="1">
        <v>111.968113373614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>
        <v>7</v>
      </c>
      <c r="B8" s="1">
        <v>102.91823024912</v>
      </c>
      <c r="C8" s="1">
        <v>113.364395628553</v>
      </c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>
        <v>8</v>
      </c>
      <c r="B9" s="1">
        <v>119.615830728521</v>
      </c>
      <c r="C9" s="1">
        <v>106.52804394459</v>
      </c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>
        <v>9</v>
      </c>
      <c r="B10" s="1">
        <v>114.110134660871</v>
      </c>
      <c r="C10" s="1">
        <v>113.692365166842</v>
      </c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>
        <v>10</v>
      </c>
      <c r="B11" s="1">
        <v>100.75051037339701</v>
      </c>
      <c r="C11" s="1">
        <v>114.135961246592</v>
      </c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>
        <v>11</v>
      </c>
      <c r="B12" s="1">
        <v>111.864118101004</v>
      </c>
      <c r="C12" s="1">
        <v>113.298576449945</v>
      </c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>
        <v>12</v>
      </c>
      <c r="B13" s="1">
        <v>109.59415221670299</v>
      </c>
      <c r="C13" s="1">
        <v>102.310150766639</v>
      </c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>
        <v>13</v>
      </c>
      <c r="B14" s="1">
        <v>107.256681931016</v>
      </c>
      <c r="C14" s="1">
        <v>116.25410757525</v>
      </c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>
        <v>14</v>
      </c>
      <c r="B15" s="1">
        <v>101.207215035907</v>
      </c>
      <c r="C15" s="1">
        <v>119.94131237539</v>
      </c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>
        <v>15</v>
      </c>
      <c r="B16" s="1">
        <v>109.493180452103</v>
      </c>
      <c r="C16" s="1">
        <v>107.27577375558</v>
      </c>
    </row>
    <row r="17" spans="1:3" ht="15" thickBot="1" x14ac:dyDescent="0.35">
      <c r="A17" s="1">
        <v>16</v>
      </c>
      <c r="B17" s="1">
        <v>114.55285786096699</v>
      </c>
      <c r="C17" s="1">
        <v>108.970375205265</v>
      </c>
    </row>
    <row r="18" spans="1:3" ht="15" thickBot="1" x14ac:dyDescent="0.35">
      <c r="A18" s="1">
        <v>17</v>
      </c>
      <c r="B18" s="1">
        <v>111.978325640843</v>
      </c>
      <c r="C18" s="1">
        <v>105.67125213052201</v>
      </c>
    </row>
    <row r="19" spans="1:3" ht="15" thickBot="1" x14ac:dyDescent="0.35">
      <c r="A19" s="1">
        <v>18</v>
      </c>
      <c r="B19" s="1">
        <v>115.748506457619</v>
      </c>
      <c r="C19" s="1">
        <v>112.639709647329</v>
      </c>
    </row>
    <row r="20" spans="1:3" ht="15" thickBot="1" x14ac:dyDescent="0.35">
      <c r="A20" s="1">
        <v>19</v>
      </c>
      <c r="B20" s="1">
        <v>109.973836410882</v>
      </c>
      <c r="C20" s="1">
        <v>107.126931567358</v>
      </c>
    </row>
    <row r="21" spans="1:3" ht="15" thickBot="1" x14ac:dyDescent="0.35">
      <c r="A21" s="1">
        <v>20</v>
      </c>
      <c r="B21" s="1">
        <v>107.450514262691</v>
      </c>
      <c r="C21" s="1">
        <v>112.72038193685501</v>
      </c>
    </row>
    <row r="22" spans="1:3" ht="15" thickBot="1" x14ac:dyDescent="0.35">
      <c r="A22" s="1">
        <v>21</v>
      </c>
      <c r="B22" s="1">
        <v>107.402055074632</v>
      </c>
      <c r="C22" s="1">
        <v>105.39245338916</v>
      </c>
    </row>
    <row r="23" spans="1:3" ht="15" thickBot="1" x14ac:dyDescent="0.35">
      <c r="A23" s="1">
        <v>22</v>
      </c>
      <c r="B23" s="1">
        <v>106.87853008855799</v>
      </c>
      <c r="C23" s="1">
        <v>111.447077194686</v>
      </c>
    </row>
    <row r="24" spans="1:3" ht="15" thickBot="1" x14ac:dyDescent="0.35">
      <c r="A24" s="1">
        <v>23</v>
      </c>
      <c r="B24" s="1">
        <v>106.53852942596301</v>
      </c>
      <c r="C24" s="1">
        <v>120.67187379571099</v>
      </c>
    </row>
    <row r="25" spans="1:3" ht="15" thickBot="1" x14ac:dyDescent="0.35">
      <c r="A25" s="1">
        <v>24</v>
      </c>
      <c r="B25" s="1">
        <v>115.539045666056</v>
      </c>
      <c r="C25" s="1">
        <v>109.078555871467</v>
      </c>
    </row>
    <row r="26" spans="1:3" ht="15" thickBot="1" x14ac:dyDescent="0.35">
      <c r="A26" s="1">
        <v>25</v>
      </c>
      <c r="B26" s="1">
        <v>110.64098218506101</v>
      </c>
      <c r="C26" s="1">
        <v>102.22971381074299</v>
      </c>
    </row>
    <row r="27" spans="1:3" ht="15" thickBot="1" x14ac:dyDescent="0.35">
      <c r="A27" s="1">
        <v>26</v>
      </c>
      <c r="B27" s="1">
        <v>120.89934008679801</v>
      </c>
      <c r="C27" s="1">
        <v>113.4632977924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27"/>
  <sheetViews>
    <sheetView workbookViewId="0">
      <selection sqref="A1:C2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118.52</v>
      </c>
      <c r="C2" s="1">
        <v>114.28</v>
      </c>
      <c r="F2" s="1"/>
      <c r="G2" s="1"/>
      <c r="H2" s="1"/>
    </row>
    <row r="3" spans="1:8" ht="15" thickBot="1" x14ac:dyDescent="0.35">
      <c r="A3" s="1">
        <v>2</v>
      </c>
      <c r="B3" s="1">
        <v>113.86</v>
      </c>
      <c r="C3" s="1">
        <v>105.6</v>
      </c>
      <c r="F3" s="1"/>
      <c r="G3" s="1"/>
      <c r="H3" s="1"/>
    </row>
    <row r="4" spans="1:8" ht="15" thickBot="1" x14ac:dyDescent="0.35">
      <c r="A4" s="1">
        <v>3</v>
      </c>
      <c r="B4" s="1">
        <v>105.99</v>
      </c>
      <c r="C4" s="1">
        <v>115.99</v>
      </c>
      <c r="F4" s="1"/>
      <c r="G4" s="1"/>
      <c r="H4" s="1"/>
    </row>
    <row r="5" spans="1:8" ht="15" thickBot="1" x14ac:dyDescent="0.35">
      <c r="A5" s="1">
        <v>4</v>
      </c>
      <c r="B5" s="1">
        <v>112.13</v>
      </c>
      <c r="C5" s="1">
        <v>111.03</v>
      </c>
      <c r="F5" s="1"/>
      <c r="G5" s="1"/>
      <c r="H5" s="1"/>
    </row>
    <row r="6" spans="1:8" ht="15" thickBot="1" x14ac:dyDescent="0.35">
      <c r="A6" s="1">
        <v>5</v>
      </c>
      <c r="B6" s="1">
        <v>111.42</v>
      </c>
      <c r="C6" s="1">
        <v>102.73</v>
      </c>
      <c r="F6" s="1"/>
      <c r="G6" s="1"/>
      <c r="H6" s="1"/>
    </row>
    <row r="7" spans="1:8" ht="15" thickBot="1" x14ac:dyDescent="0.35">
      <c r="A7" s="1">
        <v>6</v>
      </c>
      <c r="B7" s="1">
        <v>118.82</v>
      </c>
      <c r="C7" s="1">
        <v>111.53</v>
      </c>
      <c r="F7" s="1"/>
      <c r="G7" s="1"/>
      <c r="H7" s="1"/>
    </row>
    <row r="8" spans="1:8" ht="15" thickBot="1" x14ac:dyDescent="0.35">
      <c r="A8" s="1">
        <v>7</v>
      </c>
      <c r="B8" s="1">
        <v>102.69</v>
      </c>
      <c r="C8" s="1">
        <v>113.16</v>
      </c>
      <c r="F8" s="1"/>
      <c r="G8" s="1"/>
      <c r="H8" s="1"/>
    </row>
    <row r="9" spans="1:8" ht="15" thickBot="1" x14ac:dyDescent="0.35">
      <c r="A9" s="1">
        <v>8</v>
      </c>
      <c r="B9" s="1">
        <v>120.34</v>
      </c>
      <c r="C9" s="1">
        <v>106.13</v>
      </c>
      <c r="F9" s="1"/>
      <c r="G9" s="1"/>
      <c r="H9" s="1"/>
    </row>
    <row r="10" spans="1:8" ht="15" thickBot="1" x14ac:dyDescent="0.35">
      <c r="A10" s="1">
        <v>9</v>
      </c>
      <c r="B10" s="1">
        <v>115.52</v>
      </c>
      <c r="C10" s="1">
        <v>114.09</v>
      </c>
      <c r="F10" s="1"/>
      <c r="G10" s="1"/>
      <c r="H10" s="1"/>
    </row>
    <row r="11" spans="1:8" ht="15" thickBot="1" x14ac:dyDescent="0.35">
      <c r="A11" s="1">
        <v>10</v>
      </c>
      <c r="B11" s="1">
        <v>100.35</v>
      </c>
      <c r="C11" s="1">
        <v>116.14</v>
      </c>
      <c r="F11" s="1"/>
      <c r="G11" s="1"/>
      <c r="H11" s="1"/>
    </row>
    <row r="12" spans="1:8" ht="15" thickBot="1" x14ac:dyDescent="0.35">
      <c r="A12" s="1">
        <v>11</v>
      </c>
      <c r="B12" s="1">
        <v>112.98</v>
      </c>
      <c r="C12" s="1">
        <v>112.54</v>
      </c>
      <c r="F12" s="1"/>
      <c r="G12" s="1"/>
      <c r="H12" s="1"/>
    </row>
    <row r="13" spans="1:8" ht="15" thickBot="1" x14ac:dyDescent="0.35">
      <c r="A13" s="1">
        <v>12</v>
      </c>
      <c r="B13" s="1">
        <v>111.68</v>
      </c>
      <c r="C13" s="1">
        <v>103.17</v>
      </c>
      <c r="F13" s="1"/>
      <c r="G13" s="1"/>
      <c r="H13" s="1"/>
    </row>
    <row r="14" spans="1:8" ht="15" thickBot="1" x14ac:dyDescent="0.35">
      <c r="A14" s="1">
        <v>13</v>
      </c>
      <c r="B14" s="1">
        <v>108.23</v>
      </c>
      <c r="C14" s="1">
        <v>118.16</v>
      </c>
      <c r="F14" s="1"/>
      <c r="G14" s="1"/>
      <c r="H14" s="1"/>
    </row>
    <row r="15" spans="1:8" ht="15" thickBot="1" x14ac:dyDescent="0.35">
      <c r="A15" s="1">
        <v>14</v>
      </c>
      <c r="B15" s="1">
        <v>102.79</v>
      </c>
      <c r="C15" s="1">
        <v>119.14</v>
      </c>
      <c r="F15" s="1"/>
      <c r="G15" s="1"/>
      <c r="H15" s="1"/>
    </row>
    <row r="16" spans="1:8" ht="15" thickBot="1" x14ac:dyDescent="0.35">
      <c r="A16" s="1">
        <v>15</v>
      </c>
      <c r="B16" s="1">
        <v>112.18</v>
      </c>
      <c r="C16" s="1">
        <v>107.93</v>
      </c>
    </row>
    <row r="17" spans="1:3" ht="15" thickBot="1" x14ac:dyDescent="0.35">
      <c r="A17" s="1">
        <v>16</v>
      </c>
      <c r="B17" s="1">
        <v>116.83</v>
      </c>
      <c r="C17" s="1">
        <v>108.98</v>
      </c>
    </row>
    <row r="18" spans="1:3" ht="15" thickBot="1" x14ac:dyDescent="0.35">
      <c r="A18" s="1">
        <v>17</v>
      </c>
      <c r="B18" s="1">
        <v>111.92</v>
      </c>
      <c r="C18" s="1">
        <v>105.45</v>
      </c>
    </row>
    <row r="19" spans="1:3" ht="15" thickBot="1" x14ac:dyDescent="0.35">
      <c r="A19" s="1">
        <v>18</v>
      </c>
      <c r="B19" s="1">
        <v>117.32</v>
      </c>
      <c r="C19" s="1">
        <v>112.25</v>
      </c>
    </row>
    <row r="20" spans="1:3" ht="15" thickBot="1" x14ac:dyDescent="0.35">
      <c r="A20" s="1">
        <v>19</v>
      </c>
      <c r="B20" s="1">
        <v>111.47</v>
      </c>
      <c r="C20" s="1">
        <v>108.3</v>
      </c>
    </row>
    <row r="21" spans="1:3" ht="15" thickBot="1" x14ac:dyDescent="0.35">
      <c r="A21" s="1">
        <v>20</v>
      </c>
      <c r="B21" s="1">
        <v>105.85</v>
      </c>
      <c r="C21" s="1">
        <v>115.09</v>
      </c>
    </row>
    <row r="22" spans="1:3" ht="15" thickBot="1" x14ac:dyDescent="0.35">
      <c r="A22" s="1">
        <v>21</v>
      </c>
      <c r="B22" s="1">
        <v>107.59</v>
      </c>
      <c r="C22" s="1">
        <v>106.34</v>
      </c>
    </row>
    <row r="23" spans="1:3" ht="15" thickBot="1" x14ac:dyDescent="0.35">
      <c r="A23" s="1">
        <v>22</v>
      </c>
      <c r="B23" s="1">
        <v>106.58</v>
      </c>
      <c r="C23" s="1">
        <v>113.78</v>
      </c>
    </row>
    <row r="24" spans="1:3" ht="15" thickBot="1" x14ac:dyDescent="0.35">
      <c r="A24" s="1">
        <v>23</v>
      </c>
      <c r="B24" s="1">
        <v>106.15</v>
      </c>
      <c r="C24" s="1">
        <v>120.33</v>
      </c>
    </row>
    <row r="25" spans="1:3" ht="15" thickBot="1" x14ac:dyDescent="0.35">
      <c r="A25" s="1">
        <v>24</v>
      </c>
      <c r="B25" s="1">
        <v>117.17</v>
      </c>
      <c r="C25" s="1">
        <v>108.76</v>
      </c>
    </row>
    <row r="26" spans="1:3" ht="15" thickBot="1" x14ac:dyDescent="0.35">
      <c r="A26" s="1">
        <v>25</v>
      </c>
      <c r="B26" s="1">
        <v>112.17</v>
      </c>
      <c r="C26" s="1">
        <v>102.77</v>
      </c>
    </row>
    <row r="27" spans="1:3" ht="15" thickBot="1" x14ac:dyDescent="0.35">
      <c r="A27" s="1">
        <v>26</v>
      </c>
      <c r="B27" s="1">
        <v>122.44</v>
      </c>
      <c r="C27" s="1">
        <v>113.24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27"/>
  <sheetViews>
    <sheetView workbookViewId="0">
      <selection sqref="A1:C27"/>
    </sheetView>
  </sheetViews>
  <sheetFormatPr defaultRowHeight="14.4" x14ac:dyDescent="0.3"/>
  <sheetData>
    <row r="1" spans="1:9" x14ac:dyDescent="0.3">
      <c r="A1" s="18" t="s">
        <v>0</v>
      </c>
      <c r="B1" s="18" t="s">
        <v>21</v>
      </c>
      <c r="C1" s="18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9">
        <v>1</v>
      </c>
      <c r="B2" s="19">
        <v>121.78969278032601</v>
      </c>
      <c r="C2" s="19">
        <v>115.034799287021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9">
        <v>2</v>
      </c>
      <c r="B3" s="19">
        <v>114.459801492495</v>
      </c>
      <c r="C3" s="19">
        <v>104.655209155459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9">
        <v>3</v>
      </c>
      <c r="B4" s="19">
        <v>107.84229248822101</v>
      </c>
      <c r="C4" s="19">
        <v>113.204941418093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9">
        <v>4</v>
      </c>
      <c r="B5" s="19">
        <v>114.03197818625701</v>
      </c>
      <c r="C5" s="19">
        <v>110.811373257699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9">
        <v>5</v>
      </c>
      <c r="B6" s="19">
        <v>110.58378556807401</v>
      </c>
      <c r="C6" s="19">
        <v>100.649386160243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9">
        <v>6</v>
      </c>
      <c r="B7" s="19">
        <v>122.32670885149101</v>
      </c>
      <c r="C7" s="19">
        <v>112.951373455649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9">
        <v>7</v>
      </c>
      <c r="B8" s="19">
        <v>104.19654576200401</v>
      </c>
      <c r="C8" s="19">
        <v>113.40312351772801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9">
        <v>8</v>
      </c>
      <c r="B9" s="19">
        <v>122.197334388838</v>
      </c>
      <c r="C9" s="19">
        <v>106.88214888218999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9">
        <v>9</v>
      </c>
      <c r="B10" s="19">
        <v>118.215243141171</v>
      </c>
      <c r="C10" s="19">
        <v>115.54647242045699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9">
        <v>10</v>
      </c>
      <c r="B11" s="19">
        <v>103.681433969675</v>
      </c>
      <c r="C11" s="19">
        <v>113.99620294843599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9">
        <v>11</v>
      </c>
      <c r="B12" s="19">
        <v>114.557790105938</v>
      </c>
      <c r="C12" s="19">
        <v>111.61565230246801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9">
        <v>12</v>
      </c>
      <c r="B13" s="19">
        <v>111.200506914898</v>
      </c>
      <c r="C13" s="19">
        <v>102.742204762211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9">
        <v>13</v>
      </c>
      <c r="B14" s="19">
        <v>112.33517905842</v>
      </c>
      <c r="C14" s="19">
        <v>117.492123180001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9">
        <v>14</v>
      </c>
      <c r="B15" s="19">
        <v>102.67496557071</v>
      </c>
      <c r="C15" s="19">
        <v>120.96492991609701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9">
        <v>15</v>
      </c>
      <c r="B16" s="19">
        <v>111.42351200320201</v>
      </c>
      <c r="C16" s="19">
        <v>107.21723977437</v>
      </c>
    </row>
    <row r="17" spans="1:3" ht="15" thickBot="1" x14ac:dyDescent="0.35">
      <c r="A17" s="19">
        <v>16</v>
      </c>
      <c r="B17" s="19">
        <v>116.62464714559199</v>
      </c>
      <c r="C17" s="19">
        <v>109.546838916358</v>
      </c>
    </row>
    <row r="18" spans="1:3" ht="15" thickBot="1" x14ac:dyDescent="0.35">
      <c r="A18" s="19">
        <v>17</v>
      </c>
      <c r="B18" s="19">
        <v>113.58122930071499</v>
      </c>
      <c r="C18" s="19">
        <v>105.852070989314</v>
      </c>
    </row>
    <row r="19" spans="1:3" ht="15" thickBot="1" x14ac:dyDescent="0.35">
      <c r="A19" s="19">
        <v>18</v>
      </c>
      <c r="B19" s="19">
        <v>118.30626821133001</v>
      </c>
      <c r="C19" s="19">
        <v>113.55109260433299</v>
      </c>
    </row>
    <row r="20" spans="1:3" ht="15" thickBot="1" x14ac:dyDescent="0.35">
      <c r="A20" s="19">
        <v>19</v>
      </c>
      <c r="B20" s="19">
        <v>112.706017472429</v>
      </c>
      <c r="C20" s="19">
        <v>106.55890054785399</v>
      </c>
    </row>
    <row r="21" spans="1:3" ht="15" thickBot="1" x14ac:dyDescent="0.35">
      <c r="A21" s="19">
        <v>20</v>
      </c>
      <c r="B21" s="19">
        <v>112.41580669786801</v>
      </c>
      <c r="C21" s="19">
        <v>113.51985365892899</v>
      </c>
    </row>
    <row r="22" spans="1:3" ht="15" thickBot="1" x14ac:dyDescent="0.35">
      <c r="A22" s="19">
        <v>21</v>
      </c>
      <c r="B22" s="19">
        <v>110.790416315184</v>
      </c>
      <c r="C22" s="19">
        <v>105.784967813162</v>
      </c>
    </row>
    <row r="23" spans="1:3" ht="15" thickBot="1" x14ac:dyDescent="0.35">
      <c r="A23" s="19">
        <v>22</v>
      </c>
      <c r="B23" s="19">
        <v>110.700385303422</v>
      </c>
      <c r="C23" s="19">
        <v>112.202789746561</v>
      </c>
    </row>
    <row r="24" spans="1:3" ht="15" thickBot="1" x14ac:dyDescent="0.35">
      <c r="A24" s="19">
        <v>23</v>
      </c>
      <c r="B24" s="19">
        <v>109.25321366067099</v>
      </c>
      <c r="C24" s="19">
        <v>121.24024918400301</v>
      </c>
    </row>
    <row r="25" spans="1:3" ht="15" thickBot="1" x14ac:dyDescent="0.35">
      <c r="A25" s="19">
        <v>24</v>
      </c>
      <c r="B25" s="19">
        <v>117.97341532618501</v>
      </c>
      <c r="C25" s="19">
        <v>108.804125057777</v>
      </c>
    </row>
    <row r="26" spans="1:3" ht="15" thickBot="1" x14ac:dyDescent="0.35">
      <c r="A26" s="19">
        <v>25</v>
      </c>
      <c r="B26" s="19">
        <v>111.70690549282</v>
      </c>
      <c r="C26" s="19">
        <v>100.53159263113599</v>
      </c>
    </row>
    <row r="27" spans="1:3" ht="15" thickBot="1" x14ac:dyDescent="0.35">
      <c r="A27" s="19">
        <v>26</v>
      </c>
      <c r="B27" s="19">
        <v>122.932347124919</v>
      </c>
      <c r="C27" s="19">
        <v>114.634234957635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27"/>
  <sheetViews>
    <sheetView workbookViewId="0">
      <selection sqref="A1:C2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119.416666666666</v>
      </c>
      <c r="C2" s="1">
        <v>115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113.454545454545</v>
      </c>
      <c r="C3" s="1">
        <v>104.636363636363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105.083333333333</v>
      </c>
      <c r="C4" s="1">
        <v>113.083333333333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111.76923076923001</v>
      </c>
      <c r="C5" s="1">
        <v>110.76923076923001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5</v>
      </c>
      <c r="B6" s="1">
        <v>108.75</v>
      </c>
      <c r="C6" s="1">
        <v>100.583333333333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6</v>
      </c>
      <c r="B7" s="1">
        <v>120.454545454545</v>
      </c>
      <c r="C7" s="1">
        <v>112.818181818181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>
        <v>7</v>
      </c>
      <c r="B8" s="1">
        <v>101.5</v>
      </c>
      <c r="C8" s="1">
        <v>113.333333333333</v>
      </c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>
        <v>8</v>
      </c>
      <c r="B9" s="1">
        <v>120.75</v>
      </c>
      <c r="C9" s="1">
        <v>106.916666666666</v>
      </c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>
        <v>9</v>
      </c>
      <c r="B10" s="1">
        <v>115.166666666666</v>
      </c>
      <c r="C10" s="1">
        <v>115.666666666666</v>
      </c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>
        <v>10</v>
      </c>
      <c r="B11" s="1">
        <v>101.454545454545</v>
      </c>
      <c r="C11" s="1">
        <v>113.90909090909</v>
      </c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>
        <v>11</v>
      </c>
      <c r="B12" s="1">
        <v>112.181818181818</v>
      </c>
      <c r="C12" s="1">
        <v>111.54545454545401</v>
      </c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>
        <v>12</v>
      </c>
      <c r="B13" s="1">
        <v>109.818181818181</v>
      </c>
      <c r="C13" s="1">
        <v>102.72727272727199</v>
      </c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>
        <v>13</v>
      </c>
      <c r="B14" s="1">
        <v>108.846153846153</v>
      </c>
      <c r="C14" s="1">
        <v>117.53846153846099</v>
      </c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>
        <v>14</v>
      </c>
      <c r="B15" s="1">
        <v>101.99999999999901</v>
      </c>
      <c r="C15" s="1">
        <v>120.90909090909</v>
      </c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>
        <v>15</v>
      </c>
      <c r="B16" s="1">
        <v>109.333333333333</v>
      </c>
      <c r="C16" s="1">
        <v>107.25</v>
      </c>
    </row>
    <row r="17" spans="1:3" ht="15" thickBot="1" x14ac:dyDescent="0.35">
      <c r="A17" s="1">
        <v>16</v>
      </c>
      <c r="B17" s="1">
        <v>114.5</v>
      </c>
      <c r="C17" s="1">
        <v>109.5</v>
      </c>
    </row>
    <row r="18" spans="1:3" ht="15" thickBot="1" x14ac:dyDescent="0.35">
      <c r="A18" s="1">
        <v>17</v>
      </c>
      <c r="B18" s="1">
        <v>112.74999999999901</v>
      </c>
      <c r="C18" s="1">
        <v>105.916666666666</v>
      </c>
    </row>
    <row r="19" spans="1:3" ht="15" thickBot="1" x14ac:dyDescent="0.35">
      <c r="A19" s="1">
        <v>18</v>
      </c>
      <c r="B19" s="1">
        <v>116.09090909090899</v>
      </c>
      <c r="C19" s="1">
        <v>113.636363636363</v>
      </c>
    </row>
    <row r="20" spans="1:3" ht="15" thickBot="1" x14ac:dyDescent="0.35">
      <c r="A20" s="1">
        <v>19</v>
      </c>
      <c r="B20" s="1">
        <v>108.846153846153</v>
      </c>
      <c r="C20" s="1">
        <v>106.53846153846099</v>
      </c>
    </row>
    <row r="21" spans="1:3" ht="15" thickBot="1" x14ac:dyDescent="0.35">
      <c r="A21" s="1">
        <v>20</v>
      </c>
      <c r="B21" s="1">
        <v>110.818181818181</v>
      </c>
      <c r="C21" s="1">
        <v>113.636363636363</v>
      </c>
    </row>
    <row r="22" spans="1:3" ht="15" thickBot="1" x14ac:dyDescent="0.35">
      <c r="A22" s="1">
        <v>21</v>
      </c>
      <c r="B22" s="1">
        <v>108.166666666666</v>
      </c>
      <c r="C22" s="1">
        <v>105.916666666666</v>
      </c>
    </row>
    <row r="23" spans="1:3" ht="15" thickBot="1" x14ac:dyDescent="0.35">
      <c r="A23" s="1">
        <v>22</v>
      </c>
      <c r="B23" s="1">
        <v>107.75</v>
      </c>
      <c r="C23" s="1">
        <v>112.083333333333</v>
      </c>
    </row>
    <row r="24" spans="1:3" ht="15" thickBot="1" x14ac:dyDescent="0.35">
      <c r="A24" s="1">
        <v>23</v>
      </c>
      <c r="B24" s="1">
        <v>107.333333333333</v>
      </c>
      <c r="C24" s="1">
        <v>121.25</v>
      </c>
    </row>
    <row r="25" spans="1:3" ht="15" thickBot="1" x14ac:dyDescent="0.35">
      <c r="A25" s="1">
        <v>24</v>
      </c>
      <c r="B25" s="1">
        <v>115.583333333333</v>
      </c>
      <c r="C25" s="1">
        <v>108.833333333333</v>
      </c>
    </row>
    <row r="26" spans="1:3" ht="15" thickBot="1" x14ac:dyDescent="0.35">
      <c r="A26" s="1">
        <v>25</v>
      </c>
      <c r="B26" s="1">
        <v>110.363636363636</v>
      </c>
      <c r="C26" s="1">
        <v>100.54545454545401</v>
      </c>
    </row>
    <row r="27" spans="1:3" ht="15" thickBot="1" x14ac:dyDescent="0.35">
      <c r="A27" s="1">
        <v>26</v>
      </c>
      <c r="B27" s="1">
        <v>122.454545454545</v>
      </c>
      <c r="C27" s="1">
        <v>114.636363636363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27"/>
  <sheetViews>
    <sheetView workbookViewId="0">
      <selection sqref="A1:C2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117.571428571428</v>
      </c>
      <c r="C2" s="1">
        <v>112.194174757281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110.63414634146299</v>
      </c>
      <c r="C3" s="1">
        <v>104.492063492063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105.682539682539</v>
      </c>
      <c r="C4" s="1">
        <v>114.60465116279001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112.485294117647</v>
      </c>
      <c r="C5" s="1">
        <v>111.163265306122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</v>
      </c>
      <c r="B6" s="1">
        <v>107.26016260162601</v>
      </c>
      <c r="C6" s="1">
        <v>102.95774647887301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6</v>
      </c>
      <c r="B7" s="1">
        <v>118.225806451612</v>
      </c>
      <c r="C7" s="1">
        <v>114.419354838709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7</v>
      </c>
      <c r="B8" s="1">
        <v>105.214285714285</v>
      </c>
      <c r="C8" s="1">
        <v>114.33070866141701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8</v>
      </c>
      <c r="B9" s="1">
        <v>119.47872340425501</v>
      </c>
      <c r="C9" s="1">
        <v>109.26190476190401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9</v>
      </c>
      <c r="B10" s="1">
        <v>114</v>
      </c>
      <c r="C10" s="1">
        <v>113.070588235294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10</v>
      </c>
      <c r="B11" s="1">
        <v>104.06153846153801</v>
      </c>
      <c r="C11" s="1">
        <v>115.235294117647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11</v>
      </c>
      <c r="B12" s="1">
        <v>111.929577464788</v>
      </c>
      <c r="C12" s="1">
        <v>111.29629629629601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</v>
      </c>
      <c r="B13" s="1">
        <v>108.927835051546</v>
      </c>
      <c r="C13" s="1">
        <v>103.415384615384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</v>
      </c>
      <c r="B14" s="1">
        <v>107.860294117647</v>
      </c>
      <c r="C14" s="1">
        <v>116.534246575342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</v>
      </c>
      <c r="B15" s="1">
        <v>101.629032258064</v>
      </c>
      <c r="C15" s="1">
        <v>118.836538461538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</v>
      </c>
      <c r="B16" s="1">
        <v>107.860294117647</v>
      </c>
      <c r="C16" s="1">
        <v>106.411042944785</v>
      </c>
    </row>
    <row r="17" spans="1:3" ht="15" thickBot="1" x14ac:dyDescent="0.35">
      <c r="A17" s="1">
        <v>16</v>
      </c>
      <c r="B17" s="1">
        <v>115.25</v>
      </c>
      <c r="C17" s="1">
        <v>109.30379746835401</v>
      </c>
    </row>
    <row r="18" spans="1:3" ht="15" thickBot="1" x14ac:dyDescent="0.35">
      <c r="A18" s="1">
        <v>17</v>
      </c>
      <c r="B18" s="1">
        <v>112.125</v>
      </c>
      <c r="C18" s="1">
        <v>105.907894736842</v>
      </c>
    </row>
    <row r="19" spans="1:3" ht="15" thickBot="1" x14ac:dyDescent="0.35">
      <c r="A19" s="1">
        <v>18</v>
      </c>
      <c r="B19" s="1">
        <v>116.33898305084701</v>
      </c>
      <c r="C19" s="1">
        <v>111.29629629629601</v>
      </c>
    </row>
    <row r="20" spans="1:3" ht="15" thickBot="1" x14ac:dyDescent="0.35">
      <c r="A20" s="1">
        <v>19</v>
      </c>
      <c r="B20" s="1">
        <v>107.26016260162601</v>
      </c>
      <c r="C20" s="1">
        <v>106.411042944785</v>
      </c>
    </row>
    <row r="21" spans="1:3" ht="15" thickBot="1" x14ac:dyDescent="0.35">
      <c r="A21" s="1">
        <v>20</v>
      </c>
      <c r="B21" s="1">
        <v>106.54545454545401</v>
      </c>
      <c r="C21" s="1">
        <v>115.245283018867</v>
      </c>
    </row>
    <row r="22" spans="1:3" ht="15" thickBot="1" x14ac:dyDescent="0.35">
      <c r="A22" s="1">
        <v>21</v>
      </c>
      <c r="B22" s="1">
        <v>106.617647058823</v>
      </c>
      <c r="C22" s="1">
        <v>106.073770491803</v>
      </c>
    </row>
    <row r="23" spans="1:3" ht="15" thickBot="1" x14ac:dyDescent="0.35">
      <c r="A23" s="1">
        <v>22</v>
      </c>
      <c r="B23" s="1">
        <v>105.682539682539</v>
      </c>
      <c r="C23" s="1">
        <v>113.35294117647</v>
      </c>
    </row>
    <row r="24" spans="1:3" ht="15" thickBot="1" x14ac:dyDescent="0.35">
      <c r="A24" s="1">
        <v>23</v>
      </c>
      <c r="B24" s="1">
        <v>106.14705882352899</v>
      </c>
      <c r="C24" s="1">
        <v>118.621951219512</v>
      </c>
    </row>
    <row r="25" spans="1:3" ht="15" thickBot="1" x14ac:dyDescent="0.35">
      <c r="A25" s="1">
        <v>24</v>
      </c>
      <c r="B25" s="1">
        <v>117.54857142857099</v>
      </c>
      <c r="C25" s="1">
        <v>107.346666666666</v>
      </c>
    </row>
    <row r="26" spans="1:3" ht="15" thickBot="1" x14ac:dyDescent="0.35">
      <c r="A26" s="1">
        <v>25</v>
      </c>
      <c r="B26" s="1">
        <v>108.927835051546</v>
      </c>
      <c r="C26" s="1">
        <v>102.588235294117</v>
      </c>
    </row>
    <row r="27" spans="1:3" ht="15" thickBot="1" x14ac:dyDescent="0.35">
      <c r="A27" s="1">
        <v>26</v>
      </c>
      <c r="B27" s="1">
        <v>120.83720930232499</v>
      </c>
      <c r="C27" s="1">
        <v>113.433333333333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27"/>
  <sheetViews>
    <sheetView workbookViewId="0">
      <selection sqref="A1:C2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120.02415499999999</v>
      </c>
      <c r="C2" s="1">
        <v>113.87588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112.659706</v>
      </c>
      <c r="C3" s="1">
        <v>104.91614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104.851395</v>
      </c>
      <c r="C4" s="1">
        <v>113.43061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112.98891</v>
      </c>
      <c r="C5" s="1">
        <v>111.85612500000001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</v>
      </c>
      <c r="B6" s="1">
        <v>110.61821</v>
      </c>
      <c r="C6" s="1">
        <v>102.69526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6</v>
      </c>
      <c r="B7" s="1">
        <v>118.27797</v>
      </c>
      <c r="C7" s="1">
        <v>111.104675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7</v>
      </c>
      <c r="B8" s="1">
        <v>102.82373</v>
      </c>
      <c r="C8" s="1">
        <v>113.77161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8</v>
      </c>
      <c r="B9" s="1">
        <v>119.53776999999999</v>
      </c>
      <c r="C9" s="1">
        <v>104.45735999999999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9</v>
      </c>
      <c r="B10" s="1">
        <v>114.104645</v>
      </c>
      <c r="C10" s="1">
        <v>113.716415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10</v>
      </c>
      <c r="B11" s="1">
        <v>100.386314</v>
      </c>
      <c r="C11" s="1">
        <v>111.30155999999999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11</v>
      </c>
      <c r="B12" s="1">
        <v>113.089195</v>
      </c>
      <c r="C12" s="1">
        <v>112.10705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</v>
      </c>
      <c r="B13" s="1">
        <v>111.91912000000001</v>
      </c>
      <c r="C13" s="1">
        <v>102.49056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</v>
      </c>
      <c r="B14" s="1">
        <v>109.869576</v>
      </c>
      <c r="C14" s="1">
        <v>114.589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</v>
      </c>
      <c r="B15" s="1">
        <v>101.34003</v>
      </c>
      <c r="C15" s="1">
        <v>120.66030000000001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</v>
      </c>
      <c r="B16" s="1">
        <v>112.23462000000001</v>
      </c>
      <c r="C16" s="1">
        <v>106.61363</v>
      </c>
    </row>
    <row r="17" spans="1:3" ht="15" thickBot="1" x14ac:dyDescent="0.35">
      <c r="A17" s="1">
        <v>16</v>
      </c>
      <c r="B17" s="1">
        <v>116.068794</v>
      </c>
      <c r="C17" s="1">
        <v>107.608986</v>
      </c>
    </row>
    <row r="18" spans="1:3" ht="15" thickBot="1" x14ac:dyDescent="0.35">
      <c r="A18" s="1">
        <v>17</v>
      </c>
      <c r="B18" s="1">
        <v>113.70264400000001</v>
      </c>
      <c r="C18" s="1">
        <v>106.56276</v>
      </c>
    </row>
    <row r="19" spans="1:3" ht="15" thickBot="1" x14ac:dyDescent="0.35">
      <c r="A19" s="1">
        <v>18</v>
      </c>
      <c r="B19" s="1">
        <v>117.34565000000001</v>
      </c>
      <c r="C19" s="1">
        <v>112.45708</v>
      </c>
    </row>
    <row r="20" spans="1:3" ht="15" thickBot="1" x14ac:dyDescent="0.35">
      <c r="A20" s="1">
        <v>19</v>
      </c>
      <c r="B20" s="1">
        <v>111.25183</v>
      </c>
      <c r="C20" s="1">
        <v>106.50412</v>
      </c>
    </row>
    <row r="21" spans="1:3" ht="15" thickBot="1" x14ac:dyDescent="0.35">
      <c r="A21" s="1">
        <v>20</v>
      </c>
      <c r="B21" s="1">
        <v>106.73871</v>
      </c>
      <c r="C21" s="1">
        <v>110.96268499999999</v>
      </c>
    </row>
    <row r="22" spans="1:3" ht="15" thickBot="1" x14ac:dyDescent="0.35">
      <c r="A22" s="1">
        <v>21</v>
      </c>
      <c r="B22" s="1">
        <v>106.8912</v>
      </c>
      <c r="C22" s="1">
        <v>106.14758999999999</v>
      </c>
    </row>
    <row r="23" spans="1:3" ht="15" thickBot="1" x14ac:dyDescent="0.35">
      <c r="A23" s="1">
        <v>22</v>
      </c>
      <c r="B23" s="1">
        <v>107.14422</v>
      </c>
      <c r="C23" s="1">
        <v>110.13357000000001</v>
      </c>
    </row>
    <row r="24" spans="1:3" ht="15" thickBot="1" x14ac:dyDescent="0.35">
      <c r="A24" s="1">
        <v>23</v>
      </c>
      <c r="B24" s="1">
        <v>105.98300999999999</v>
      </c>
      <c r="C24" s="1">
        <v>120.37685999999999</v>
      </c>
    </row>
    <row r="25" spans="1:3" ht="15" thickBot="1" x14ac:dyDescent="0.35">
      <c r="A25" s="1">
        <v>24</v>
      </c>
      <c r="B25" s="1">
        <v>116.32143000000001</v>
      </c>
      <c r="C25" s="1">
        <v>109.03241</v>
      </c>
    </row>
    <row r="26" spans="1:3" ht="15" thickBot="1" x14ac:dyDescent="0.35">
      <c r="A26" s="1">
        <v>25</v>
      </c>
      <c r="B26" s="1">
        <v>112.07478999999999</v>
      </c>
      <c r="C26" s="1">
        <v>102.58945</v>
      </c>
    </row>
    <row r="27" spans="1:3" ht="15" thickBot="1" x14ac:dyDescent="0.35">
      <c r="A27" s="1">
        <v>26</v>
      </c>
      <c r="B27" s="1">
        <v>123.56332</v>
      </c>
      <c r="C27" s="1">
        <v>113.96959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27"/>
  <sheetViews>
    <sheetView workbookViewId="0">
      <selection sqref="A1:C2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119.416666223595</v>
      </c>
      <c r="C2" s="1">
        <v>115.000011419963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113.454545454677</v>
      </c>
      <c r="C3" s="1">
        <v>104.636363634834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105.083333333748</v>
      </c>
      <c r="C4" s="1">
        <v>113.08333333015101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111.769231178417</v>
      </c>
      <c r="C5" s="1">
        <v>110.769220226212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</v>
      </c>
      <c r="B6" s="1">
        <v>108.75000044213</v>
      </c>
      <c r="C6" s="1">
        <v>100.58332191386999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6</v>
      </c>
      <c r="B7" s="1">
        <v>120.454544487194</v>
      </c>
      <c r="C7" s="1">
        <v>112.81820674159999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7</v>
      </c>
      <c r="B8" s="1">
        <v>101.49999999979499</v>
      </c>
      <c r="C8" s="1">
        <v>113.333333334816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8</v>
      </c>
      <c r="B9" s="1">
        <v>120.750000886403</v>
      </c>
      <c r="C9" s="1">
        <v>106.916643825634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9</v>
      </c>
      <c r="B10" s="1">
        <v>115.166666665523</v>
      </c>
      <c r="C10" s="1">
        <v>115.666666666392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10</v>
      </c>
      <c r="B11" s="1">
        <v>101.454544004101</v>
      </c>
      <c r="C11" s="1">
        <v>113.90912828764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11</v>
      </c>
      <c r="B12" s="1">
        <v>112.181818664923</v>
      </c>
      <c r="C12" s="1">
        <v>111.545442086175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</v>
      </c>
      <c r="B13" s="1">
        <v>109.818181818455</v>
      </c>
      <c r="C13" s="1">
        <v>102.72727272771699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</v>
      </c>
      <c r="B14" s="1">
        <v>108.846153846554</v>
      </c>
      <c r="C14" s="1">
        <v>117.53846153575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</v>
      </c>
      <c r="B15" s="1">
        <v>101.99999951664699</v>
      </c>
      <c r="C15" s="1">
        <v>120.909103372527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</v>
      </c>
      <c r="B16" s="1">
        <v>109.333332889408</v>
      </c>
      <c r="C16" s="1">
        <v>107.250011422209</v>
      </c>
    </row>
    <row r="17" spans="1:3" ht="15" thickBot="1" x14ac:dyDescent="0.35">
      <c r="A17" s="1">
        <v>16</v>
      </c>
      <c r="B17" s="1">
        <v>114.499997783691</v>
      </c>
      <c r="C17" s="1">
        <v>109.500057108634</v>
      </c>
    </row>
    <row r="18" spans="1:3" ht="15" thickBot="1" x14ac:dyDescent="0.35">
      <c r="A18" s="1">
        <v>17</v>
      </c>
      <c r="B18" s="1">
        <v>112.750000886281</v>
      </c>
      <c r="C18" s="1">
        <v>105.916643823784</v>
      </c>
    </row>
    <row r="19" spans="1:3" ht="15" thickBot="1" x14ac:dyDescent="0.35">
      <c r="A19" s="1">
        <v>18</v>
      </c>
      <c r="B19" s="1">
        <v>116.09091054207801</v>
      </c>
      <c r="C19" s="1">
        <v>113.63632625503401</v>
      </c>
    </row>
    <row r="20" spans="1:3" ht="15" thickBot="1" x14ac:dyDescent="0.35">
      <c r="A20" s="1">
        <v>19</v>
      </c>
      <c r="B20" s="1">
        <v>108.84615425497201</v>
      </c>
      <c r="C20" s="1">
        <v>106.53845099616601</v>
      </c>
    </row>
    <row r="21" spans="1:3" ht="15" thickBot="1" x14ac:dyDescent="0.35">
      <c r="A21" s="1">
        <v>20</v>
      </c>
      <c r="B21" s="1">
        <v>110.81818181725301</v>
      </c>
      <c r="C21" s="1">
        <v>113.63636363652699</v>
      </c>
    </row>
    <row r="22" spans="1:3" ht="15" thickBot="1" x14ac:dyDescent="0.35">
      <c r="A22" s="1">
        <v>21</v>
      </c>
      <c r="B22" s="1">
        <v>108.16666622244399</v>
      </c>
      <c r="C22" s="1">
        <v>105.916678087517</v>
      </c>
    </row>
    <row r="23" spans="1:3" ht="15" thickBot="1" x14ac:dyDescent="0.35">
      <c r="A23" s="1">
        <v>22</v>
      </c>
      <c r="B23" s="1">
        <v>107.75000088772001</v>
      </c>
      <c r="C23" s="1">
        <v>112.083310489626</v>
      </c>
    </row>
    <row r="24" spans="1:3" ht="15" thickBot="1" x14ac:dyDescent="0.35">
      <c r="A24" s="1">
        <v>23</v>
      </c>
      <c r="B24" s="1">
        <v>107.333331560362</v>
      </c>
      <c r="C24" s="1">
        <v>121.25004568486401</v>
      </c>
    </row>
    <row r="25" spans="1:3" ht="15" thickBot="1" x14ac:dyDescent="0.35">
      <c r="A25" s="1">
        <v>24</v>
      </c>
      <c r="B25" s="1">
        <v>115.58333377634099</v>
      </c>
      <c r="C25" s="1">
        <v>108.833321912645</v>
      </c>
    </row>
    <row r="26" spans="1:3" ht="15" thickBot="1" x14ac:dyDescent="0.35">
      <c r="A26" s="1">
        <v>25</v>
      </c>
      <c r="B26" s="1">
        <v>110.363636363513</v>
      </c>
      <c r="C26" s="1">
        <v>100.545454545552</v>
      </c>
    </row>
    <row r="27" spans="1:3" ht="15" thickBot="1" x14ac:dyDescent="0.35">
      <c r="A27" s="1">
        <v>26</v>
      </c>
      <c r="B27" s="1">
        <v>122.454545455519</v>
      </c>
      <c r="C27" s="1">
        <v>114.636363636339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27"/>
  <sheetViews>
    <sheetView workbookViewId="0">
      <selection sqref="A1:C2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119.41666666556701</v>
      </c>
      <c r="C2" s="1">
        <v>115.000000000792</v>
      </c>
    </row>
    <row r="3" spans="1:5" ht="15" thickBot="1" x14ac:dyDescent="0.35">
      <c r="A3" s="1">
        <v>2</v>
      </c>
      <c r="B3" s="1">
        <v>113.45454545569601</v>
      </c>
      <c r="C3" s="1">
        <v>104.636363637697</v>
      </c>
    </row>
    <row r="4" spans="1:5" ht="15" thickBot="1" x14ac:dyDescent="0.35">
      <c r="A4" s="1">
        <v>3</v>
      </c>
      <c r="B4" s="1">
        <v>105.08333333296601</v>
      </c>
      <c r="C4" s="1">
        <v>113.08333333463101</v>
      </c>
    </row>
    <row r="5" spans="1:5" ht="15" thickBot="1" x14ac:dyDescent="0.35">
      <c r="A5" s="1">
        <v>4</v>
      </c>
      <c r="B5" s="1">
        <v>111.769230770974</v>
      </c>
      <c r="C5" s="1">
        <v>110.76923077086001</v>
      </c>
    </row>
    <row r="6" spans="1:5" ht="15" thickBot="1" x14ac:dyDescent="0.35">
      <c r="A6" s="1">
        <v>5</v>
      </c>
      <c r="B6" s="1">
        <v>108.749999999894</v>
      </c>
      <c r="C6" s="1">
        <v>100.583333333415</v>
      </c>
    </row>
    <row r="7" spans="1:5" ht="15" thickBot="1" x14ac:dyDescent="0.35">
      <c r="A7" s="1">
        <v>6</v>
      </c>
      <c r="B7" s="1">
        <v>120.454545455071</v>
      </c>
      <c r="C7" s="1">
        <v>112.818181818805</v>
      </c>
    </row>
    <row r="8" spans="1:5" ht="15" thickBot="1" x14ac:dyDescent="0.35">
      <c r="A8" s="1">
        <v>7</v>
      </c>
      <c r="B8" s="1">
        <v>101.49999999996</v>
      </c>
      <c r="C8" s="1">
        <v>113.33333333298199</v>
      </c>
    </row>
    <row r="9" spans="1:5" ht="15" thickBot="1" x14ac:dyDescent="0.35">
      <c r="A9" s="1">
        <v>8</v>
      </c>
      <c r="B9" s="1">
        <v>120.750000000794</v>
      </c>
      <c r="C9" s="1">
        <v>106.916666667052</v>
      </c>
    </row>
    <row r="10" spans="1:5" ht="15" thickBot="1" x14ac:dyDescent="0.35">
      <c r="A10" s="1">
        <v>9</v>
      </c>
      <c r="B10" s="1">
        <v>115.16666666664899</v>
      </c>
      <c r="C10" s="1">
        <v>115.666666666213</v>
      </c>
    </row>
    <row r="11" spans="1:5" ht="15" thickBot="1" x14ac:dyDescent="0.35">
      <c r="A11" s="1">
        <v>10</v>
      </c>
      <c r="B11" s="1">
        <v>101.454545454507</v>
      </c>
      <c r="C11" s="1">
        <v>113.90909090942</v>
      </c>
    </row>
    <row r="12" spans="1:5" ht="15" thickBot="1" x14ac:dyDescent="0.35">
      <c r="A12" s="1">
        <v>11</v>
      </c>
      <c r="B12" s="1">
        <v>112.181818182824</v>
      </c>
      <c r="C12" s="1">
        <v>111.545454546505</v>
      </c>
    </row>
    <row r="13" spans="1:5" ht="15" thickBot="1" x14ac:dyDescent="0.35">
      <c r="A13" s="1">
        <v>12</v>
      </c>
      <c r="B13" s="1">
        <v>109.818181818075</v>
      </c>
      <c r="C13" s="1">
        <v>102.727272727187</v>
      </c>
    </row>
    <row r="14" spans="1:5" ht="15" thickBot="1" x14ac:dyDescent="0.35">
      <c r="A14" s="1">
        <v>13</v>
      </c>
      <c r="B14" s="1">
        <v>108.846153846448</v>
      </c>
      <c r="C14" s="1">
        <v>117.53846153830899</v>
      </c>
    </row>
    <row r="15" spans="1:5" ht="15" thickBot="1" x14ac:dyDescent="0.35">
      <c r="A15" s="1">
        <v>14</v>
      </c>
      <c r="B15" s="1">
        <v>102.000000000165</v>
      </c>
      <c r="C15" s="1">
        <v>120.90909090913701</v>
      </c>
    </row>
    <row r="16" spans="1:5" ht="15" thickBot="1" x14ac:dyDescent="0.35">
      <c r="A16" s="1">
        <v>15</v>
      </c>
      <c r="B16" s="1">
        <v>109.333333333364</v>
      </c>
      <c r="C16" s="1">
        <v>107.24999999955099</v>
      </c>
    </row>
    <row r="17" spans="1:3" ht="15" thickBot="1" x14ac:dyDescent="0.35">
      <c r="A17" s="1">
        <v>16</v>
      </c>
      <c r="B17" s="1">
        <v>114.499999999794</v>
      </c>
      <c r="C17" s="1">
        <v>109.50000000023</v>
      </c>
    </row>
    <row r="18" spans="1:3" ht="15" thickBot="1" x14ac:dyDescent="0.35">
      <c r="A18" s="1">
        <v>17</v>
      </c>
      <c r="B18" s="1">
        <v>112.74999999977599</v>
      </c>
      <c r="C18" s="1">
        <v>105.916666666458</v>
      </c>
    </row>
    <row r="19" spans="1:3" ht="15" thickBot="1" x14ac:dyDescent="0.35">
      <c r="A19" s="1">
        <v>18</v>
      </c>
      <c r="B19" s="1">
        <v>116.09090909253599</v>
      </c>
      <c r="C19" s="1">
        <v>113.63636363687699</v>
      </c>
    </row>
    <row r="20" spans="1:3" ht="15" thickBot="1" x14ac:dyDescent="0.35">
      <c r="A20" s="1">
        <v>19</v>
      </c>
      <c r="B20" s="1">
        <v>108.846153846048</v>
      </c>
      <c r="C20" s="1">
        <v>106.53846153853701</v>
      </c>
    </row>
    <row r="21" spans="1:3" ht="15" thickBot="1" x14ac:dyDescent="0.35">
      <c r="A21" s="1">
        <v>20</v>
      </c>
      <c r="B21" s="1">
        <v>110.818181818989</v>
      </c>
      <c r="C21" s="1">
        <v>113.636363636205</v>
      </c>
    </row>
    <row r="22" spans="1:3" ht="15" thickBot="1" x14ac:dyDescent="0.35">
      <c r="A22" s="1">
        <v>21</v>
      </c>
      <c r="B22" s="1">
        <v>108.166666666623</v>
      </c>
      <c r="C22" s="1">
        <v>105.91666666580799</v>
      </c>
    </row>
    <row r="23" spans="1:3" ht="15" thickBot="1" x14ac:dyDescent="0.35">
      <c r="A23" s="1">
        <v>22</v>
      </c>
      <c r="B23" s="1">
        <v>107.74999999920399</v>
      </c>
      <c r="C23" s="1">
        <v>112.083333332669</v>
      </c>
    </row>
    <row r="24" spans="1:3" ht="15" thickBot="1" x14ac:dyDescent="0.35">
      <c r="A24" s="1">
        <v>23</v>
      </c>
      <c r="B24" s="1">
        <v>107.33333333299601</v>
      </c>
      <c r="C24" s="1">
        <v>121.249999998953</v>
      </c>
    </row>
    <row r="25" spans="1:3" ht="15" thickBot="1" x14ac:dyDescent="0.35">
      <c r="A25" s="1">
        <v>24</v>
      </c>
      <c r="B25" s="1">
        <v>115.583333333677</v>
      </c>
      <c r="C25" s="1">
        <v>108.833333333019</v>
      </c>
    </row>
    <row r="26" spans="1:3" ht="15" thickBot="1" x14ac:dyDescent="0.35">
      <c r="A26" s="1">
        <v>25</v>
      </c>
      <c r="B26" s="1">
        <v>110.363636363591</v>
      </c>
      <c r="C26" s="1">
        <v>100.54545454559199</v>
      </c>
    </row>
    <row r="27" spans="1:3" ht="15" thickBot="1" x14ac:dyDescent="0.35">
      <c r="A27" s="1">
        <v>26</v>
      </c>
      <c r="B27" s="1">
        <v>122.454545452662</v>
      </c>
      <c r="C27" s="1">
        <v>114.636363636472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27"/>
  <sheetViews>
    <sheetView workbookViewId="0">
      <selection sqref="A1:C2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116.234796382787</v>
      </c>
      <c r="C2" s="1">
        <v>113.36575998322699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113.44576745900299</v>
      </c>
      <c r="C3" s="1">
        <v>106.09008979159999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106.801402301591</v>
      </c>
      <c r="C4" s="1">
        <v>113.451388351281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111.700527854013</v>
      </c>
      <c r="C5" s="1">
        <v>111.16757151275699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</v>
      </c>
      <c r="B6" s="1">
        <v>109.359280991799</v>
      </c>
      <c r="C6" s="1">
        <v>102.939323019798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6</v>
      </c>
      <c r="B7" s="1">
        <v>118.532613582479</v>
      </c>
      <c r="C7" s="1">
        <v>111.505827479326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7</v>
      </c>
      <c r="B8" s="1">
        <v>103.131303068921</v>
      </c>
      <c r="C8" s="1">
        <v>113.044926989323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8</v>
      </c>
      <c r="B9" s="1">
        <v>119.26951331766099</v>
      </c>
      <c r="C9" s="1">
        <v>107.250171157849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9</v>
      </c>
      <c r="B10" s="1">
        <v>113.979026247269</v>
      </c>
      <c r="C10" s="1">
        <v>114.39647229920701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10</v>
      </c>
      <c r="B11" s="1">
        <v>103.54113330256</v>
      </c>
      <c r="C11" s="1">
        <v>114.40308942208701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11</v>
      </c>
      <c r="B12" s="1">
        <v>112.164290141704</v>
      </c>
      <c r="C12" s="1">
        <v>111.65330605344199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</v>
      </c>
      <c r="B13" s="1">
        <v>110.630737338195</v>
      </c>
      <c r="C13" s="1">
        <v>104.521737345848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13</v>
      </c>
      <c r="B14" s="1">
        <v>108.768063475693</v>
      </c>
      <c r="C14" s="1">
        <v>115.404648004837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</v>
      </c>
      <c r="B15" s="1">
        <v>103.277279161773</v>
      </c>
      <c r="C15" s="1">
        <v>119.346131698327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</v>
      </c>
      <c r="B16" s="1">
        <v>110.035871808214</v>
      </c>
      <c r="C16" s="1">
        <v>108.024750321045</v>
      </c>
    </row>
    <row r="17" spans="1:3" ht="15" thickBot="1" x14ac:dyDescent="0.35">
      <c r="A17" s="1">
        <v>16</v>
      </c>
      <c r="B17" s="1">
        <v>114.707119095593</v>
      </c>
      <c r="C17" s="1">
        <v>109.65063952275101</v>
      </c>
    </row>
    <row r="18" spans="1:3" ht="15" thickBot="1" x14ac:dyDescent="0.35">
      <c r="A18" s="1">
        <v>17</v>
      </c>
      <c r="B18" s="1">
        <v>112.34088716078899</v>
      </c>
      <c r="C18" s="1">
        <v>107.178718441341</v>
      </c>
    </row>
    <row r="19" spans="1:3" ht="15" thickBot="1" x14ac:dyDescent="0.35">
      <c r="A19" s="1">
        <v>18</v>
      </c>
      <c r="B19" s="1">
        <v>115.317465147928</v>
      </c>
      <c r="C19" s="1">
        <v>112.33575037967501</v>
      </c>
    </row>
    <row r="20" spans="1:3" ht="15" thickBot="1" x14ac:dyDescent="0.35">
      <c r="A20" s="1">
        <v>19</v>
      </c>
      <c r="B20" s="1">
        <v>109.46747114551</v>
      </c>
      <c r="C20" s="1">
        <v>108.067426233967</v>
      </c>
    </row>
    <row r="21" spans="1:3" ht="15" thickBot="1" x14ac:dyDescent="0.35">
      <c r="A21" s="1">
        <v>20</v>
      </c>
      <c r="B21" s="1">
        <v>110.91076915599101</v>
      </c>
      <c r="C21" s="1">
        <v>113.49661140144001</v>
      </c>
    </row>
    <row r="22" spans="1:3" ht="15" thickBot="1" x14ac:dyDescent="0.35">
      <c r="A22" s="1">
        <v>21</v>
      </c>
      <c r="B22" s="1">
        <v>108.65322496629901</v>
      </c>
      <c r="C22" s="1">
        <v>106.965020387321</v>
      </c>
    </row>
    <row r="23" spans="1:3" ht="15" thickBot="1" x14ac:dyDescent="0.35">
      <c r="A23" s="1">
        <v>22</v>
      </c>
      <c r="B23" s="1">
        <v>108.07829009754199</v>
      </c>
      <c r="C23" s="1">
        <v>111.86064080761599</v>
      </c>
    </row>
    <row r="24" spans="1:3" ht="15" thickBot="1" x14ac:dyDescent="0.35">
      <c r="A24" s="1">
        <v>23</v>
      </c>
      <c r="B24" s="1">
        <v>106.75500474343799</v>
      </c>
      <c r="C24" s="1">
        <v>119.429751010781</v>
      </c>
    </row>
    <row r="25" spans="1:3" ht="15" thickBot="1" x14ac:dyDescent="0.35">
      <c r="A25" s="1">
        <v>24</v>
      </c>
      <c r="B25" s="1">
        <v>115.49358972688999</v>
      </c>
      <c r="C25" s="1">
        <v>109.244175781295</v>
      </c>
    </row>
    <row r="26" spans="1:3" ht="15" thickBot="1" x14ac:dyDescent="0.35">
      <c r="A26" s="1">
        <v>25</v>
      </c>
      <c r="B26" s="1">
        <v>111.67093744769799</v>
      </c>
      <c r="C26" s="1">
        <v>102.439681950321</v>
      </c>
    </row>
    <row r="27" spans="1:3" ht="15" thickBot="1" x14ac:dyDescent="0.35">
      <c r="A27" s="1">
        <v>26</v>
      </c>
      <c r="B27" s="1">
        <v>119.801764355758</v>
      </c>
      <c r="C27" s="1">
        <v>113.04441599071799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2024-04-08T14:54:16Z</dcterms:modified>
</cp:coreProperties>
</file>