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DD1AC50C-0039-4290-B412-A1A2E33CD13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" i="1" l="1"/>
  <c r="N79" i="1"/>
  <c r="E45" i="1"/>
  <c r="D45" i="1"/>
  <c r="D62" i="1" s="1"/>
  <c r="D107" i="1"/>
  <c r="E107" i="1"/>
  <c r="D108" i="1"/>
  <c r="E108" i="1"/>
  <c r="D109" i="1"/>
  <c r="E109" i="1"/>
  <c r="D110" i="1"/>
  <c r="E110" i="1"/>
  <c r="D104" i="1"/>
  <c r="E104" i="1"/>
  <c r="D105" i="1"/>
  <c r="E105" i="1"/>
  <c r="D106" i="1"/>
  <c r="E106" i="1"/>
  <c r="E79" i="1"/>
  <c r="F79" i="1"/>
  <c r="H79" i="1" s="1"/>
  <c r="G79" i="1"/>
  <c r="U62" i="1"/>
  <c r="T62" i="1"/>
  <c r="U61" i="1"/>
  <c r="T61" i="1"/>
  <c r="N62" i="1"/>
  <c r="M62" i="1"/>
  <c r="E62" i="1"/>
  <c r="F62" i="1"/>
  <c r="G62" i="1"/>
  <c r="I62" i="1" s="1"/>
  <c r="N45" i="1"/>
  <c r="M45" i="1"/>
  <c r="O45" i="1" s="1"/>
  <c r="G45" i="1"/>
  <c r="F45" i="1"/>
  <c r="H45" i="1"/>
  <c r="B60" i="1"/>
  <c r="C60" i="1"/>
  <c r="A59" i="1"/>
  <c r="A60" i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B57" i="1"/>
  <c r="C57" i="1"/>
  <c r="B58" i="1"/>
  <c r="C58" i="1"/>
  <c r="B59" i="1"/>
  <c r="C59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4" i="1"/>
  <c r="E78" i="1" s="1"/>
  <c r="N78" i="1" s="1"/>
  <c r="D44" i="1"/>
  <c r="D78" i="1" s="1"/>
  <c r="M78" i="1" s="1"/>
  <c r="A57" i="1"/>
  <c r="A58" i="1"/>
  <c r="E43" i="1"/>
  <c r="E77" i="1" s="1"/>
  <c r="N77" i="1" s="1"/>
  <c r="D43" i="1"/>
  <c r="D77" i="1" s="1"/>
  <c r="M77" i="1" s="1"/>
  <c r="E42" i="1"/>
  <c r="E76" i="1" s="1"/>
  <c r="N76" i="1" s="1"/>
  <c r="D42" i="1"/>
  <c r="D76" i="1" s="1"/>
  <c r="M76" i="1" s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E82" i="1"/>
  <c r="D82" i="1"/>
  <c r="E41" i="1"/>
  <c r="E75" i="1" s="1"/>
  <c r="N75" i="1" s="1"/>
  <c r="D41" i="1"/>
  <c r="D75" i="1" s="1"/>
  <c r="M75" i="1" s="1"/>
  <c r="E40" i="1"/>
  <c r="E74" i="1" s="1"/>
  <c r="N74" i="1" s="1"/>
  <c r="D40" i="1"/>
  <c r="D74" i="1" s="1"/>
  <c r="M74" i="1" s="1"/>
  <c r="E39" i="1"/>
  <c r="E73" i="1" s="1"/>
  <c r="N73" i="1" s="1"/>
  <c r="D39" i="1"/>
  <c r="D56" i="1" s="1"/>
  <c r="E38" i="1"/>
  <c r="E55" i="1" s="1"/>
  <c r="D38" i="1"/>
  <c r="D55" i="1" s="1"/>
  <c r="E37" i="1"/>
  <c r="E71" i="1" s="1"/>
  <c r="N71" i="1" s="1"/>
  <c r="D37" i="1"/>
  <c r="D71" i="1" s="1"/>
  <c r="M71" i="1" s="1"/>
  <c r="E36" i="1"/>
  <c r="E70" i="1" s="1"/>
  <c r="N70" i="1" s="1"/>
  <c r="D36" i="1"/>
  <c r="D70" i="1" s="1"/>
  <c r="M70" i="1" s="1"/>
  <c r="D35" i="1"/>
  <c r="D52" i="1" s="1"/>
  <c r="E35" i="1"/>
  <c r="E69" i="1" s="1"/>
  <c r="N69" i="1" s="1"/>
  <c r="E34" i="1"/>
  <c r="E68" i="1" s="1"/>
  <c r="N68" i="1" s="1"/>
  <c r="D34" i="1"/>
  <c r="D68" i="1" s="1"/>
  <c r="M68" i="1" s="1"/>
  <c r="E33" i="1"/>
  <c r="E67" i="1" s="1"/>
  <c r="N67" i="1" s="1"/>
  <c r="D33" i="1"/>
  <c r="D50" i="1" s="1"/>
  <c r="E32" i="1"/>
  <c r="E66" i="1" s="1"/>
  <c r="N66" i="1" s="1"/>
  <c r="D32" i="1"/>
  <c r="D66" i="1" s="1"/>
  <c r="M66" i="1" s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5" i="1"/>
  <c r="C55" i="1"/>
  <c r="B56" i="1"/>
  <c r="C56" i="1"/>
  <c r="G6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3" i="1"/>
  <c r="B33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79" i="1" l="1"/>
  <c r="P62" i="1"/>
  <c r="L79" i="1"/>
  <c r="I79" i="1"/>
  <c r="V62" i="1"/>
  <c r="H62" i="1"/>
  <c r="Q62" i="1"/>
  <c r="O62" i="1"/>
  <c r="L62" i="1"/>
  <c r="I45" i="1"/>
  <c r="P45" i="1"/>
  <c r="Q45" i="1"/>
  <c r="L45" i="1"/>
  <c r="V29" i="1"/>
  <c r="M29" i="1"/>
  <c r="M28" i="1"/>
  <c r="L28" i="1"/>
  <c r="K28" i="1"/>
  <c r="X28" i="1"/>
  <c r="W28" i="1"/>
  <c r="V28" i="1"/>
  <c r="L29" i="1"/>
  <c r="W29" i="1"/>
  <c r="K29" i="1"/>
  <c r="X29" i="1"/>
  <c r="W26" i="1"/>
  <c r="E61" i="1"/>
  <c r="D61" i="1"/>
  <c r="M26" i="1"/>
  <c r="V27" i="1"/>
  <c r="K27" i="1"/>
  <c r="K26" i="1"/>
  <c r="X27" i="1"/>
  <c r="L27" i="1"/>
  <c r="V26" i="1"/>
  <c r="L26" i="1"/>
  <c r="M27" i="1"/>
  <c r="W27" i="1"/>
  <c r="X26" i="1"/>
  <c r="E58" i="1"/>
  <c r="E60" i="1"/>
  <c r="D60" i="1"/>
  <c r="D58" i="1"/>
  <c r="E59" i="1"/>
  <c r="E56" i="1"/>
  <c r="D59" i="1"/>
  <c r="E53" i="1"/>
  <c r="E51" i="1"/>
  <c r="E57" i="1"/>
  <c r="E54" i="1"/>
  <c r="E50" i="1"/>
  <c r="E72" i="1"/>
  <c r="N72" i="1" s="1"/>
  <c r="D57" i="1"/>
  <c r="E52" i="1"/>
  <c r="D51" i="1"/>
  <c r="D49" i="1"/>
  <c r="D54" i="1"/>
  <c r="D69" i="1"/>
  <c r="M69" i="1" s="1"/>
  <c r="E49" i="1"/>
  <c r="D53" i="1"/>
  <c r="D72" i="1"/>
  <c r="M72" i="1" s="1"/>
  <c r="D73" i="1"/>
  <c r="M73" i="1" s="1"/>
  <c r="D67" i="1"/>
  <c r="M67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Y28" i="1" l="1"/>
  <c r="Z28" i="1"/>
  <c r="M61" i="1"/>
  <c r="M44" i="1"/>
  <c r="F44" i="1"/>
  <c r="Z26" i="1"/>
  <c r="Y26" i="1"/>
  <c r="N61" i="1"/>
  <c r="N44" i="1"/>
  <c r="G44" i="1"/>
  <c r="U60" i="1"/>
  <c r="N60" i="1"/>
  <c r="N43" i="1"/>
  <c r="G43" i="1"/>
  <c r="M60" i="1"/>
  <c r="M43" i="1"/>
  <c r="F43" i="1"/>
  <c r="T60" i="1"/>
  <c r="Y24" i="1"/>
  <c r="Z24" i="1"/>
  <c r="U57" i="1"/>
  <c r="N58" i="1"/>
  <c r="N59" i="1"/>
  <c r="M57" i="1"/>
  <c r="M56" i="1"/>
  <c r="M58" i="1"/>
  <c r="U59" i="1"/>
  <c r="T58" i="1"/>
  <c r="N57" i="1"/>
  <c r="T59" i="1"/>
  <c r="M59" i="1"/>
  <c r="T56" i="1"/>
  <c r="T54" i="1"/>
  <c r="U58" i="1"/>
  <c r="M40" i="1"/>
  <c r="F41" i="1"/>
  <c r="M41" i="1"/>
  <c r="G40" i="1"/>
  <c r="N40" i="1"/>
  <c r="F42" i="1"/>
  <c r="M42" i="1"/>
  <c r="G41" i="1"/>
  <c r="N41" i="1"/>
  <c r="G42" i="1"/>
  <c r="N42" i="1"/>
  <c r="Y22" i="1"/>
  <c r="Z22" i="1"/>
  <c r="Y18" i="1"/>
  <c r="Z18" i="1"/>
  <c r="Y20" i="1"/>
  <c r="Z20" i="1"/>
  <c r="T57" i="1"/>
  <c r="T52" i="1"/>
  <c r="U49" i="1"/>
  <c r="T51" i="1"/>
  <c r="U54" i="1"/>
  <c r="U56" i="1"/>
  <c r="U55" i="1"/>
  <c r="Z8" i="1"/>
  <c r="T53" i="1"/>
  <c r="T50" i="1"/>
  <c r="U50" i="1"/>
  <c r="U53" i="1"/>
  <c r="Y16" i="1"/>
  <c r="T49" i="1"/>
  <c r="U51" i="1"/>
  <c r="Y6" i="1"/>
  <c r="T55" i="1"/>
  <c r="Z16" i="1"/>
  <c r="Y4" i="1"/>
  <c r="Z4" i="1"/>
  <c r="Z6" i="1"/>
  <c r="U52" i="1"/>
  <c r="Y8" i="1"/>
  <c r="Y14" i="1"/>
  <c r="Y10" i="1"/>
  <c r="Z2" i="1"/>
  <c r="Y2" i="1"/>
  <c r="Z10" i="1"/>
  <c r="Z14" i="1"/>
  <c r="Z12" i="1"/>
  <c r="Y12" i="1"/>
  <c r="N56" i="1"/>
  <c r="M39" i="1"/>
  <c r="N39" i="1"/>
  <c r="M38" i="1"/>
  <c r="N55" i="1"/>
  <c r="M55" i="1"/>
  <c r="N38" i="1"/>
  <c r="F38" i="1"/>
  <c r="G38" i="1"/>
  <c r="F39" i="1"/>
  <c r="G39" i="1"/>
  <c r="F40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61" i="1" l="1"/>
  <c r="P61" i="1"/>
  <c r="L44" i="1"/>
  <c r="I44" i="1"/>
  <c r="P44" i="1"/>
  <c r="G78" i="1"/>
  <c r="G61" i="1"/>
  <c r="Q44" i="1"/>
  <c r="F78" i="1"/>
  <c r="F61" i="1"/>
  <c r="L61" i="1" s="1"/>
  <c r="O44" i="1"/>
  <c r="H44" i="1"/>
  <c r="O61" i="1"/>
  <c r="Q61" i="1"/>
  <c r="I39" i="1"/>
  <c r="P42" i="1"/>
  <c r="I42" i="1"/>
  <c r="P58" i="1"/>
  <c r="I38" i="1"/>
  <c r="P38" i="1"/>
  <c r="P57" i="1"/>
  <c r="P39" i="1"/>
  <c r="P56" i="1"/>
  <c r="P59" i="1"/>
  <c r="P43" i="1"/>
  <c r="P60" i="1"/>
  <c r="I41" i="1"/>
  <c r="P41" i="1"/>
  <c r="P55" i="1"/>
  <c r="P40" i="1"/>
  <c r="I40" i="1"/>
  <c r="I43" i="1"/>
  <c r="N53" i="1"/>
  <c r="V60" i="1"/>
  <c r="F77" i="1"/>
  <c r="G60" i="1"/>
  <c r="G77" i="1"/>
  <c r="O43" i="1"/>
  <c r="Q43" i="1"/>
  <c r="L43" i="1"/>
  <c r="H43" i="1"/>
  <c r="F60" i="1"/>
  <c r="Q60" i="1"/>
  <c r="O60" i="1"/>
  <c r="V57" i="1"/>
  <c r="L41" i="1"/>
  <c r="V56" i="1"/>
  <c r="F73" i="1"/>
  <c r="G57" i="1"/>
  <c r="G76" i="1"/>
  <c r="V58" i="1"/>
  <c r="G56" i="1"/>
  <c r="G73" i="1"/>
  <c r="F56" i="1"/>
  <c r="F74" i="1"/>
  <c r="F57" i="1"/>
  <c r="Q57" i="1"/>
  <c r="O57" i="1"/>
  <c r="O40" i="1"/>
  <c r="G74" i="1"/>
  <c r="F72" i="1"/>
  <c r="F55" i="1"/>
  <c r="G75" i="1"/>
  <c r="G58" i="1"/>
  <c r="V59" i="1"/>
  <c r="F75" i="1"/>
  <c r="F58" i="1"/>
  <c r="V54" i="1"/>
  <c r="Q59" i="1"/>
  <c r="O59" i="1"/>
  <c r="G55" i="1"/>
  <c r="G72" i="1"/>
  <c r="F76" i="1"/>
  <c r="F59" i="1"/>
  <c r="G59" i="1"/>
  <c r="Q58" i="1"/>
  <c r="O58" i="1"/>
  <c r="Q40" i="1"/>
  <c r="Q42" i="1"/>
  <c r="O42" i="1"/>
  <c r="L42" i="1"/>
  <c r="H42" i="1"/>
  <c r="Q41" i="1"/>
  <c r="O41" i="1"/>
  <c r="H41" i="1"/>
  <c r="H40" i="1"/>
  <c r="V52" i="1"/>
  <c r="V49" i="1"/>
  <c r="V53" i="1"/>
  <c r="V51" i="1"/>
  <c r="V55" i="1"/>
  <c r="V50" i="1"/>
  <c r="Q55" i="1"/>
  <c r="O55" i="1"/>
  <c r="O56" i="1"/>
  <c r="Q56" i="1"/>
  <c r="Q39" i="1"/>
  <c r="O39" i="1"/>
  <c r="O38" i="1"/>
  <c r="Q38" i="1"/>
  <c r="N32" i="1"/>
  <c r="N49" i="1"/>
  <c r="M54" i="1"/>
  <c r="M37" i="1"/>
  <c r="N52" i="1"/>
  <c r="N35" i="1"/>
  <c r="F33" i="1"/>
  <c r="M33" i="1"/>
  <c r="M50" i="1"/>
  <c r="M32" i="1"/>
  <c r="M49" i="1"/>
  <c r="N37" i="1"/>
  <c r="N54" i="1"/>
  <c r="N36" i="1"/>
  <c r="M36" i="1"/>
  <c r="M53" i="1"/>
  <c r="M52" i="1"/>
  <c r="M35" i="1"/>
  <c r="N51" i="1"/>
  <c r="N34" i="1"/>
  <c r="M34" i="1"/>
  <c r="M51" i="1"/>
  <c r="N50" i="1"/>
  <c r="N33" i="1"/>
  <c r="L39" i="1"/>
  <c r="H39" i="1"/>
  <c r="L38" i="1"/>
  <c r="L40" i="1"/>
  <c r="F32" i="1"/>
  <c r="H38" i="1"/>
  <c r="G35" i="1"/>
  <c r="F34" i="1"/>
  <c r="F37" i="1"/>
  <c r="G37" i="1"/>
  <c r="G34" i="1"/>
  <c r="F35" i="1"/>
  <c r="G33" i="1"/>
  <c r="F36" i="1"/>
  <c r="G32" i="1"/>
  <c r="G36" i="1"/>
  <c r="H78" i="1" l="1"/>
  <c r="L78" i="1"/>
  <c r="H61" i="1"/>
  <c r="I61" i="1"/>
  <c r="I78" i="1"/>
  <c r="I36" i="1"/>
  <c r="I77" i="1"/>
  <c r="P35" i="1"/>
  <c r="I57" i="1"/>
  <c r="I74" i="1"/>
  <c r="I60" i="1"/>
  <c r="I35" i="1"/>
  <c r="P52" i="1"/>
  <c r="P53" i="1"/>
  <c r="P49" i="1"/>
  <c r="I37" i="1"/>
  <c r="I76" i="1"/>
  <c r="P51" i="1"/>
  <c r="I72" i="1"/>
  <c r="I32" i="1"/>
  <c r="P36" i="1"/>
  <c r="P54" i="1"/>
  <c r="P37" i="1"/>
  <c r="P34" i="1"/>
  <c r="I55" i="1"/>
  <c r="I33" i="1"/>
  <c r="P32" i="1"/>
  <c r="I73" i="1"/>
  <c r="P33" i="1"/>
  <c r="I58" i="1"/>
  <c r="I56" i="1"/>
  <c r="I34" i="1"/>
  <c r="P50" i="1"/>
  <c r="I59" i="1"/>
  <c r="I75" i="1"/>
  <c r="H77" i="1"/>
  <c r="L77" i="1"/>
  <c r="H60" i="1"/>
  <c r="L60" i="1"/>
  <c r="L57" i="1"/>
  <c r="L76" i="1"/>
  <c r="H73" i="1"/>
  <c r="L74" i="1"/>
  <c r="L73" i="1"/>
  <c r="H75" i="1"/>
  <c r="L75" i="1"/>
  <c r="H72" i="1"/>
  <c r="L72" i="1"/>
  <c r="H58" i="1"/>
  <c r="L58" i="1"/>
  <c r="H59" i="1"/>
  <c r="L59" i="1"/>
  <c r="H55" i="1"/>
  <c r="H76" i="1"/>
  <c r="F71" i="1"/>
  <c r="F54" i="1"/>
  <c r="H57" i="1"/>
  <c r="H74" i="1"/>
  <c r="G71" i="1"/>
  <c r="G54" i="1"/>
  <c r="L55" i="1"/>
  <c r="G68" i="1"/>
  <c r="G51" i="1"/>
  <c r="F68" i="1"/>
  <c r="F51" i="1"/>
  <c r="F52" i="1"/>
  <c r="F69" i="1"/>
  <c r="F67" i="1"/>
  <c r="F50" i="1"/>
  <c r="F49" i="1"/>
  <c r="F66" i="1"/>
  <c r="G52" i="1"/>
  <c r="G69" i="1"/>
  <c r="F53" i="1"/>
  <c r="F70" i="1"/>
  <c r="G49" i="1"/>
  <c r="G66" i="1"/>
  <c r="G53" i="1"/>
  <c r="G70" i="1"/>
  <c r="G67" i="1"/>
  <c r="G50" i="1"/>
  <c r="H56" i="1"/>
  <c r="O50" i="1"/>
  <c r="Q50" i="1"/>
  <c r="O53" i="1"/>
  <c r="Q53" i="1"/>
  <c r="Q54" i="1"/>
  <c r="O54" i="1"/>
  <c r="Q52" i="1"/>
  <c r="O52" i="1"/>
  <c r="O51" i="1"/>
  <c r="Q51" i="1"/>
  <c r="O49" i="1"/>
  <c r="Q49" i="1"/>
  <c r="L56" i="1"/>
  <c r="Q34" i="1"/>
  <c r="O34" i="1"/>
  <c r="Q33" i="1"/>
  <c r="O33" i="1"/>
  <c r="Q37" i="1"/>
  <c r="Q32" i="1"/>
  <c r="O37" i="1"/>
  <c r="O35" i="1"/>
  <c r="Q35" i="1"/>
  <c r="O32" i="1"/>
  <c r="Q36" i="1"/>
  <c r="O36" i="1"/>
  <c r="L35" i="1"/>
  <c r="L33" i="1"/>
  <c r="L32" i="1"/>
  <c r="L37" i="1"/>
  <c r="L36" i="1"/>
  <c r="L34" i="1"/>
  <c r="H35" i="1"/>
  <c r="H36" i="1"/>
  <c r="H33" i="1"/>
  <c r="H37" i="1"/>
  <c r="H34" i="1"/>
  <c r="H32" i="1"/>
  <c r="I52" i="1" l="1"/>
  <c r="I54" i="1"/>
  <c r="I71" i="1"/>
  <c r="I49" i="1"/>
  <c r="I67" i="1"/>
  <c r="I66" i="1"/>
  <c r="I69" i="1"/>
  <c r="I68" i="1"/>
  <c r="I50" i="1"/>
  <c r="I51" i="1"/>
  <c r="I70" i="1"/>
  <c r="I53" i="1"/>
  <c r="L68" i="1"/>
  <c r="L69" i="1"/>
  <c r="L71" i="1"/>
  <c r="L66" i="1"/>
  <c r="L70" i="1"/>
  <c r="L67" i="1"/>
  <c r="L54" i="1"/>
  <c r="H71" i="1"/>
  <c r="H54" i="1"/>
  <c r="L52" i="1"/>
  <c r="H69" i="1"/>
  <c r="L51" i="1"/>
  <c r="L49" i="1"/>
  <c r="H66" i="1"/>
  <c r="H67" i="1"/>
  <c r="H70" i="1"/>
  <c r="L50" i="1"/>
  <c r="L53" i="1"/>
  <c r="H68" i="1"/>
  <c r="H52" i="1"/>
  <c r="H50" i="1"/>
  <c r="H51" i="1"/>
  <c r="H49" i="1"/>
  <c r="H53" i="1"/>
</calcChain>
</file>

<file path=xl/sharedStrings.xml><?xml version="1.0" encoding="utf-8"?>
<sst xmlns="http://schemas.openxmlformats.org/spreadsheetml/2006/main" count="277" uniqueCount="115">
  <si>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</si>
  <si>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</si>
  <si>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</si>
  <si>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</si>
  <si>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</si>
  <si>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</si>
  <si>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</si>
  <si>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</si>
  <si>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</si>
  <si>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</si>
  <si>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</si>
  <si>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</si>
  <si>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</si>
  <si>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</si>
  <si>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</si>
  <si>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</si>
  <si>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</si>
  <si>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</si>
  <si>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</si>
  <si>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</si>
  <si>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</si>
  <si>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</si>
  <si>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</si>
  <si>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</si>
  <si>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</si>
  <si>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</si>
  <si>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</si>
  <si>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</si>
  <si>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</si>
  <si>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</si>
  <si>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</si>
  <si>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</si>
  <si>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</si>
  <si>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</si>
  <si>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</si>
  <si>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</si>
  <si>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</si>
  <si>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</si>
  <si>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</si>
  <si>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</si>
  <si>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</si>
  <si>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</si>
  <si>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</si>
  <si>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</si>
  <si>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</si>
  <si>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</si>
  <si>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</si>
  <si>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</si>
  <si>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</si>
  <si>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</si>
  <si>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</si>
  <si>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</si>
  <si>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</si>
  <si>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</si>
  <si>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</si>
  <si>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</si>
  <si>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Under</t>
  </si>
  <si>
    <t>Over</t>
  </si>
  <si>
    <t>PHI</t>
  </si>
  <si>
    <t>LAL</t>
  </si>
  <si>
    <t>HOU</t>
  </si>
  <si>
    <t>DAL</t>
  </si>
  <si>
    <t>LAC</t>
  </si>
  <si>
    <t>MIA</t>
  </si>
  <si>
    <t>IND</t>
  </si>
  <si>
    <t>POR</t>
  </si>
  <si>
    <t>BOS</t>
  </si>
  <si>
    <t>OKC</t>
  </si>
  <si>
    <t>CHA</t>
  </si>
  <si>
    <t>CHI</t>
  </si>
  <si>
    <t>ORL</t>
  </si>
  <si>
    <t>WAS</t>
  </si>
  <si>
    <t>TOR</t>
  </si>
  <si>
    <t>NOP</t>
  </si>
  <si>
    <t>PHX</t>
  </si>
  <si>
    <t>NYK</t>
  </si>
  <si>
    <t>MIL</t>
  </si>
  <si>
    <t>SAS</t>
  </si>
  <si>
    <t>SAC</t>
  </si>
  <si>
    <t>UTA</t>
  </si>
  <si>
    <t>GSW</t>
  </si>
  <si>
    <t>***</t>
  </si>
  <si>
    <t>DET</t>
  </si>
  <si>
    <t>ATL</t>
  </si>
  <si>
    <t>MEM</t>
  </si>
  <si>
    <t>DEN</t>
  </si>
  <si>
    <t>My Favorites</t>
  </si>
  <si>
    <t>DAL -13.5</t>
  </si>
  <si>
    <t>NOP -13.5</t>
  </si>
  <si>
    <t>PHI -15.5</t>
  </si>
  <si>
    <t>IND -12.5</t>
  </si>
  <si>
    <t>MIA -4.5</t>
  </si>
  <si>
    <t>BOS -2.5</t>
  </si>
  <si>
    <t>NYK -4.5</t>
  </si>
  <si>
    <t>ORL -3.5</t>
  </si>
  <si>
    <t>SAS -4.5</t>
  </si>
  <si>
    <t>MIN -17.5</t>
  </si>
  <si>
    <t>OKC -5.5</t>
  </si>
  <si>
    <t>DEN -14.5</t>
  </si>
  <si>
    <t>LAL -2.5</t>
  </si>
  <si>
    <t>PHX -7.5</t>
  </si>
  <si>
    <t>DAL 26</t>
  </si>
  <si>
    <t>PHI 18</t>
  </si>
  <si>
    <t>IND 17</t>
  </si>
  <si>
    <t>MIA 6</t>
  </si>
  <si>
    <t>MIL 13</t>
  </si>
  <si>
    <t>NYK 11</t>
  </si>
  <si>
    <t>HOU 12</t>
  </si>
  <si>
    <t>SAS 15</t>
  </si>
  <si>
    <t>MIN 9</t>
  </si>
  <si>
    <t>OKC 7</t>
  </si>
  <si>
    <t>GSW 14</t>
  </si>
  <si>
    <t>DEN 16</t>
  </si>
  <si>
    <t>LAC 13</t>
  </si>
  <si>
    <t>NOP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</si>
</sst>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0"/>
  <sheetViews>
    <sheetView tabSelected="1" topLeftCell="F42" zoomScale="80" zoomScaleNormal="80" workbookViewId="0">
      <selection activeCell="U78" sqref="U78:Z7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68</v>
      </c>
      <c r="C2" s="5">
        <f>RF!B2</f>
        <v>116.58</v>
      </c>
      <c r="D2" s="5">
        <f>LR!B2</f>
        <v>116.24999999999901</v>
      </c>
      <c r="E2" s="5">
        <f>Adaboost!B2</f>
        <v>114.569444444444</v>
      </c>
      <c r="F2" s="5">
        <f>XGBR!B2</f>
        <v>113.40567</v>
      </c>
      <c r="G2" s="5">
        <f>Huber!B2</f>
        <v>116.249999999219</v>
      </c>
      <c r="H2" s="5">
        <f>BayesRidge!B2</f>
        <v>116.24999999916299</v>
      </c>
      <c r="I2" s="5">
        <f>Elastic!B2</f>
        <v>115.443739442102</v>
      </c>
      <c r="J2" s="5">
        <f>GBR!B2</f>
        <v>115.50333553821</v>
      </c>
      <c r="K2" s="6">
        <f t="shared" ref="K2:K27" si="0">AVERAGE(C2:J2,B33)</f>
        <v>115.74519819388888</v>
      </c>
      <c r="L2">
        <f>MAX(C2:J2)</f>
        <v>116.58</v>
      </c>
      <c r="M2">
        <f>MIN(C2:J2)</f>
        <v>113.40567</v>
      </c>
      <c r="N2" s="5">
        <f>RF!C2</f>
        <v>106.08</v>
      </c>
      <c r="O2" s="5">
        <f>LR!C2</f>
        <v>107.25</v>
      </c>
      <c r="P2" s="5">
        <f>Adaboost!C2</f>
        <v>104.396551724137</v>
      </c>
      <c r="Q2" s="5">
        <f>XGBR!C2</f>
        <v>105.091606</v>
      </c>
      <c r="R2" s="5">
        <f>Huber!C2</f>
        <v>107.250000000104</v>
      </c>
      <c r="S2" s="5">
        <f>BayesRidge!C2</f>
        <v>107.249999999956</v>
      </c>
      <c r="T2" s="5">
        <f>Elastic!C2</f>
        <v>108.09765084761899</v>
      </c>
      <c r="U2" s="5">
        <f>GBR!C2</f>
        <v>105.995454441224</v>
      </c>
      <c r="V2" s="6">
        <f t="shared" ref="V2:V27" si="1">AVERAGE(N2:U2,C33)</f>
        <v>106.70275535812799</v>
      </c>
      <c r="W2" s="6">
        <f>MAX(N2:U2)</f>
        <v>108.09765084761899</v>
      </c>
      <c r="X2" s="6">
        <f>MIN(N2:U2)</f>
        <v>104.396551724137</v>
      </c>
      <c r="Y2" s="6">
        <f>MAX(L2,M2,W3,X3)-MIN(L3,M3,W2,X2)</f>
        <v>14.739999999999995</v>
      </c>
      <c r="Z2" s="6">
        <f>MIN(L2,M2,W3,X3)-MAX(L3,M3,W2,X2)</f>
        <v>5.3080191523810072</v>
      </c>
    </row>
    <row r="3" spans="1:26" ht="15" thickBot="1" x14ac:dyDescent="0.35">
      <c r="A3" t="s">
        <v>68</v>
      </c>
      <c r="B3" t="s">
        <v>61</v>
      </c>
      <c r="C3" s="5">
        <f>RF!B3</f>
        <v>101.84</v>
      </c>
      <c r="D3" s="5">
        <f>LR!B3</f>
        <v>102.833333333333</v>
      </c>
      <c r="E3" s="5">
        <f>Adaboost!B3</f>
        <v>104.77922077922</v>
      </c>
      <c r="F3" s="5">
        <f>XGBR!B3</f>
        <v>102.02925999999999</v>
      </c>
      <c r="G3" s="5">
        <f>Huber!B3</f>
        <v>102.833317845637</v>
      </c>
      <c r="H3" s="5">
        <f>BayesRidge!B3</f>
        <v>102.833333332972</v>
      </c>
      <c r="I3" s="5">
        <f>Elastic!B3</f>
        <v>104.77693916215399</v>
      </c>
      <c r="J3" s="5">
        <f>GBR!B3</f>
        <v>103.07152848973</v>
      </c>
      <c r="K3" s="6">
        <f t="shared" si="0"/>
        <v>103.37300848539888</v>
      </c>
      <c r="L3">
        <f t="shared" ref="L3:L13" si="2">MAX(C3:J3)</f>
        <v>104.77922077922</v>
      </c>
      <c r="M3">
        <f t="shared" ref="M3:M13" si="3">MIN(C3:J3)</f>
        <v>101.84</v>
      </c>
      <c r="N3" s="5">
        <f>RF!C3</f>
        <v>116.33</v>
      </c>
      <c r="O3" s="5">
        <f>LR!C3</f>
        <v>114.5</v>
      </c>
      <c r="P3" s="5">
        <f>Adaboost!C3</f>
        <v>116.037037037037</v>
      </c>
      <c r="Q3" s="5">
        <f>XGBR!C3</f>
        <v>115.04118</v>
      </c>
      <c r="R3" s="5">
        <f>Huber!C3</f>
        <v>114.50004118483</v>
      </c>
      <c r="S3" s="5">
        <f>BayesRidge!C3</f>
        <v>114.49999999964599</v>
      </c>
      <c r="T3" s="5">
        <f>Elastic!C3</f>
        <v>114.894756504866</v>
      </c>
      <c r="U3" s="5">
        <f>GBR!C3</f>
        <v>114.74750599720799</v>
      </c>
      <c r="V3" s="6">
        <f t="shared" si="1"/>
        <v>115.25642488502412</v>
      </c>
      <c r="W3" s="6">
        <f t="shared" ref="W3:W13" si="4">MAX(N3:U3)</f>
        <v>116.33</v>
      </c>
      <c r="X3" s="6">
        <f t="shared" ref="X3:X13" si="5">MIN(N3:U3)</f>
        <v>114.49999999964599</v>
      </c>
    </row>
    <row r="4" spans="1:26" ht="15" thickBot="1" x14ac:dyDescent="0.35">
      <c r="A4" t="s">
        <v>82</v>
      </c>
      <c r="B4" t="s">
        <v>58</v>
      </c>
      <c r="C4" s="5">
        <f>RF!B4</f>
        <v>101</v>
      </c>
      <c r="D4" s="5">
        <f>LR!B4</f>
        <v>99.692307692307594</v>
      </c>
      <c r="E4" s="5">
        <f>Adaboost!B4</f>
        <v>101.59090909090899</v>
      </c>
      <c r="F4" s="5">
        <f>XGBR!B4</f>
        <v>101.15098</v>
      </c>
      <c r="G4" s="5">
        <f>Huber!B4</f>
        <v>99.692302926389104</v>
      </c>
      <c r="H4" s="5">
        <f>BayesRidge!B4</f>
        <v>99.692307691858602</v>
      </c>
      <c r="I4" s="5">
        <f>Elastic!B4</f>
        <v>101.015306236859</v>
      </c>
      <c r="J4" s="5">
        <f>GBR!B4</f>
        <v>100.09277627557201</v>
      </c>
      <c r="K4" s="6">
        <f t="shared" si="0"/>
        <v>100.54933097184124</v>
      </c>
      <c r="L4">
        <f t="shared" si="2"/>
        <v>101.59090909090899</v>
      </c>
      <c r="M4">
        <f t="shared" si="3"/>
        <v>99.692302926389104</v>
      </c>
      <c r="N4" s="5">
        <f>RF!C4</f>
        <v>113.27</v>
      </c>
      <c r="O4" s="5">
        <f>LR!C4</f>
        <v>112.692307692307</v>
      </c>
      <c r="P4" s="5">
        <f>Adaboost!C4</f>
        <v>112.721649484536</v>
      </c>
      <c r="Q4" s="5">
        <f>XGBR!C4</f>
        <v>111.37636999999999</v>
      </c>
      <c r="R4" s="5">
        <f>Huber!C4</f>
        <v>112.692320364656</v>
      </c>
      <c r="S4" s="5">
        <f>BayesRidge!C4</f>
        <v>112.692307692355</v>
      </c>
      <c r="T4" s="5">
        <f>Elastic!C4</f>
        <v>113.16323140279199</v>
      </c>
      <c r="U4" s="5">
        <f>GBR!C4</f>
        <v>112.6737887643</v>
      </c>
      <c r="V4" s="6">
        <f t="shared" si="1"/>
        <v>112.87590987508143</v>
      </c>
      <c r="W4" s="6">
        <f t="shared" si="4"/>
        <v>113.27</v>
      </c>
      <c r="X4" s="6">
        <f t="shared" si="5"/>
        <v>111.37636999999999</v>
      </c>
      <c r="Y4" s="6">
        <f>MAX(L4,M4,W5,X5)-MIN(L5,M5,W4,X4)</f>
        <v>-0.95242196623799202</v>
      </c>
      <c r="Z4" s="6">
        <f t="shared" ref="Z4:Z14" si="6">MIN(L4,M4,W5,X5)-MAX(L5,M5,W4,X4)</f>
        <v>-13.577697073610892</v>
      </c>
    </row>
    <row r="5" spans="1:26" ht="15" thickBot="1" x14ac:dyDescent="0.35">
      <c r="A5" t="s">
        <v>58</v>
      </c>
      <c r="B5" t="s">
        <v>82</v>
      </c>
      <c r="C5" s="5">
        <f>RF!B5</f>
        <v>110.64</v>
      </c>
      <c r="D5" s="5">
        <f>LR!B5</f>
        <v>110.571428571428</v>
      </c>
      <c r="E5" s="5">
        <f>Adaboost!B5</f>
        <v>110.191489361702</v>
      </c>
      <c r="F5" s="5">
        <f>XGBR!B5</f>
        <v>110.93478</v>
      </c>
      <c r="G5" s="5">
        <f>Huber!B5</f>
        <v>110.571433000021</v>
      </c>
      <c r="H5" s="5">
        <f>BayesRidge!B5</f>
        <v>110.571428571984</v>
      </c>
      <c r="I5" s="5">
        <f>Elastic!B5</f>
        <v>110.86644421269401</v>
      </c>
      <c r="J5" s="5">
        <f>GBR!B5</f>
        <v>110.8612886193</v>
      </c>
      <c r="K5" s="6">
        <f t="shared" si="0"/>
        <v>110.93811692441221</v>
      </c>
      <c r="L5">
        <f t="shared" si="2"/>
        <v>110.93478</v>
      </c>
      <c r="M5">
        <f t="shared" si="3"/>
        <v>110.191489361702</v>
      </c>
      <c r="N5" s="5">
        <f>RF!C5</f>
        <v>107.73</v>
      </c>
      <c r="O5" s="5">
        <f>LR!C5</f>
        <v>107.928571428571</v>
      </c>
      <c r="P5" s="5">
        <f>Adaboost!C5</f>
        <v>108.90066225165501</v>
      </c>
      <c r="Q5" s="5">
        <f>XGBR!C5</f>
        <v>106.5535</v>
      </c>
      <c r="R5" s="5">
        <f>Huber!C5</f>
        <v>107.928559661088</v>
      </c>
      <c r="S5" s="5">
        <f>BayesRidge!C5</f>
        <v>107.928571428442</v>
      </c>
      <c r="T5" s="5">
        <f>Elastic!C5</f>
        <v>109.23906739546401</v>
      </c>
      <c r="U5" s="5">
        <f>GBR!C5</f>
        <v>108.633459670926</v>
      </c>
      <c r="V5" s="6">
        <f t="shared" si="1"/>
        <v>108.33924074419288</v>
      </c>
      <c r="W5" s="6">
        <f t="shared" si="4"/>
        <v>109.23906739546401</v>
      </c>
      <c r="X5" s="6">
        <f t="shared" si="5"/>
        <v>106.5535</v>
      </c>
    </row>
    <row r="6" spans="1:26" ht="15" thickBot="1" x14ac:dyDescent="0.35">
      <c r="A6" t="s">
        <v>64</v>
      </c>
      <c r="B6" t="s">
        <v>72</v>
      </c>
      <c r="C6" s="5">
        <f>RF!B6</f>
        <v>119.55</v>
      </c>
      <c r="D6" s="5">
        <f>LR!B6</f>
        <v>120.166666666666</v>
      </c>
      <c r="E6" s="5">
        <f>Adaboost!B6</f>
        <v>121.336363636363</v>
      </c>
      <c r="F6" s="5">
        <f>XGBR!B6</f>
        <v>120.33256</v>
      </c>
      <c r="G6" s="5">
        <f>Huber!B6</f>
        <v>120.166656343832</v>
      </c>
      <c r="H6" s="5">
        <f>BayesRidge!B6</f>
        <v>120.16666666616599</v>
      </c>
      <c r="I6" s="5">
        <f>Elastic!B6</f>
        <v>118.544587820274</v>
      </c>
      <c r="J6" s="5">
        <f>GBR!B6</f>
        <v>121.868907169512</v>
      </c>
      <c r="K6" s="6">
        <f t="shared" si="0"/>
        <v>120.39597115769023</v>
      </c>
      <c r="L6">
        <f t="shared" si="2"/>
        <v>121.868907169512</v>
      </c>
      <c r="M6">
        <f t="shared" si="3"/>
        <v>118.544587820274</v>
      </c>
      <c r="N6" s="5">
        <f>RF!C6</f>
        <v>114.63</v>
      </c>
      <c r="O6" s="5">
        <f>LR!C6</f>
        <v>113</v>
      </c>
      <c r="P6" s="5">
        <f>Adaboost!C6</f>
        <v>113.02564102564099</v>
      </c>
      <c r="Q6" s="5">
        <f>XGBR!C6</f>
        <v>114.79255999999999</v>
      </c>
      <c r="R6" s="5">
        <f>Huber!C6</f>
        <v>113.000027456418</v>
      </c>
      <c r="S6" s="5">
        <f>BayesRidge!C6</f>
        <v>113.000000000051</v>
      </c>
      <c r="T6" s="5">
        <f>Elastic!C6</f>
        <v>111.71151965525399</v>
      </c>
      <c r="U6" s="5">
        <f>GBR!C6</f>
        <v>113.465039497986</v>
      </c>
      <c r="V6" s="6">
        <f t="shared" si="1"/>
        <v>113.41360631888334</v>
      </c>
      <c r="W6" s="6">
        <f t="shared" si="4"/>
        <v>114.79255999999999</v>
      </c>
      <c r="X6" s="6">
        <f t="shared" si="5"/>
        <v>111.71151965525399</v>
      </c>
      <c r="Y6" s="6">
        <f t="shared" ref="Y6:Y14" si="7">MAX(L6,M6,W7,X7)-MIN(L7,M7,W6,X6)</f>
        <v>17.535578995348004</v>
      </c>
      <c r="Z6" s="6">
        <f t="shared" si="6"/>
        <v>3.7520278202740087</v>
      </c>
    </row>
    <row r="7" spans="1:26" ht="15" thickBot="1" x14ac:dyDescent="0.35">
      <c r="A7" t="s">
        <v>72</v>
      </c>
      <c r="B7" t="s">
        <v>64</v>
      </c>
      <c r="C7" s="5">
        <f>RF!B7</f>
        <v>105.12</v>
      </c>
      <c r="D7" s="5">
        <f>LR!B7</f>
        <v>104.333333333333</v>
      </c>
      <c r="E7" s="5">
        <f>Adaboost!B7</f>
        <v>104.77922077922</v>
      </c>
      <c r="F7" s="5">
        <f>XGBR!B7</f>
        <v>104.49002</v>
      </c>
      <c r="G7" s="5">
        <f>Huber!B7</f>
        <v>104.333328174164</v>
      </c>
      <c r="H7" s="5">
        <f>BayesRidge!B7</f>
        <v>104.333333333173</v>
      </c>
      <c r="I7" s="5">
        <f>Elastic!B7</f>
        <v>105.17520520739799</v>
      </c>
      <c r="J7" s="5">
        <f>GBR!B7</f>
        <v>105.458917947085</v>
      </c>
      <c r="K7" s="6">
        <f t="shared" si="0"/>
        <v>104.86277596215488</v>
      </c>
      <c r="L7">
        <f t="shared" si="2"/>
        <v>105.458917947085</v>
      </c>
      <c r="M7">
        <f t="shared" si="3"/>
        <v>104.333328174164</v>
      </c>
      <c r="N7" s="5">
        <f>RF!C7</f>
        <v>120.46</v>
      </c>
      <c r="O7" s="5">
        <f>LR!C7</f>
        <v>121</v>
      </c>
      <c r="P7" s="5">
        <f>Adaboost!C7</f>
        <v>121.43795620437901</v>
      </c>
      <c r="Q7" s="5">
        <f>XGBR!C7</f>
        <v>119.9571</v>
      </c>
      <c r="R7" s="5">
        <f>Huber!C7</f>
        <v>121.000013728456</v>
      </c>
      <c r="S7" s="5">
        <f>BayesRidge!C7</f>
        <v>120.999999999859</v>
      </c>
      <c r="T7" s="5">
        <f>Elastic!C7</f>
        <v>119.401399388686</v>
      </c>
      <c r="U7" s="5">
        <f>GBR!C7</f>
        <v>121.21154804487701</v>
      </c>
      <c r="V7" s="6">
        <f t="shared" si="1"/>
        <v>120.87852861458077</v>
      </c>
      <c r="W7" s="6">
        <f t="shared" si="4"/>
        <v>121.43795620437901</v>
      </c>
      <c r="X7" s="6">
        <f t="shared" si="5"/>
        <v>119.401399388686</v>
      </c>
    </row>
    <row r="8" spans="1:26" ht="15" thickBot="1" x14ac:dyDescent="0.35">
      <c r="A8" t="s">
        <v>63</v>
      </c>
      <c r="B8" t="s">
        <v>83</v>
      </c>
      <c r="C8" s="5">
        <f>RF!B8</f>
        <v>111.1</v>
      </c>
      <c r="D8" s="5">
        <f>LR!B8</f>
        <v>109.230769230769</v>
      </c>
      <c r="E8" s="5">
        <f>Adaboost!B8</f>
        <v>109.434782608695</v>
      </c>
      <c r="F8" s="5">
        <f>XGBR!B8</f>
        <v>109.44288</v>
      </c>
      <c r="G8" s="5">
        <f>Huber!B8</f>
        <v>109.230773996826</v>
      </c>
      <c r="H8" s="5">
        <f>BayesRidge!B8</f>
        <v>109.230769230242</v>
      </c>
      <c r="I8" s="5">
        <f>Elastic!B8</f>
        <v>109.621219980007</v>
      </c>
      <c r="J8" s="5">
        <f>GBR!B8</f>
        <v>110.38941658751</v>
      </c>
      <c r="K8" s="6">
        <f t="shared" si="0"/>
        <v>109.78444831247367</v>
      </c>
      <c r="L8">
        <f t="shared" si="2"/>
        <v>111.1</v>
      </c>
      <c r="M8">
        <f t="shared" si="3"/>
        <v>109.230769230242</v>
      </c>
      <c r="N8" s="5">
        <f>RF!C8</f>
        <v>102.62</v>
      </c>
      <c r="O8" s="5">
        <f>LR!C8</f>
        <v>101.846153846153</v>
      </c>
      <c r="P8" s="5">
        <f>Adaboost!C8</f>
        <v>103.36065573770399</v>
      </c>
      <c r="Q8" s="5">
        <f>XGBR!C8</f>
        <v>102.0515</v>
      </c>
      <c r="R8" s="5">
        <f>Huber!C8</f>
        <v>101.846141173711</v>
      </c>
      <c r="S8" s="5">
        <f>BayesRidge!C8</f>
        <v>101.846153845884</v>
      </c>
      <c r="T8" s="5">
        <f>Elastic!C8</f>
        <v>103.91298350566299</v>
      </c>
      <c r="U8" s="5">
        <f>GBR!C8</f>
        <v>100.724080382933</v>
      </c>
      <c r="V8" s="6">
        <f t="shared" si="1"/>
        <v>102.36465148569889</v>
      </c>
      <c r="W8" s="6">
        <f t="shared" si="4"/>
        <v>103.91298350566299</v>
      </c>
      <c r="X8" s="6">
        <f t="shared" si="5"/>
        <v>100.724080382933</v>
      </c>
      <c r="Y8" s="6">
        <f t="shared" si="7"/>
        <v>15.04515038629701</v>
      </c>
      <c r="Z8" s="6">
        <f t="shared" si="6"/>
        <v>-7.1792307697579929</v>
      </c>
    </row>
    <row r="9" spans="1:26" ht="15" thickBot="1" x14ac:dyDescent="0.35">
      <c r="A9" t="s">
        <v>83</v>
      </c>
      <c r="B9" t="s">
        <v>63</v>
      </c>
      <c r="C9" s="5">
        <f>RF!B9</f>
        <v>116.41</v>
      </c>
      <c r="D9" s="5">
        <f>LR!B9</f>
        <v>115.30769230769199</v>
      </c>
      <c r="E9" s="5">
        <f>Adaboost!B9</f>
        <v>114.569444444444</v>
      </c>
      <c r="F9" s="5">
        <f>XGBR!B9</f>
        <v>112.81187</v>
      </c>
      <c r="G9" s="5">
        <f>Huber!B9</f>
        <v>115.307701836901</v>
      </c>
      <c r="H9" s="5">
        <f>BayesRidge!B9</f>
        <v>115.307692307926</v>
      </c>
      <c r="I9" s="5">
        <f>Elastic!B9</f>
        <v>114.693319898734</v>
      </c>
      <c r="J9" s="5">
        <f>GBR!B9</f>
        <v>114.76681990053299</v>
      </c>
      <c r="K9" s="6">
        <f t="shared" si="0"/>
        <v>115.18174229047622</v>
      </c>
      <c r="L9">
        <f t="shared" si="2"/>
        <v>116.41</v>
      </c>
      <c r="M9">
        <f t="shared" si="3"/>
        <v>112.81187</v>
      </c>
      <c r="N9" s="5">
        <f>RF!C9</f>
        <v>112.98</v>
      </c>
      <c r="O9" s="5">
        <f>LR!C9</f>
        <v>115.76923076923001</v>
      </c>
      <c r="P9" s="5">
        <f>Adaboost!C9</f>
        <v>111.64705882352899</v>
      </c>
      <c r="Q9" s="5">
        <f>XGBR!C9</f>
        <v>111.79162599999999</v>
      </c>
      <c r="R9" s="5">
        <f>Huber!C9</f>
        <v>115.769205424833</v>
      </c>
      <c r="S9" s="5">
        <f>BayesRidge!C9</f>
        <v>115.769230768848</v>
      </c>
      <c r="T9" s="5">
        <f>Elastic!C9</f>
        <v>114.335985235468</v>
      </c>
      <c r="U9" s="5">
        <f>GBR!C9</f>
        <v>112.905526850081</v>
      </c>
      <c r="V9" s="6">
        <f t="shared" si="1"/>
        <v>114.29117060048245</v>
      </c>
      <c r="W9" s="6">
        <f t="shared" si="4"/>
        <v>115.76923076923001</v>
      </c>
      <c r="X9" s="6">
        <f t="shared" si="5"/>
        <v>111.64705882352899</v>
      </c>
    </row>
    <row r="10" spans="1:26" ht="15" thickBot="1" x14ac:dyDescent="0.35">
      <c r="A10" t="s">
        <v>66</v>
      </c>
      <c r="B10" t="s">
        <v>76</v>
      </c>
      <c r="C10" s="5">
        <f>RF!B10</f>
        <v>119.47</v>
      </c>
      <c r="D10" s="5">
        <f>LR!B10</f>
        <v>121</v>
      </c>
      <c r="E10" s="5">
        <f>Adaboost!B10</f>
        <v>118.728155339805</v>
      </c>
      <c r="F10" s="5">
        <f>XGBR!B10</f>
        <v>120.05843</v>
      </c>
      <c r="G10" s="5">
        <f>Huber!B10</f>
        <v>121.00000953034299</v>
      </c>
      <c r="H10" s="5">
        <f>BayesRidge!B10</f>
        <v>120.999999999815</v>
      </c>
      <c r="I10" s="5">
        <f>Elastic!B10</f>
        <v>119.578185576766</v>
      </c>
      <c r="J10" s="5">
        <f>GBR!B10</f>
        <v>119.85549963251</v>
      </c>
      <c r="K10" s="6">
        <f t="shared" si="0"/>
        <v>120.36486298425558</v>
      </c>
      <c r="L10">
        <f t="shared" si="2"/>
        <v>121.00000953034299</v>
      </c>
      <c r="M10">
        <f t="shared" si="3"/>
        <v>118.728155339805</v>
      </c>
      <c r="N10" s="5">
        <f>RF!C10</f>
        <v>106.83</v>
      </c>
      <c r="O10" s="5">
        <f>LR!C10</f>
        <v>106.923076923076</v>
      </c>
      <c r="P10" s="5">
        <f>Adaboost!C10</f>
        <v>109.461538461538</v>
      </c>
      <c r="Q10" s="5">
        <f>XGBR!C10</f>
        <v>106.23087</v>
      </c>
      <c r="R10" s="5">
        <f>Huber!C10</f>
        <v>106.923051578708</v>
      </c>
      <c r="S10" s="5">
        <f>BayesRidge!C10</f>
        <v>106.923076922945</v>
      </c>
      <c r="T10" s="5">
        <f>Elastic!C10</f>
        <v>107.245527815717</v>
      </c>
      <c r="U10" s="5">
        <f>GBR!C10</f>
        <v>107.526554712562</v>
      </c>
      <c r="V10" s="6">
        <f t="shared" si="1"/>
        <v>107.35776674749377</v>
      </c>
      <c r="W10" s="6">
        <f t="shared" si="4"/>
        <v>109.461538461538</v>
      </c>
      <c r="X10" s="6">
        <f t="shared" si="5"/>
        <v>106.23087</v>
      </c>
      <c r="Y10" s="6">
        <f t="shared" si="7"/>
        <v>14.769139530342997</v>
      </c>
      <c r="Z10" s="6">
        <f t="shared" si="6"/>
        <v>-4.1228571428580096</v>
      </c>
    </row>
    <row r="11" spans="1:26" ht="15" thickBot="1" x14ac:dyDescent="0.35">
      <c r="A11" t="s">
        <v>76</v>
      </c>
      <c r="B11" t="s">
        <v>66</v>
      </c>
      <c r="C11" s="5">
        <f>RF!B11</f>
        <v>115.98</v>
      </c>
      <c r="D11" s="5">
        <f>LR!B11</f>
        <v>115.5</v>
      </c>
      <c r="E11" s="5">
        <f>Adaboost!B11</f>
        <v>114.3125</v>
      </c>
      <c r="F11" s="5">
        <f>XGBR!B11</f>
        <v>114.98887999999999</v>
      </c>
      <c r="G11" s="5">
        <f>Huber!B11</f>
        <v>115.50001548677101</v>
      </c>
      <c r="H11" s="5">
        <f>BayesRidge!B11</f>
        <v>115.500000001552</v>
      </c>
      <c r="I11" s="5">
        <f>Elastic!B11</f>
        <v>114.99056561091101</v>
      </c>
      <c r="J11" s="5">
        <f>GBR!B11</f>
        <v>114.85114001096601</v>
      </c>
      <c r="K11" s="6">
        <f t="shared" si="0"/>
        <v>115.44686275243367</v>
      </c>
      <c r="L11">
        <f t="shared" si="2"/>
        <v>115.98</v>
      </c>
      <c r="M11">
        <f t="shared" si="3"/>
        <v>114.3125</v>
      </c>
      <c r="N11" s="5">
        <f>RF!C11</f>
        <v>112.62</v>
      </c>
      <c r="O11" s="5">
        <f>LR!C11</f>
        <v>114.333333333333</v>
      </c>
      <c r="P11" s="5">
        <f>Adaboost!C11</f>
        <v>111.85714285714199</v>
      </c>
      <c r="Q11" s="5">
        <f>XGBR!C11</f>
        <v>112.2377</v>
      </c>
      <c r="R11" s="5">
        <f>Huber!C11</f>
        <v>114.33329214830501</v>
      </c>
      <c r="S11" s="5">
        <f>BayesRidge!C11</f>
        <v>114.33333333383</v>
      </c>
      <c r="T11" s="5">
        <f>Elastic!C11</f>
        <v>113.19196128964801</v>
      </c>
      <c r="U11" s="5">
        <f>GBR!C11</f>
        <v>112.111316323924</v>
      </c>
      <c r="V11" s="6">
        <f t="shared" si="1"/>
        <v>113.4151855991459</v>
      </c>
      <c r="W11" s="6">
        <f t="shared" si="4"/>
        <v>114.33333333383</v>
      </c>
      <c r="X11" s="6">
        <f t="shared" si="5"/>
        <v>111.85714285714199</v>
      </c>
    </row>
    <row r="12" spans="1:26" ht="15" thickBot="1" x14ac:dyDescent="0.35">
      <c r="A12" t="s">
        <v>75</v>
      </c>
      <c r="B12" t="s">
        <v>69</v>
      </c>
      <c r="C12" s="5">
        <f>RF!B12</f>
        <v>112.76</v>
      </c>
      <c r="D12" s="5">
        <f>LR!B12</f>
        <v>113.461538461538</v>
      </c>
      <c r="E12" s="5">
        <f>Adaboost!B12</f>
        <v>112.48979591836699</v>
      </c>
      <c r="F12" s="5">
        <f>XGBR!B12</f>
        <v>113.24417</v>
      </c>
      <c r="G12" s="5">
        <f>Huber!B12</f>
        <v>113.46154798952701</v>
      </c>
      <c r="H12" s="5">
        <f>BayesRidge!B12</f>
        <v>113.461538461496</v>
      </c>
      <c r="I12" s="5">
        <f>Elastic!B12</f>
        <v>113.048484271527</v>
      </c>
      <c r="J12" s="5">
        <f>GBR!B12</f>
        <v>111.997528620428</v>
      </c>
      <c r="K12" s="6">
        <f t="shared" si="0"/>
        <v>113.04733250714057</v>
      </c>
      <c r="L12">
        <f t="shared" si="2"/>
        <v>113.46154798952701</v>
      </c>
      <c r="M12">
        <f t="shared" si="3"/>
        <v>111.997528620428</v>
      </c>
      <c r="N12" s="5">
        <f>RF!C12</f>
        <v>105</v>
      </c>
      <c r="O12" s="5">
        <f>LR!C12</f>
        <v>106.153846153846</v>
      </c>
      <c r="P12" s="5">
        <f>Adaboost!C12</f>
        <v>106.388888888888</v>
      </c>
      <c r="Q12" s="5">
        <f>XGBR!C12</f>
        <v>102.527145</v>
      </c>
      <c r="R12" s="5">
        <f>Huber!C12</f>
        <v>106.15382080948601</v>
      </c>
      <c r="S12" s="5">
        <f>BayesRidge!C12</f>
        <v>106.153846153614</v>
      </c>
      <c r="T12" s="5">
        <f>Elastic!C12</f>
        <v>107.44738788575</v>
      </c>
      <c r="U12" s="5">
        <f>GBR!C12</f>
        <v>106.21902040740299</v>
      </c>
      <c r="V12" s="6">
        <f t="shared" si="1"/>
        <v>105.8150350998848</v>
      </c>
      <c r="W12" s="6">
        <f t="shared" si="4"/>
        <v>107.44738788575</v>
      </c>
      <c r="X12" s="6">
        <f t="shared" si="5"/>
        <v>102.527145</v>
      </c>
      <c r="Y12" s="6">
        <f t="shared" si="7"/>
        <v>10.934402989527001</v>
      </c>
      <c r="Z12" s="6">
        <f t="shared" si="6"/>
        <v>-0.38651685393298862</v>
      </c>
    </row>
    <row r="13" spans="1:26" ht="15" thickBot="1" x14ac:dyDescent="0.35">
      <c r="A13" t="s">
        <v>69</v>
      </c>
      <c r="B13" t="s">
        <v>75</v>
      </c>
      <c r="C13" s="5">
        <f>RF!B13</f>
        <v>111.6</v>
      </c>
      <c r="D13" s="5">
        <f>LR!B13</f>
        <v>111</v>
      </c>
      <c r="E13" s="5">
        <f>Adaboost!B13</f>
        <v>110.583333333333</v>
      </c>
      <c r="F13" s="5">
        <f>XGBR!B13</f>
        <v>109.902664</v>
      </c>
      <c r="G13" s="5">
        <f>Huber!B13</f>
        <v>111.000010324195</v>
      </c>
      <c r="H13" s="5">
        <f>BayesRidge!B13</f>
        <v>111.000000000695</v>
      </c>
      <c r="I13" s="5">
        <f>Elastic!B13</f>
        <v>111.289229707416</v>
      </c>
      <c r="J13" s="5">
        <f>GBR!B13</f>
        <v>110.007539768211</v>
      </c>
      <c r="K13" s="6">
        <f t="shared" si="0"/>
        <v>111.02978105501822</v>
      </c>
      <c r="L13">
        <f t="shared" si="2"/>
        <v>111.6</v>
      </c>
      <c r="M13">
        <f t="shared" si="3"/>
        <v>109.902664</v>
      </c>
      <c r="N13" s="5">
        <f>RF!C13</f>
        <v>112.05</v>
      </c>
      <c r="O13" s="5">
        <f>LR!C13</f>
        <v>111.666666666666</v>
      </c>
      <c r="P13" s="5">
        <f>Adaboost!C13</f>
        <v>111.21348314606701</v>
      </c>
      <c r="Q13" s="5">
        <f>XGBR!C13</f>
        <v>111.501976</v>
      </c>
      <c r="R13" s="5">
        <f>Huber!C13</f>
        <v>111.66663921014</v>
      </c>
      <c r="S13" s="5">
        <f>BayesRidge!C13</f>
        <v>111.66666666712</v>
      </c>
      <c r="T13" s="5">
        <f>Elastic!C13</f>
        <v>111.86334899509799</v>
      </c>
      <c r="U13" s="5">
        <f>GBR!C13</f>
        <v>112.33477271587201</v>
      </c>
      <c r="V13" s="6">
        <f t="shared" si="1"/>
        <v>111.91948667741889</v>
      </c>
      <c r="W13" s="6">
        <f t="shared" si="4"/>
        <v>112.33477271587201</v>
      </c>
      <c r="X13" s="6">
        <f t="shared" si="5"/>
        <v>111.21348314606701</v>
      </c>
    </row>
    <row r="14" spans="1:26" ht="15" thickBot="1" x14ac:dyDescent="0.35">
      <c r="A14" t="s">
        <v>70</v>
      </c>
      <c r="B14" t="s">
        <v>60</v>
      </c>
      <c r="C14" s="5">
        <f>RF!B14</f>
        <v>111.5</v>
      </c>
      <c r="D14" s="5">
        <f>LR!B14</f>
        <v>110.083333333333</v>
      </c>
      <c r="E14" s="5">
        <f>Adaboost!B14</f>
        <v>111</v>
      </c>
      <c r="F14" s="5">
        <f>XGBR!B14</f>
        <v>109.52972</v>
      </c>
      <c r="G14" s="5">
        <f>Huber!B14</f>
        <v>110.083328171424</v>
      </c>
      <c r="H14" s="5">
        <f>BayesRidge!B14</f>
        <v>110.083333332929</v>
      </c>
      <c r="I14" s="5">
        <f>Elastic!B14</f>
        <v>110.87145663201601</v>
      </c>
      <c r="J14" s="5">
        <f>GBR!B14</f>
        <v>110.678522396982</v>
      </c>
      <c r="K14" s="6">
        <f t="shared" si="0"/>
        <v>110.56161597315733</v>
      </c>
      <c r="L14">
        <f t="shared" ref="L14:L23" si="8">MAX(C14:J14)</f>
        <v>111.5</v>
      </c>
      <c r="M14">
        <f t="shared" ref="M14:M23" si="9">MIN(C14:J14)</f>
        <v>109.52972</v>
      </c>
      <c r="N14" s="5">
        <f>RF!C14</f>
        <v>102.96</v>
      </c>
      <c r="O14" s="5">
        <f>LR!C14</f>
        <v>102.333333333333</v>
      </c>
      <c r="P14" s="5">
        <f>Adaboost!C14</f>
        <v>103.846153846153</v>
      </c>
      <c r="Q14" s="5">
        <f>XGBR!C14</f>
        <v>101.96781</v>
      </c>
      <c r="R14" s="5">
        <f>Huber!C14</f>
        <v>102.333347061197</v>
      </c>
      <c r="S14" s="5">
        <f>BayesRidge!C14</f>
        <v>102.333333333238</v>
      </c>
      <c r="T14" s="5">
        <f>Elastic!C14</f>
        <v>104.301490340296</v>
      </c>
      <c r="U14" s="5">
        <f>GBR!C14</f>
        <v>101.532658375476</v>
      </c>
      <c r="V14" s="6">
        <f t="shared" si="1"/>
        <v>102.79057092873478</v>
      </c>
      <c r="W14" s="6">
        <f t="shared" ref="W14:W23" si="10">MAX(N14:U14)</f>
        <v>104.301490340296</v>
      </c>
      <c r="X14" s="6">
        <f t="shared" ref="X14:X23" si="11">MIN(N14:U14)</f>
        <v>101.532658375476</v>
      </c>
      <c r="Y14" s="6">
        <f t="shared" si="7"/>
        <v>17.847341624523992</v>
      </c>
      <c r="Z14" s="6">
        <f t="shared" si="6"/>
        <v>-12.110929999999996</v>
      </c>
    </row>
    <row r="15" spans="1:26" ht="15" thickBot="1" x14ac:dyDescent="0.35">
      <c r="A15" t="s">
        <v>60</v>
      </c>
      <c r="B15" t="s">
        <v>70</v>
      </c>
      <c r="C15" s="5">
        <f>RF!B15</f>
        <v>120.11</v>
      </c>
      <c r="D15" s="5">
        <f>LR!B15</f>
        <v>120.692307692307</v>
      </c>
      <c r="E15" s="5">
        <f>Adaboost!B15</f>
        <v>117.659574468085</v>
      </c>
      <c r="F15" s="5">
        <f>XGBR!B15</f>
        <v>121.64064999999999</v>
      </c>
      <c r="G15" s="5">
        <f>Huber!B15</f>
        <v>120.692302925268</v>
      </c>
      <c r="H15" s="5">
        <f>BayesRidge!B15</f>
        <v>120.692307691127</v>
      </c>
      <c r="I15" s="5">
        <f>Elastic!B15</f>
        <v>117.510617685276</v>
      </c>
      <c r="J15" s="5">
        <f>GBR!B15</f>
        <v>119.976033065075</v>
      </c>
      <c r="K15" s="6">
        <f t="shared" si="0"/>
        <v>120.17027617682567</v>
      </c>
      <c r="L15">
        <f t="shared" si="8"/>
        <v>121.64064999999999</v>
      </c>
      <c r="M15">
        <f t="shared" si="9"/>
        <v>117.510617685276</v>
      </c>
      <c r="N15" s="5">
        <f>RF!C15</f>
        <v>119.38</v>
      </c>
      <c r="O15" s="5">
        <f>LR!C15</f>
        <v>117.461538461538</v>
      </c>
      <c r="P15" s="5">
        <f>Adaboost!C15</f>
        <v>116.87387387387299</v>
      </c>
      <c r="Q15" s="5">
        <f>XGBR!C15</f>
        <v>115.0123</v>
      </c>
      <c r="R15" s="5">
        <f>Huber!C15</f>
        <v>117.461551134139</v>
      </c>
      <c r="S15" s="5">
        <f>BayesRidge!C15</f>
        <v>117.46153846112099</v>
      </c>
      <c r="T15" s="5">
        <f>Elastic!C15</f>
        <v>115.358394628619</v>
      </c>
      <c r="U15" s="5">
        <f>GBR!C15</f>
        <v>117.146889908361</v>
      </c>
      <c r="V15" s="6">
        <f t="shared" si="1"/>
        <v>117.29249812253877</v>
      </c>
      <c r="W15" s="6">
        <f t="shared" si="10"/>
        <v>119.38</v>
      </c>
      <c r="X15" s="6">
        <f t="shared" si="11"/>
        <v>115.0123</v>
      </c>
    </row>
    <row r="16" spans="1:26" ht="15" thickBot="1" x14ac:dyDescent="0.35">
      <c r="A16" t="s">
        <v>77</v>
      </c>
      <c r="B16" t="s">
        <v>84</v>
      </c>
      <c r="C16" s="5">
        <f>RF!B16</f>
        <v>106.31</v>
      </c>
      <c r="D16" s="5">
        <f>LR!B16</f>
        <v>112.083333333333</v>
      </c>
      <c r="E16" s="5">
        <f>Adaboost!B16</f>
        <v>106.220183486238</v>
      </c>
      <c r="F16" s="5">
        <f>XGBR!B16</f>
        <v>106.66226</v>
      </c>
      <c r="G16" s="5">
        <f>Huber!B16</f>
        <v>112.083333334565</v>
      </c>
      <c r="H16" s="5">
        <f>BayesRidge!B16</f>
        <v>112.083333333845</v>
      </c>
      <c r="I16" s="5">
        <f>Elastic!B16</f>
        <v>112.05227098541501</v>
      </c>
      <c r="J16" s="5">
        <f>GBR!B16</f>
        <v>107.425466777219</v>
      </c>
      <c r="K16" s="6">
        <f t="shared" si="0"/>
        <v>109.90197800784944</v>
      </c>
      <c r="L16">
        <f t="shared" si="8"/>
        <v>112.083333334565</v>
      </c>
      <c r="M16">
        <f t="shared" si="9"/>
        <v>106.220183486238</v>
      </c>
      <c r="N16" s="5">
        <f>RF!C16</f>
        <v>113.97</v>
      </c>
      <c r="O16" s="5">
        <f>LR!C16</f>
        <v>115.24999999999901</v>
      </c>
      <c r="P16" s="5">
        <f>Adaboost!C16</f>
        <v>116.597826086956</v>
      </c>
      <c r="Q16" s="5">
        <f>XGBR!C16</f>
        <v>112.58978999999999</v>
      </c>
      <c r="R16" s="5">
        <f>Huber!C16</f>
        <v>115.249999999688</v>
      </c>
      <c r="S16" s="5">
        <f>BayesRidge!C16</f>
        <v>115.250000000081</v>
      </c>
      <c r="T16" s="5">
        <f>Elastic!C16</f>
        <v>114.846355061685</v>
      </c>
      <c r="U16" s="5">
        <f>GBR!C16</f>
        <v>112.233270064126</v>
      </c>
      <c r="V16" s="6">
        <f t="shared" si="1"/>
        <v>114.80862103032278</v>
      </c>
      <c r="W16" s="6">
        <f t="shared" si="10"/>
        <v>116.597826086956</v>
      </c>
      <c r="X16" s="6">
        <f t="shared" si="11"/>
        <v>112.233270064126</v>
      </c>
      <c r="Y16" s="6">
        <f t="shared" ref="Y16" si="12">MAX(L16,M16,W17,X17)-MIN(L17,M17,W16,X16)</f>
        <v>10.597245454618005</v>
      </c>
      <c r="Z16" s="6">
        <f t="shared" ref="Z16" si="13">MIN(L16,M16,W17,X17)-MAX(L17,M17,W16,X16)</f>
        <v>-10.377642600718005</v>
      </c>
    </row>
    <row r="17" spans="1:26" ht="15" thickBot="1" x14ac:dyDescent="0.35">
      <c r="A17" t="s">
        <v>84</v>
      </c>
      <c r="B17" t="s">
        <v>77</v>
      </c>
      <c r="C17" s="5">
        <f>RF!B17</f>
        <v>105.5</v>
      </c>
      <c r="D17" s="5">
        <f>LR!B17</f>
        <v>107.09090909090899</v>
      </c>
      <c r="E17" s="5">
        <f>Adaboost!B17</f>
        <v>105.487804878048</v>
      </c>
      <c r="F17" s="5">
        <f>XGBR!B17</f>
        <v>104.8573</v>
      </c>
      <c r="G17" s="5">
        <f>Huber!B17</f>
        <v>107.090909089299</v>
      </c>
      <c r="H17" s="5">
        <f>BayesRidge!B17</f>
        <v>107.090909090767</v>
      </c>
      <c r="I17" s="5">
        <f>Elastic!B17</f>
        <v>107.054556938019</v>
      </c>
      <c r="J17" s="5">
        <f>GBR!B17</f>
        <v>105.214312447268</v>
      </c>
      <c r="K17" s="6">
        <f t="shared" si="0"/>
        <v>106.46410441543033</v>
      </c>
      <c r="L17">
        <f t="shared" si="8"/>
        <v>107.09090909090899</v>
      </c>
      <c r="M17">
        <f t="shared" si="9"/>
        <v>104.8573</v>
      </c>
      <c r="N17" s="5">
        <f>RF!C17</f>
        <v>113.91</v>
      </c>
      <c r="O17" s="5">
        <f>LR!C17</f>
        <v>115.454545454545</v>
      </c>
      <c r="P17" s="5">
        <f>Adaboost!C17</f>
        <v>112.721649484536</v>
      </c>
      <c r="Q17" s="5">
        <f>XGBR!C17</f>
        <v>113.61187</v>
      </c>
      <c r="R17" s="5">
        <f>Huber!C17</f>
        <v>115.454545454616</v>
      </c>
      <c r="S17" s="5">
        <f>BayesRidge!C17</f>
        <v>115.454545454618</v>
      </c>
      <c r="T17" s="5">
        <f>Elastic!C17</f>
        <v>114.97898807646401</v>
      </c>
      <c r="U17" s="5">
        <f>GBR!C17</f>
        <v>113.633137998256</v>
      </c>
      <c r="V17" s="6">
        <f t="shared" si="1"/>
        <v>114.72108938339011</v>
      </c>
      <c r="W17" s="6">
        <f t="shared" si="10"/>
        <v>115.454545454618</v>
      </c>
      <c r="X17" s="6">
        <f t="shared" si="11"/>
        <v>112.721649484536</v>
      </c>
    </row>
    <row r="18" spans="1:26" ht="15" thickBot="1" x14ac:dyDescent="0.35">
      <c r="A18" t="s">
        <v>71</v>
      </c>
      <c r="B18" t="s">
        <v>37</v>
      </c>
      <c r="C18" s="5">
        <f>RF!B18</f>
        <v>108.65</v>
      </c>
      <c r="D18" s="5">
        <f>LR!B18</f>
        <v>109.78571428571399</v>
      </c>
      <c r="E18" s="5">
        <f>Adaboost!B18</f>
        <v>107.252747252747</v>
      </c>
      <c r="F18" s="5">
        <f>XGBR!B18</f>
        <v>110.177635</v>
      </c>
      <c r="G18" s="5">
        <f>Huber!B18</f>
        <v>109.785714284863</v>
      </c>
      <c r="H18" s="5">
        <f>BayesRidge!B18</f>
        <v>109.785714286066</v>
      </c>
      <c r="I18" s="5">
        <f>Elastic!B18</f>
        <v>109.761534482819</v>
      </c>
      <c r="J18" s="5">
        <f>GBR!B18</f>
        <v>109.55856107493901</v>
      </c>
      <c r="K18" s="6">
        <f t="shared" si="0"/>
        <v>109.67984352518167</v>
      </c>
      <c r="L18">
        <f t="shared" si="8"/>
        <v>110.177635</v>
      </c>
      <c r="M18">
        <f t="shared" si="9"/>
        <v>107.252747252747</v>
      </c>
      <c r="N18" s="5">
        <f>RF!C18</f>
        <v>117.8</v>
      </c>
      <c r="O18" s="5">
        <f>LR!C18</f>
        <v>118.428571428571</v>
      </c>
      <c r="P18" s="5">
        <f>Adaboost!C18</f>
        <v>117.73195876288599</v>
      </c>
      <c r="Q18" s="5">
        <f>XGBR!C18</f>
        <v>122.513954</v>
      </c>
      <c r="R18" s="5">
        <f>Huber!C18</f>
        <v>118.42857142848899</v>
      </c>
      <c r="S18" s="5">
        <f>BayesRidge!C18</f>
        <v>118.428571428659</v>
      </c>
      <c r="T18" s="5">
        <f>Elastic!C18</f>
        <v>116.288486332034</v>
      </c>
      <c r="U18" s="5">
        <f>GBR!C18</f>
        <v>118.721161588687</v>
      </c>
      <c r="V18" s="6">
        <f t="shared" si="1"/>
        <v>118.81120666755345</v>
      </c>
      <c r="W18" s="6">
        <f t="shared" si="10"/>
        <v>122.513954</v>
      </c>
      <c r="X18" s="6">
        <f t="shared" si="11"/>
        <v>116.288486332034</v>
      </c>
      <c r="Y18" s="6">
        <f t="shared" ref="Y18:Y22" si="14">MAX(L18,M18,W19,X19)-MIN(L19,M19,W18,X18)</f>
        <v>-0.64738722201499854</v>
      </c>
      <c r="Z18" s="6">
        <f t="shared" ref="Z18:Z22" si="15">MIN(L18,M18,W19,X19)-MAX(L19,M19,W18,X18)</f>
        <v>-20.597287333333995</v>
      </c>
    </row>
    <row r="19" spans="1:26" ht="15" thickBot="1" x14ac:dyDescent="0.35">
      <c r="A19" t="s">
        <v>37</v>
      </c>
      <c r="B19" t="s">
        <v>71</v>
      </c>
      <c r="C19" s="5">
        <f>RF!B19</f>
        <v>112.38</v>
      </c>
      <c r="D19" s="5">
        <f>LR!B19</f>
        <v>111.75</v>
      </c>
      <c r="E19" s="5">
        <f>Adaboost!B19</f>
        <v>111.965517241379</v>
      </c>
      <c r="F19" s="5">
        <f>XGBR!B19</f>
        <v>111.902565</v>
      </c>
      <c r="G19" s="5">
        <f>Huber!B19</f>
        <v>111.749999998436</v>
      </c>
      <c r="H19" s="5">
        <f>BayesRidge!B19</f>
        <v>111.75000000040301</v>
      </c>
      <c r="I19" s="5">
        <f>Elastic!B19</f>
        <v>112.658719696329</v>
      </c>
      <c r="J19" s="5">
        <f>GBR!B19</f>
        <v>110.82502222201499</v>
      </c>
      <c r="K19" s="6">
        <f t="shared" si="0"/>
        <v>112.03571359116657</v>
      </c>
      <c r="L19">
        <f t="shared" si="8"/>
        <v>112.658719696329</v>
      </c>
      <c r="M19">
        <f t="shared" si="9"/>
        <v>110.82502222201499</v>
      </c>
      <c r="N19" s="5">
        <f>RF!C19</f>
        <v>103.75</v>
      </c>
      <c r="O19" s="5">
        <f>LR!C19</f>
        <v>101.916666666666</v>
      </c>
      <c r="P19" s="5">
        <f>Adaboost!C19</f>
        <v>102.407894736842</v>
      </c>
      <c r="Q19" s="5">
        <f>XGBR!C19</f>
        <v>103.41509000000001</v>
      </c>
      <c r="R19" s="5">
        <f>Huber!C19</f>
        <v>101.91666666721</v>
      </c>
      <c r="S19" s="5">
        <f>BayesRidge!C19</f>
        <v>101.916666666742</v>
      </c>
      <c r="T19" s="5">
        <f>Elastic!C19</f>
        <v>103.440629680269</v>
      </c>
      <c r="U19" s="5">
        <f>GBR!C19</f>
        <v>102.299881592642</v>
      </c>
      <c r="V19" s="6">
        <f t="shared" si="1"/>
        <v>102.68982101601212</v>
      </c>
      <c r="W19" s="6">
        <f t="shared" si="10"/>
        <v>103.75</v>
      </c>
      <c r="X19" s="6">
        <f t="shared" si="11"/>
        <v>101.916666666666</v>
      </c>
    </row>
    <row r="20" spans="1:26" ht="15" thickBot="1" x14ac:dyDescent="0.35">
      <c r="A20" t="s">
        <v>78</v>
      </c>
      <c r="B20" t="s">
        <v>67</v>
      </c>
      <c r="C20" s="5">
        <f>RF!B20</f>
        <v>107.71</v>
      </c>
      <c r="D20" s="5">
        <f>LR!B20</f>
        <v>108.07692307692299</v>
      </c>
      <c r="E20" s="5">
        <f>Adaboost!B20</f>
        <v>107.252747252747</v>
      </c>
      <c r="F20" s="5">
        <f>XGBR!B20</f>
        <v>106.45258</v>
      </c>
      <c r="G20" s="5">
        <f>Huber!B20</f>
        <v>108.07691831083601</v>
      </c>
      <c r="H20" s="5">
        <f>BayesRidge!B20</f>
        <v>108.076923077156</v>
      </c>
      <c r="I20" s="5">
        <f>Elastic!B20</f>
        <v>108.83999841838801</v>
      </c>
      <c r="J20" s="5">
        <f>GBR!B20</f>
        <v>107.73907232152</v>
      </c>
      <c r="K20" s="6">
        <f t="shared" si="0"/>
        <v>107.91822283522812</v>
      </c>
      <c r="L20">
        <f t="shared" si="8"/>
        <v>108.83999841838801</v>
      </c>
      <c r="M20">
        <f t="shared" si="9"/>
        <v>106.45258</v>
      </c>
      <c r="N20" s="5">
        <f>RF!C20</f>
        <v>103.04</v>
      </c>
      <c r="O20" s="5">
        <f>LR!C20</f>
        <v>103.692307692307</v>
      </c>
      <c r="P20" s="5">
        <f>Adaboost!C20</f>
        <v>103.36065573770399</v>
      </c>
      <c r="Q20" s="5">
        <f>XGBR!C20</f>
        <v>102.1152</v>
      </c>
      <c r="R20" s="5">
        <f>Huber!C20</f>
        <v>103.69232036467</v>
      </c>
      <c r="S20" s="5">
        <f>BayesRidge!C20</f>
        <v>103.692307692086</v>
      </c>
      <c r="T20" s="5">
        <f>Elastic!C20</f>
        <v>105.270088504559</v>
      </c>
      <c r="U20" s="5">
        <f>GBR!C20</f>
        <v>102.174495283665</v>
      </c>
      <c r="V20" s="6">
        <f t="shared" si="1"/>
        <v>103.51820759663356</v>
      </c>
      <c r="W20" s="6">
        <f t="shared" si="10"/>
        <v>105.270088504559</v>
      </c>
      <c r="X20" s="6">
        <f t="shared" si="11"/>
        <v>102.1152</v>
      </c>
      <c r="Y20" s="6">
        <f t="shared" si="14"/>
        <v>13.730953846153</v>
      </c>
      <c r="Z20" s="6">
        <f t="shared" si="15"/>
        <v>-9.1974200000000081</v>
      </c>
    </row>
    <row r="21" spans="1:26" ht="15" thickBot="1" x14ac:dyDescent="0.35">
      <c r="A21" t="s">
        <v>67</v>
      </c>
      <c r="B21" t="s">
        <v>78</v>
      </c>
      <c r="C21" s="5">
        <f>RF!B21</f>
        <v>115.65</v>
      </c>
      <c r="D21" s="5">
        <f>LR!B21</f>
        <v>115.615384615384</v>
      </c>
      <c r="E21" s="5">
        <f>Adaboost!B21</f>
        <v>115.07526881720401</v>
      </c>
      <c r="F21" s="5">
        <f>XGBR!B21</f>
        <v>115.46692</v>
      </c>
      <c r="G21" s="5">
        <f>Huber!B21</f>
        <v>115.615384616586</v>
      </c>
      <c r="H21" s="5">
        <f>BayesRidge!B21</f>
        <v>115.615384615721</v>
      </c>
      <c r="I21" s="5">
        <f>Elastic!B21</f>
        <v>114.653183105529</v>
      </c>
      <c r="J21" s="5">
        <f>GBR!B21</f>
        <v>115.278152076655</v>
      </c>
      <c r="K21" s="6">
        <f t="shared" si="0"/>
        <v>115.71455330854413</v>
      </c>
      <c r="L21">
        <f t="shared" si="8"/>
        <v>115.65</v>
      </c>
      <c r="M21">
        <f t="shared" si="9"/>
        <v>114.653183105529</v>
      </c>
      <c r="N21" s="5">
        <f>RF!C21</f>
        <v>114.63</v>
      </c>
      <c r="O21" s="5">
        <f>LR!C21</f>
        <v>115.846153846153</v>
      </c>
      <c r="P21" s="5">
        <f>Adaboost!C21</f>
        <v>111.85714285714199</v>
      </c>
      <c r="Q21" s="5">
        <f>XGBR!C21</f>
        <v>113.857635</v>
      </c>
      <c r="R21" s="5">
        <f>Huber!C21</f>
        <v>115.84615384607299</v>
      </c>
      <c r="S21" s="5">
        <f>BayesRidge!C21</f>
        <v>115.846153845635</v>
      </c>
      <c r="T21" s="5">
        <f>Elastic!C21</f>
        <v>114.86011481380901</v>
      </c>
      <c r="U21" s="5">
        <f>GBR!C21</f>
        <v>113.981033389487</v>
      </c>
      <c r="V21" s="6">
        <f t="shared" si="1"/>
        <v>114.98939478377012</v>
      </c>
      <c r="W21" s="6">
        <f t="shared" si="10"/>
        <v>115.846153846153</v>
      </c>
      <c r="X21" s="6">
        <f t="shared" si="11"/>
        <v>111.85714285714199</v>
      </c>
    </row>
    <row r="22" spans="1:26" ht="15" thickBot="1" x14ac:dyDescent="0.35">
      <c r="A22" t="s">
        <v>85</v>
      </c>
      <c r="B22" t="s">
        <v>79</v>
      </c>
      <c r="C22" s="5">
        <f>RF!B22</f>
        <v>115.6</v>
      </c>
      <c r="D22" s="5">
        <f>LR!B22</f>
        <v>114.083333333333</v>
      </c>
      <c r="E22" s="5">
        <f>Adaboost!B22</f>
        <v>115.20192307692299</v>
      </c>
      <c r="F22" s="5">
        <f>XGBR!B22</f>
        <v>114.70764</v>
      </c>
      <c r="G22" s="5">
        <f>Huber!B22</f>
        <v>114.08334881819501</v>
      </c>
      <c r="H22" s="5">
        <f>BayesRidge!B22</f>
        <v>114.08333333278</v>
      </c>
      <c r="I22" s="5">
        <f>Elastic!B22</f>
        <v>114.413853339645</v>
      </c>
      <c r="J22" s="5">
        <f>GBR!B22</f>
        <v>115.276461290035</v>
      </c>
      <c r="K22" s="6">
        <f t="shared" si="0"/>
        <v>114.93597720815666</v>
      </c>
      <c r="L22">
        <f t="shared" si="8"/>
        <v>115.6</v>
      </c>
      <c r="M22">
        <f t="shared" si="9"/>
        <v>114.08333333278</v>
      </c>
      <c r="N22" s="5">
        <f>RF!C22</f>
        <v>105.34</v>
      </c>
      <c r="O22" s="5">
        <f>LR!C22</f>
        <v>105.99999999999901</v>
      </c>
      <c r="P22" s="5">
        <f>Adaboost!C22</f>
        <v>106.620437956204</v>
      </c>
      <c r="Q22" s="5">
        <f>XGBR!C22</f>
        <v>104.66706000000001</v>
      </c>
      <c r="R22" s="5">
        <f>Huber!C22</f>
        <v>105.999958814915</v>
      </c>
      <c r="S22" s="5">
        <f>BayesRidge!C22</f>
        <v>106.000000000046</v>
      </c>
      <c r="T22" s="5">
        <f>Elastic!C22</f>
        <v>106.909855526927</v>
      </c>
      <c r="U22" s="5">
        <f>GBR!C22</f>
        <v>105.96151211633401</v>
      </c>
      <c r="V22" s="6">
        <f t="shared" si="1"/>
        <v>106.25008199409434</v>
      </c>
      <c r="W22" s="6">
        <f t="shared" si="10"/>
        <v>106.909855526927</v>
      </c>
      <c r="X22" s="6">
        <f t="shared" si="11"/>
        <v>104.66706000000001</v>
      </c>
      <c r="Y22" s="6">
        <f t="shared" si="14"/>
        <v>16.332990689133993</v>
      </c>
      <c r="Z22" s="6">
        <f t="shared" si="15"/>
        <v>6.5448717938800058</v>
      </c>
    </row>
    <row r="23" spans="1:26" ht="15" thickBot="1" x14ac:dyDescent="0.35">
      <c r="A23" t="s">
        <v>79</v>
      </c>
      <c r="B23" t="s">
        <v>85</v>
      </c>
      <c r="C23" s="5">
        <f>RF!B23</f>
        <v>106.92</v>
      </c>
      <c r="D23" s="5">
        <f>LR!B23</f>
        <v>107.53846153846099</v>
      </c>
      <c r="E23" s="5">
        <f>Adaboost!B23</f>
        <v>106.922413793103</v>
      </c>
      <c r="F23" s="5">
        <f>XGBR!B23</f>
        <v>105.863625</v>
      </c>
      <c r="G23" s="5">
        <f>Huber!B23</f>
        <v>107.538442477461</v>
      </c>
      <c r="H23" s="5">
        <f>BayesRidge!B23</f>
        <v>107.53846153889999</v>
      </c>
      <c r="I23" s="5">
        <f>Elastic!B23</f>
        <v>107.14778422729501</v>
      </c>
      <c r="J23" s="5">
        <f>GBR!B23</f>
        <v>106.459150809007</v>
      </c>
      <c r="K23" s="6">
        <f t="shared" si="0"/>
        <v>107.31892633816889</v>
      </c>
      <c r="L23">
        <f t="shared" si="8"/>
        <v>107.53846153889999</v>
      </c>
      <c r="M23">
        <f t="shared" si="9"/>
        <v>105.863625</v>
      </c>
      <c r="N23" s="5">
        <f>RF!C23</f>
        <v>119.44</v>
      </c>
      <c r="O23" s="5">
        <f>LR!C23</f>
        <v>121</v>
      </c>
      <c r="P23" s="5">
        <f>Adaboost!C23</f>
        <v>119.02409638554199</v>
      </c>
      <c r="Q23" s="5">
        <f>XGBR!C23</f>
        <v>118.16486</v>
      </c>
      <c r="R23" s="5">
        <f>Huber!C23</f>
        <v>121.000050689134</v>
      </c>
      <c r="S23" s="5">
        <f>BayesRidge!C23</f>
        <v>120.999999999647</v>
      </c>
      <c r="T23" s="5">
        <f>Elastic!C23</f>
        <v>119.510385188201</v>
      </c>
      <c r="U23" s="5">
        <f>GBR!C23</f>
        <v>120.43779578109</v>
      </c>
      <c r="V23" s="6">
        <f t="shared" si="1"/>
        <v>120.31112643335966</v>
      </c>
      <c r="W23" s="6">
        <f t="shared" si="10"/>
        <v>121.000050689134</v>
      </c>
      <c r="X23" s="6">
        <f t="shared" si="11"/>
        <v>118.16486</v>
      </c>
    </row>
    <row r="24" spans="1:26" ht="15" thickBot="1" x14ac:dyDescent="0.35">
      <c r="A24" t="s">
        <v>80</v>
      </c>
      <c r="B24" t="s">
        <v>59</v>
      </c>
      <c r="C24" s="5">
        <f>RF!B24</f>
        <v>117.58</v>
      </c>
      <c r="D24" s="5">
        <f>LR!B24</f>
        <v>115.76923076923001</v>
      </c>
      <c r="E24" s="5">
        <f>Adaboost!B24</f>
        <v>118.25</v>
      </c>
      <c r="F24" s="5">
        <f>XGBR!B24</f>
        <v>116.45623999999999</v>
      </c>
      <c r="G24" s="5">
        <f>Huber!B24</f>
        <v>115.76923553378801</v>
      </c>
      <c r="H24" s="5">
        <f>BayesRidge!B24</f>
        <v>115.769230769389</v>
      </c>
      <c r="I24" s="5">
        <f>Elastic!B24</f>
        <v>115.64949517694301</v>
      </c>
      <c r="J24" s="5">
        <f>GBR!B24</f>
        <v>115.925843433156</v>
      </c>
      <c r="K24" s="6">
        <f t="shared" si="0"/>
        <v>116.61933753755733</v>
      </c>
      <c r="L24">
        <f t="shared" ref="L24:L25" si="16">MAX(C24:J24)</f>
        <v>118.25</v>
      </c>
      <c r="M24">
        <f t="shared" ref="M24:M25" si="17">MIN(C24:J24)</f>
        <v>115.64949517694301</v>
      </c>
      <c r="N24" s="5">
        <f>RF!C24</f>
        <v>108.58</v>
      </c>
      <c r="O24" s="5">
        <f>LR!C24</f>
        <v>108.923076923076</v>
      </c>
      <c r="P24" s="5">
        <f>Adaboost!C24</f>
        <v>107.071428571428</v>
      </c>
      <c r="Q24" s="5">
        <f>XGBR!C24</f>
        <v>107.551605</v>
      </c>
      <c r="R24" s="5">
        <f>Huber!C24</f>
        <v>108.923064250555</v>
      </c>
      <c r="S24" s="5">
        <f>BayesRidge!C24</f>
        <v>108.923076922961</v>
      </c>
      <c r="T24" s="5">
        <f>Elastic!C24</f>
        <v>109.208002722724</v>
      </c>
      <c r="U24" s="5">
        <f>GBR!C24</f>
        <v>109.972098858886</v>
      </c>
      <c r="V24" s="6">
        <f t="shared" si="1"/>
        <v>108.91357671328065</v>
      </c>
      <c r="W24" s="6">
        <f t="shared" ref="W24:W25" si="18">MAX(N24:U24)</f>
        <v>109.972098858886</v>
      </c>
      <c r="X24" s="6">
        <f t="shared" ref="X24:X25" si="19">MIN(N24:U24)</f>
        <v>107.071428571428</v>
      </c>
      <c r="Y24" s="6">
        <f t="shared" ref="Y24" si="20">MAX(L24,M24,W25,X25)-MIN(L25,M25,W24,X24)</f>
        <v>11.178571428571999</v>
      </c>
      <c r="Z24" s="6">
        <f t="shared" ref="Z24" si="21">MIN(L24,M24,W25,X25)-MAX(L25,M25,W24,X24)</f>
        <v>-9.5915771841630004</v>
      </c>
    </row>
    <row r="25" spans="1:26" ht="15" thickBot="1" x14ac:dyDescent="0.35">
      <c r="A25" t="s">
        <v>59</v>
      </c>
      <c r="B25" t="s">
        <v>80</v>
      </c>
      <c r="C25" s="5">
        <f>RF!B25</f>
        <v>122.02</v>
      </c>
      <c r="D25" s="5">
        <f>LR!B25</f>
        <v>121.99999999999901</v>
      </c>
      <c r="E25" s="5">
        <f>Adaboost!B25</f>
        <v>121.74489795918301</v>
      </c>
      <c r="F25" s="5">
        <f>XGBR!B25</f>
        <v>123.700165</v>
      </c>
      <c r="G25" s="5">
        <f>Huber!B25</f>
        <v>122.000000002859</v>
      </c>
      <c r="H25" s="5">
        <f>BayesRidge!B25</f>
        <v>121.999999999805</v>
      </c>
      <c r="I25" s="5">
        <f>Elastic!B25</f>
        <v>119.521936939559</v>
      </c>
      <c r="J25" s="5">
        <f>GBR!B25</f>
        <v>121.765464629874</v>
      </c>
      <c r="K25" s="6">
        <f t="shared" si="0"/>
        <v>122.09600634025512</v>
      </c>
      <c r="L25">
        <f t="shared" si="16"/>
        <v>123.700165</v>
      </c>
      <c r="M25">
        <f t="shared" si="17"/>
        <v>119.521936939559</v>
      </c>
      <c r="N25" s="5">
        <f>RF!C25</f>
        <v>116.06</v>
      </c>
      <c r="O25" s="5">
        <f>LR!C25</f>
        <v>115.666666666666</v>
      </c>
      <c r="P25" s="5">
        <f>Adaboost!C25</f>
        <v>117.92465753424599</v>
      </c>
      <c r="Q25" s="5">
        <f>XGBR!C25</f>
        <v>115.00174</v>
      </c>
      <c r="R25" s="5">
        <f>Huber!C25</f>
        <v>115.666666666856</v>
      </c>
      <c r="S25" s="5">
        <f>BayesRidge!C25</f>
        <v>115.66666666724301</v>
      </c>
      <c r="T25" s="5">
        <f>Elastic!C25</f>
        <v>114.108587815837</v>
      </c>
      <c r="U25" s="5">
        <f>GBR!C25</f>
        <v>115.689707205113</v>
      </c>
      <c r="V25" s="6">
        <f t="shared" si="1"/>
        <v>115.92422035267489</v>
      </c>
      <c r="W25" s="6">
        <f t="shared" si="18"/>
        <v>117.92465753424599</v>
      </c>
      <c r="X25" s="6">
        <f t="shared" si="19"/>
        <v>114.108587815837</v>
      </c>
    </row>
    <row r="26" spans="1:26" ht="15" thickBot="1" x14ac:dyDescent="0.35">
      <c r="A26" t="s">
        <v>62</v>
      </c>
      <c r="B26" t="s">
        <v>74</v>
      </c>
      <c r="C26" s="5">
        <f>RF!B26</f>
        <v>113.14</v>
      </c>
      <c r="D26" s="5">
        <f>LR!B26</f>
        <v>112.35714285714199</v>
      </c>
      <c r="E26" s="5">
        <f>Adaboost!B26</f>
        <v>112.81666666666599</v>
      </c>
      <c r="F26" s="5">
        <f>XGBR!B26</f>
        <v>112.74369</v>
      </c>
      <c r="G26" s="5">
        <f>Huber!B26</f>
        <v>112.357147282349</v>
      </c>
      <c r="H26" s="5">
        <f>BayesRidge!B26</f>
        <v>112.357142857939</v>
      </c>
      <c r="I26" s="5">
        <f>Elastic!B26</f>
        <v>112.237881738986</v>
      </c>
      <c r="J26" s="5">
        <f>GBR!B26</f>
        <v>112.510438722088</v>
      </c>
      <c r="K26" s="6">
        <f t="shared" si="0"/>
        <v>112.85386550849469</v>
      </c>
      <c r="L26">
        <f t="shared" ref="L26:L27" si="22">MAX(C26:J26)</f>
        <v>113.14</v>
      </c>
      <c r="M26">
        <f t="shared" ref="M26:M27" si="23">MIN(C26:J26)</f>
        <v>112.237881738986</v>
      </c>
      <c r="N26" s="5">
        <f>RF!C26</f>
        <v>111.93</v>
      </c>
      <c r="O26" s="5">
        <f>LR!C26</f>
        <v>111.28571428571399</v>
      </c>
      <c r="P26" s="5">
        <f>Adaboost!C26</f>
        <v>111.21348314606701</v>
      </c>
      <c r="Q26" s="5">
        <f>XGBR!C26</f>
        <v>111.405205</v>
      </c>
      <c r="R26" s="5">
        <f>Huber!C26</f>
        <v>111.285702518539</v>
      </c>
      <c r="S26" s="5">
        <f>BayesRidge!C26</f>
        <v>111.285714286532</v>
      </c>
      <c r="T26" s="5">
        <f>Elastic!C26</f>
        <v>111.624096466361</v>
      </c>
      <c r="U26" s="5">
        <f>GBR!C26</f>
        <v>111.121450890894</v>
      </c>
      <c r="V26" s="6">
        <f t="shared" si="1"/>
        <v>111.64791804659133</v>
      </c>
      <c r="W26" s="6">
        <f t="shared" ref="W26:W27" si="24">MAX(N26:U26)</f>
        <v>111.93</v>
      </c>
      <c r="X26" s="6">
        <f t="shared" ref="X26:X27" si="25">MIN(N26:U26)</f>
        <v>111.121450890894</v>
      </c>
      <c r="Y26" s="6">
        <f t="shared" ref="Y26" si="26">MAX(L26,M26,W27,X27)-MIN(L27,M27,W26,X26)</f>
        <v>2.0185491091060044</v>
      </c>
      <c r="Z26" s="6">
        <f t="shared" ref="Z26" si="27">MIN(L26,M26,W27,X27)-MAX(L27,M27,W26,X26)</f>
        <v>-7.6025500000000079</v>
      </c>
    </row>
    <row r="27" spans="1:26" ht="15" thickBot="1" x14ac:dyDescent="0.35">
      <c r="A27" t="s">
        <v>74</v>
      </c>
      <c r="B27" t="s">
        <v>62</v>
      </c>
      <c r="C27" s="5">
        <f>RF!B27</f>
        <v>115.62</v>
      </c>
      <c r="D27" s="5">
        <f>LR!B27</f>
        <v>113.76923076923001</v>
      </c>
      <c r="E27" s="5">
        <f>Adaboost!B27</f>
        <v>114.569444444444</v>
      </c>
      <c r="F27" s="5">
        <f>XGBR!B27</f>
        <v>114.65809</v>
      </c>
      <c r="G27" s="5">
        <f>Huber!B27</f>
        <v>113.769206945424</v>
      </c>
      <c r="H27" s="5">
        <f>BayesRidge!B27</f>
        <v>113.769230769115</v>
      </c>
      <c r="I27" s="5">
        <f>Elastic!B27</f>
        <v>114.08815529629599</v>
      </c>
      <c r="J27" s="5">
        <f>GBR!B27</f>
        <v>113.833559286344</v>
      </c>
      <c r="K27" s="6">
        <f t="shared" si="0"/>
        <v>114.53409328309812</v>
      </c>
      <c r="L27">
        <f t="shared" si="22"/>
        <v>115.62</v>
      </c>
      <c r="M27">
        <f t="shared" si="23"/>
        <v>113.769206945424</v>
      </c>
      <c r="N27" s="5">
        <f>RF!C27</f>
        <v>110.33</v>
      </c>
      <c r="O27" s="5">
        <f>LR!C27</f>
        <v>109.76923076923001</v>
      </c>
      <c r="P27" s="5">
        <f>Adaboost!C27</f>
        <v>110</v>
      </c>
      <c r="Q27" s="5">
        <f>XGBR!C27</f>
        <v>108.01745</v>
      </c>
      <c r="R27" s="5">
        <f>Huber!C27</f>
        <v>109.76929413037</v>
      </c>
      <c r="S27" s="5">
        <f>BayesRidge!C27</f>
        <v>109.769230769486</v>
      </c>
      <c r="T27" s="5">
        <f>Elastic!C27</f>
        <v>109.91435117125999</v>
      </c>
      <c r="U27" s="5">
        <f>GBR!C27</f>
        <v>110.22845756465399</v>
      </c>
      <c r="V27" s="6">
        <f t="shared" si="1"/>
        <v>110.03193652577889</v>
      </c>
      <c r="W27" s="6">
        <f t="shared" si="24"/>
        <v>110.33</v>
      </c>
      <c r="X27" s="6">
        <f t="shared" si="25"/>
        <v>108.01745</v>
      </c>
    </row>
    <row r="28" spans="1:26" ht="15" thickBot="1" x14ac:dyDescent="0.35">
      <c r="A28" t="s">
        <v>73</v>
      </c>
      <c r="B28" t="s">
        <v>65</v>
      </c>
      <c r="C28" s="5">
        <f>RF!B28</f>
        <v>111.09</v>
      </c>
      <c r="D28" s="5">
        <f>LR!B28</f>
        <v>109.615384615384</v>
      </c>
      <c r="E28" s="5">
        <f>Adaboost!B28</f>
        <v>109.434782608695</v>
      </c>
      <c r="F28" s="5">
        <f>XGBR!B28</f>
        <v>109.52289</v>
      </c>
      <c r="G28" s="5">
        <f>Huber!B28</f>
        <v>109.615379849581</v>
      </c>
      <c r="H28" s="5">
        <f>BayesRidge!B28</f>
        <v>109.61538461543999</v>
      </c>
      <c r="I28" s="5">
        <f>Elastic!B28</f>
        <v>110.33969743218201</v>
      </c>
      <c r="J28" s="5">
        <f>GBR!B28</f>
        <v>110.67671837109999</v>
      </c>
      <c r="K28" s="6">
        <f t="shared" ref="K28:K29" si="28">AVERAGE(C28:J28,B59)</f>
        <v>110.14315045281222</v>
      </c>
      <c r="L28">
        <f t="shared" ref="L28:L29" si="29">MAX(C28:J28)</f>
        <v>111.09</v>
      </c>
      <c r="M28">
        <f t="shared" ref="M28:M29" si="30">MIN(C28:J28)</f>
        <v>109.434782608695</v>
      </c>
      <c r="N28" s="5">
        <f>RF!C28</f>
        <v>107.46</v>
      </c>
      <c r="O28" s="5">
        <f>LR!C28</f>
        <v>107.07692307692299</v>
      </c>
      <c r="P28" s="5">
        <f>Adaboost!C28</f>
        <v>106.66071428571399</v>
      </c>
      <c r="Q28" s="5">
        <f>XGBR!C28</f>
        <v>106.43017</v>
      </c>
      <c r="R28" s="5">
        <f>Huber!C28</f>
        <v>107.07693574923201</v>
      </c>
      <c r="S28" s="5">
        <f>BayesRidge!C28</f>
        <v>107.076923076746</v>
      </c>
      <c r="T28" s="5">
        <f>Elastic!C28</f>
        <v>108.045402811062</v>
      </c>
      <c r="U28" s="5">
        <f>GBR!C28</f>
        <v>108.060984196429</v>
      </c>
      <c r="V28" s="6">
        <f t="shared" ref="V28:V29" si="31">AVERAGE(N28:U28,C59)</f>
        <v>107.39927584842033</v>
      </c>
      <c r="W28" s="6">
        <f t="shared" ref="W28:W29" si="32">MAX(N28:U28)</f>
        <v>108.060984196429</v>
      </c>
      <c r="X28" s="6">
        <f t="shared" ref="X28:X29" si="33">MIN(N28:U28)</f>
        <v>106.43017</v>
      </c>
      <c r="Y28" s="6">
        <f t="shared" ref="Y28" si="34">MAX(L28,M28,W29,X29)-MIN(L29,M29,W28,X28)</f>
        <v>12.230769230774001</v>
      </c>
      <c r="Z28" s="6">
        <f t="shared" ref="Z28" si="35">MIN(L28,M28,W29,X29)-MAX(L29,M29,W28,X28)</f>
        <v>1.3737984122659981</v>
      </c>
    </row>
    <row r="29" spans="1:26" ht="15" thickBot="1" x14ac:dyDescent="0.35">
      <c r="A29" t="s">
        <v>65</v>
      </c>
      <c r="B29" t="s">
        <v>73</v>
      </c>
      <c r="C29" s="5">
        <f>RF!B29</f>
        <v>103.85</v>
      </c>
      <c r="D29" s="5">
        <f>LR!B29</f>
        <v>101.923076923076</v>
      </c>
      <c r="E29" s="5">
        <f>Adaboost!B29</f>
        <v>105.101449275362</v>
      </c>
      <c r="F29" s="5">
        <f>XGBR!B29</f>
        <v>102.95668000000001</v>
      </c>
      <c r="G29" s="5">
        <f>Huber!B29</f>
        <v>101.923076926148</v>
      </c>
      <c r="H29" s="5">
        <f>BayesRidge!B29</f>
        <v>101.923076923523</v>
      </c>
      <c r="I29" s="5">
        <f>Elastic!B29</f>
        <v>103.42416006749799</v>
      </c>
      <c r="J29" s="5">
        <f>GBR!B29</f>
        <v>103.52435478706801</v>
      </c>
      <c r="K29" s="6">
        <f t="shared" si="28"/>
        <v>103.18132634118065</v>
      </c>
      <c r="L29">
        <f t="shared" si="29"/>
        <v>105.101449275362</v>
      </c>
      <c r="M29">
        <f t="shared" si="30"/>
        <v>101.923076923076</v>
      </c>
      <c r="N29" s="5">
        <f>RF!C29</f>
        <v>113.05</v>
      </c>
      <c r="O29" s="5">
        <f>LR!C29</f>
        <v>114.153846153846</v>
      </c>
      <c r="P29" s="5">
        <f>Adaboost!C29</f>
        <v>112.635416666666</v>
      </c>
      <c r="Q29" s="5">
        <f>XGBR!C29</f>
        <v>112.35917999999999</v>
      </c>
      <c r="R29" s="5">
        <f>Huber!C29</f>
        <v>114.15384615385</v>
      </c>
      <c r="S29" s="5">
        <f>BayesRidge!C29</f>
        <v>114.153846153468</v>
      </c>
      <c r="T29" s="5">
        <f>Elastic!C29</f>
        <v>113.812756288803</v>
      </c>
      <c r="U29" s="5">
        <f>GBR!C29</f>
        <v>112.23011877721</v>
      </c>
      <c r="V29" s="6">
        <f t="shared" si="31"/>
        <v>113.58090429443011</v>
      </c>
      <c r="W29" s="6">
        <f t="shared" si="32"/>
        <v>114.15384615385</v>
      </c>
      <c r="X29" s="6">
        <f t="shared" si="33"/>
        <v>112.23011877721</v>
      </c>
    </row>
    <row r="30" spans="1:26" ht="15" thickBot="1" x14ac:dyDescent="0.35">
      <c r="C30" s="7"/>
      <c r="D30" s="8" t="s">
        <v>40</v>
      </c>
      <c r="E30" s="8"/>
      <c r="F30" s="7"/>
      <c r="G30" s="8"/>
      <c r="L30" s="5" t="s">
        <v>39</v>
      </c>
      <c r="M30"/>
      <c r="N30" s="5"/>
      <c r="O30" s="8"/>
      <c r="P30" s="9"/>
      <c r="Q30" s="8"/>
      <c r="R30" s="8"/>
      <c r="S30" s="7"/>
    </row>
    <row r="31" spans="1:26" x14ac:dyDescent="0.3">
      <c r="D31" s="6" t="s">
        <v>53</v>
      </c>
      <c r="E31" s="6" t="s">
        <v>54</v>
      </c>
      <c r="F31" s="6" t="s">
        <v>10</v>
      </c>
      <c r="G31" s="6" t="s">
        <v>11</v>
      </c>
      <c r="H31" s="6" t="s">
        <v>12</v>
      </c>
      <c r="I31" s="6" t="s">
        <v>13</v>
      </c>
      <c r="J31" s="6" t="s">
        <v>15</v>
      </c>
      <c r="K31" s="6" t="s">
        <v>16</v>
      </c>
      <c r="L31" s="8" t="s">
        <v>17</v>
      </c>
      <c r="M31" s="6" t="s">
        <v>33</v>
      </c>
      <c r="N31" s="6" t="s">
        <v>34</v>
      </c>
      <c r="O31" s="6" t="s">
        <v>12</v>
      </c>
      <c r="P31" s="6" t="s">
        <v>13</v>
      </c>
      <c r="Q31" s="6" t="s">
        <v>17</v>
      </c>
      <c r="R31" s="6" t="s">
        <v>15</v>
      </c>
      <c r="S31" s="6" t="s">
        <v>16</v>
      </c>
    </row>
    <row r="32" spans="1:26" x14ac:dyDescent="0.3">
      <c r="A32" s="4" t="s">
        <v>0</v>
      </c>
      <c r="B32" s="4" t="s">
        <v>19</v>
      </c>
      <c r="C32" s="6" t="s">
        <v>20</v>
      </c>
      <c r="D32" s="6" t="str">
        <f>A2</f>
        <v>DAL</v>
      </c>
      <c r="E32" s="6" t="str">
        <f>B2</f>
        <v>CHA</v>
      </c>
      <c r="F32" s="6">
        <f>(K2+V3)/2</f>
        <v>115.50081153945649</v>
      </c>
      <c r="G32" s="6">
        <f>(K3+V2)/2</f>
        <v>105.03788192176344</v>
      </c>
      <c r="H32" s="6">
        <f>F32-G32</f>
        <v>10.46292961769305</v>
      </c>
      <c r="I32" s="6" t="str">
        <f>IF(G32&gt;F32,E32,D32)</f>
        <v>DAL</v>
      </c>
      <c r="L32" s="6">
        <f t="shared" ref="L32:L42" si="36">F32+G32</f>
        <v>220.53869346121994</v>
      </c>
      <c r="M32" s="10">
        <f>MAX(K2,V3)</f>
        <v>115.74519819388888</v>
      </c>
      <c r="N32" s="6">
        <f>MAX(K3,V2)</f>
        <v>106.70275535812799</v>
      </c>
      <c r="O32" s="6">
        <f>M32-N32</f>
        <v>9.0424428357608946</v>
      </c>
      <c r="P32" s="6" t="str">
        <f>IF(N32&gt;M32,E32,D32)</f>
        <v>DAL</v>
      </c>
      <c r="Q32" s="6">
        <f t="shared" ref="Q32:Q42" si="37">M32+N32</f>
        <v>222.44795355201688</v>
      </c>
    </row>
    <row r="33" spans="1:22" ht="15" thickBot="1" x14ac:dyDescent="0.35">
      <c r="A33" t="str">
        <f t="shared" ref="A33:A58" si="38">A2</f>
        <v>DAL</v>
      </c>
      <c r="B33" s="5">
        <f>Neural!B2</f>
        <v>117.454594321863</v>
      </c>
      <c r="C33" s="5">
        <f>Neural!C2</f>
        <v>108.913535210112</v>
      </c>
      <c r="D33" s="6" t="str">
        <f>A4</f>
        <v>DET</v>
      </c>
      <c r="E33" s="6" t="str">
        <f>B4</f>
        <v>PHI</v>
      </c>
      <c r="F33" s="6">
        <f>(K4+V5)/2</f>
        <v>104.44428585801705</v>
      </c>
      <c r="G33" s="6">
        <f>(K5+V4)/2</f>
        <v>111.90701339974683</v>
      </c>
      <c r="H33" s="6">
        <f t="shared" ref="H33:H40" si="39">F33-G33</f>
        <v>-7.4627275417297767</v>
      </c>
      <c r="I33" s="6" t="str">
        <f t="shared" ref="I33:I43" si="40">IF(G33&gt;F33,E33,D33)</f>
        <v>PHI</v>
      </c>
      <c r="L33" s="6">
        <f t="shared" si="36"/>
        <v>216.35129925776388</v>
      </c>
      <c r="M33" s="10">
        <f>MAX(K4,V5)</f>
        <v>108.33924074419288</v>
      </c>
      <c r="N33" s="11">
        <f>MAX(K5,V4)</f>
        <v>112.87590987508143</v>
      </c>
      <c r="O33" s="6">
        <f t="shared" ref="O33:O42" si="41">M33-N33</f>
        <v>-4.5366691308885549</v>
      </c>
      <c r="P33" s="6" t="str">
        <f t="shared" ref="P33:P43" si="42">IF(N33&gt;M33,E33,D33)</f>
        <v>PHI</v>
      </c>
      <c r="Q33" s="6">
        <f t="shared" si="37"/>
        <v>221.21515061927431</v>
      </c>
    </row>
    <row r="34" spans="1:22" ht="15" thickBot="1" x14ac:dyDescent="0.35">
      <c r="A34" t="str">
        <f t="shared" si="38"/>
        <v>CHA</v>
      </c>
      <c r="B34" s="5">
        <f>Neural!B3</f>
        <v>105.360143425544</v>
      </c>
      <c r="C34" s="5">
        <f>Neural!C3</f>
        <v>116.75730324163</v>
      </c>
      <c r="D34" s="6" t="str">
        <f>A6</f>
        <v>IND</v>
      </c>
      <c r="E34" s="6" t="str">
        <f>B6</f>
        <v>TOR</v>
      </c>
      <c r="F34" s="6">
        <f>(K6+V7)/2</f>
        <v>120.63724988613549</v>
      </c>
      <c r="G34" s="6">
        <f>(K7+V6)/2</f>
        <v>109.13819114051911</v>
      </c>
      <c r="H34" s="6">
        <f t="shared" si="39"/>
        <v>11.499058745616381</v>
      </c>
      <c r="I34" s="6" t="str">
        <f t="shared" si="40"/>
        <v>IND</v>
      </c>
      <c r="L34" s="6">
        <f t="shared" si="36"/>
        <v>229.77544102665462</v>
      </c>
      <c r="M34" s="10">
        <f>MAX(K6,V7)</f>
        <v>120.87852861458077</v>
      </c>
      <c r="N34" s="10">
        <f>MAX(K7,V6)</f>
        <v>113.41360631888334</v>
      </c>
      <c r="O34" s="6">
        <f t="shared" si="41"/>
        <v>7.4649222956974342</v>
      </c>
      <c r="P34" s="6" t="str">
        <f t="shared" si="42"/>
        <v>IND</v>
      </c>
      <c r="Q34" s="6">
        <f t="shared" si="37"/>
        <v>234.29213493346413</v>
      </c>
    </row>
    <row r="35" spans="1:22" ht="15" thickBot="1" x14ac:dyDescent="0.35">
      <c r="A35" t="str">
        <f t="shared" si="38"/>
        <v>DET</v>
      </c>
      <c r="B35" s="5">
        <f>Neural!B4</f>
        <v>101.017088832676</v>
      </c>
      <c r="C35" s="5">
        <f>Neural!C4</f>
        <v>114.601213474787</v>
      </c>
      <c r="D35" s="6" t="str">
        <f>A8</f>
        <v>MIA</v>
      </c>
      <c r="E35" s="6" t="str">
        <f>B8</f>
        <v>ATL</v>
      </c>
      <c r="F35" s="6">
        <f>(K8+V9)/2</f>
        <v>112.03780945647806</v>
      </c>
      <c r="G35" s="6">
        <f>(K9+V8)/2</f>
        <v>108.77319688808755</v>
      </c>
      <c r="H35" s="6">
        <f t="shared" si="39"/>
        <v>3.2646125683905041</v>
      </c>
      <c r="I35" s="6" t="str">
        <f t="shared" si="40"/>
        <v>MIA</v>
      </c>
      <c r="L35" s="6">
        <f t="shared" si="36"/>
        <v>220.81100634456561</v>
      </c>
      <c r="M35" s="10">
        <f>MAX(K8,V9)</f>
        <v>114.29117060048245</v>
      </c>
      <c r="N35" s="10">
        <f>MAX(K9,V8)</f>
        <v>115.18174229047622</v>
      </c>
      <c r="O35" s="6">
        <f t="shared" si="41"/>
        <v>-0.89057168999377723</v>
      </c>
      <c r="P35" s="6" t="str">
        <f t="shared" si="42"/>
        <v>ATL</v>
      </c>
      <c r="Q35" s="6">
        <f t="shared" si="37"/>
        <v>229.47291289095867</v>
      </c>
    </row>
    <row r="36" spans="1:22" ht="15" thickBot="1" x14ac:dyDescent="0.35">
      <c r="A36" t="str">
        <f t="shared" si="38"/>
        <v>PHI</v>
      </c>
      <c r="B36" s="5">
        <f>Neural!B5</f>
        <v>113.234759982581</v>
      </c>
      <c r="C36" s="5">
        <f>Neural!C5</f>
        <v>110.21077486159</v>
      </c>
      <c r="D36" s="6" t="str">
        <f>A10</f>
        <v>BOS</v>
      </c>
      <c r="E36" s="6" t="str">
        <f>B10</f>
        <v>MIL</v>
      </c>
      <c r="F36" s="6">
        <f>(K10+V11)/2</f>
        <v>116.89002429170074</v>
      </c>
      <c r="G36" s="6">
        <f>(K11+V10)/2</f>
        <v>111.40231474996372</v>
      </c>
      <c r="H36" s="6">
        <f t="shared" si="39"/>
        <v>5.4877095417370185</v>
      </c>
      <c r="I36" s="6" t="str">
        <f t="shared" si="40"/>
        <v>BOS</v>
      </c>
      <c r="L36" s="6">
        <f t="shared" si="36"/>
        <v>228.29233904166446</v>
      </c>
      <c r="M36" s="10">
        <f>MAX(K10,V11)</f>
        <v>120.36486298425558</v>
      </c>
      <c r="N36" s="6">
        <f>MAX(K11,V10)</f>
        <v>115.44686275243367</v>
      </c>
      <c r="O36" s="6">
        <f t="shared" si="41"/>
        <v>4.9180002318219067</v>
      </c>
      <c r="P36" s="6" t="str">
        <f t="shared" si="42"/>
        <v>BOS</v>
      </c>
      <c r="Q36" s="6">
        <f t="shared" si="37"/>
        <v>235.81172573668925</v>
      </c>
    </row>
    <row r="37" spans="1:22" ht="15" thickBot="1" x14ac:dyDescent="0.35">
      <c r="A37" t="str">
        <f t="shared" si="38"/>
        <v>IND</v>
      </c>
      <c r="B37" s="5">
        <f>Neural!B6</f>
        <v>121.43133211639901</v>
      </c>
      <c r="C37" s="5">
        <f>Neural!C6</f>
        <v>114.0976692346</v>
      </c>
      <c r="D37" s="6" t="str">
        <f>A12</f>
        <v>NYK</v>
      </c>
      <c r="E37" s="6" t="str">
        <f>B12</f>
        <v>CHI</v>
      </c>
      <c r="F37" s="6">
        <f>(K12+V13)/2</f>
        <v>112.48340959227973</v>
      </c>
      <c r="G37" s="6">
        <f>(K13+V12)/2</f>
        <v>108.42240807745151</v>
      </c>
      <c r="H37" s="6">
        <f t="shared" si="39"/>
        <v>4.0610015148282201</v>
      </c>
      <c r="I37" s="6" t="str">
        <f t="shared" si="40"/>
        <v>NYK</v>
      </c>
      <c r="L37" s="6">
        <f t="shared" si="36"/>
        <v>220.90581766973122</v>
      </c>
      <c r="M37" s="10">
        <f>MAX(K12,V13)</f>
        <v>113.04733250714057</v>
      </c>
      <c r="N37" s="6">
        <f>MAX(K13,V12)</f>
        <v>111.02978105501822</v>
      </c>
      <c r="O37" s="6">
        <f t="shared" si="41"/>
        <v>2.0175514521223477</v>
      </c>
      <c r="P37" s="6" t="str">
        <f t="shared" si="42"/>
        <v>NYK</v>
      </c>
      <c r="Q37" s="6">
        <f t="shared" si="37"/>
        <v>224.07711356215879</v>
      </c>
    </row>
    <row r="38" spans="1:22" ht="15" thickBot="1" x14ac:dyDescent="0.35">
      <c r="A38" t="str">
        <f t="shared" si="38"/>
        <v>TOR</v>
      </c>
      <c r="B38" s="5">
        <f>Neural!B7</f>
        <v>105.741624885021</v>
      </c>
      <c r="C38" s="5">
        <f>Neural!C7</f>
        <v>122.43874016497</v>
      </c>
      <c r="D38" s="6" t="str">
        <f>A14</f>
        <v>ORL</v>
      </c>
      <c r="E38" s="6" t="str">
        <f>B14</f>
        <v>HOU</v>
      </c>
      <c r="F38" s="6">
        <f>(K14+V15)/2</f>
        <v>113.92705704784805</v>
      </c>
      <c r="G38" s="6">
        <f>(K15+V14)/2</f>
        <v>111.48042355278022</v>
      </c>
      <c r="H38" s="6">
        <f t="shared" si="39"/>
        <v>2.4466334950678288</v>
      </c>
      <c r="I38" s="6" t="str">
        <f t="shared" si="40"/>
        <v>ORL</v>
      </c>
      <c r="L38" s="6">
        <f t="shared" si="36"/>
        <v>225.40748060062828</v>
      </c>
      <c r="M38" s="10">
        <f>MAX(K14,V15)</f>
        <v>117.29249812253877</v>
      </c>
      <c r="N38" s="6">
        <f>MAX(K15,V14)</f>
        <v>120.17027617682567</v>
      </c>
      <c r="O38" s="6">
        <f t="shared" si="41"/>
        <v>-2.8777780542868925</v>
      </c>
      <c r="P38" s="6" t="str">
        <f t="shared" si="42"/>
        <v>HOU</v>
      </c>
      <c r="Q38" s="6">
        <f t="shared" si="37"/>
        <v>237.46277429936444</v>
      </c>
    </row>
    <row r="39" spans="1:22" ht="15" thickBot="1" x14ac:dyDescent="0.35">
      <c r="A39" t="str">
        <f t="shared" si="38"/>
        <v>MIA</v>
      </c>
      <c r="B39" s="5">
        <f>Neural!B8</f>
        <v>110.379423178214</v>
      </c>
      <c r="C39" s="5">
        <f>Neural!C8</f>
        <v>103.074194879242</v>
      </c>
      <c r="D39" s="6" t="str">
        <f>A16</f>
        <v>SAS</v>
      </c>
      <c r="E39" s="6" t="str">
        <f>B16</f>
        <v>MEM</v>
      </c>
      <c r="F39" s="6">
        <f>(K16+V17)/2</f>
        <v>112.31153369561977</v>
      </c>
      <c r="G39" s="6">
        <f>(K17+V16)/2</f>
        <v>110.63636272287656</v>
      </c>
      <c r="H39" s="6">
        <f t="shared" si="39"/>
        <v>1.6751709727432171</v>
      </c>
      <c r="I39" s="6" t="str">
        <f t="shared" si="40"/>
        <v>SAS</v>
      </c>
      <c r="L39" s="6">
        <f t="shared" si="36"/>
        <v>222.94789641849633</v>
      </c>
      <c r="M39" s="10">
        <f>MAX(K16,V17)</f>
        <v>114.72108938339011</v>
      </c>
      <c r="N39" s="6">
        <f>MAX(K17,V16)</f>
        <v>114.80862103032278</v>
      </c>
      <c r="O39" s="6">
        <f t="shared" si="41"/>
        <v>-8.7531646932674789E-2</v>
      </c>
      <c r="P39" s="6" t="str">
        <f t="shared" si="42"/>
        <v>MEM</v>
      </c>
      <c r="Q39" s="6">
        <f t="shared" si="37"/>
        <v>229.52971041371291</v>
      </c>
    </row>
    <row r="40" spans="1:22" ht="15" thickBot="1" x14ac:dyDescent="0.35">
      <c r="A40" t="str">
        <f t="shared" si="38"/>
        <v>ATL</v>
      </c>
      <c r="B40" s="5">
        <f>Neural!B9</f>
        <v>117.46113991805601</v>
      </c>
      <c r="C40" s="5">
        <f>Neural!C9</f>
        <v>117.652671532353</v>
      </c>
      <c r="D40" s="6" t="str">
        <f>A18</f>
        <v>WAS</v>
      </c>
      <c r="E40" s="6" t="str">
        <f>B18</f>
        <v>MIN</v>
      </c>
      <c r="F40" s="6">
        <f>(K18+V19)/2</f>
        <v>106.1848322705969</v>
      </c>
      <c r="G40" s="6">
        <f>(K19+V18)/2</f>
        <v>115.42346012936001</v>
      </c>
      <c r="H40" s="6">
        <f t="shared" si="39"/>
        <v>-9.2386278587631097</v>
      </c>
      <c r="I40" s="6" t="str">
        <f t="shared" si="40"/>
        <v>MIN</v>
      </c>
      <c r="L40" s="6">
        <f t="shared" si="36"/>
        <v>221.60829239995689</v>
      </c>
      <c r="M40" s="10">
        <f>MAX(K18,V19)</f>
        <v>109.67984352518167</v>
      </c>
      <c r="N40" s="6">
        <f>MAX(K19,V18)</f>
        <v>118.81120666755345</v>
      </c>
      <c r="O40" s="6">
        <f t="shared" si="41"/>
        <v>-9.1313631423717823</v>
      </c>
      <c r="P40" s="6" t="str">
        <f t="shared" si="42"/>
        <v>MIN</v>
      </c>
      <c r="Q40" s="6">
        <f t="shared" si="37"/>
        <v>228.49105019273512</v>
      </c>
    </row>
    <row r="41" spans="1:22" ht="15" thickBot="1" x14ac:dyDescent="0.35">
      <c r="A41" t="str">
        <f t="shared" si="38"/>
        <v>BOS</v>
      </c>
      <c r="B41" s="5">
        <f>Neural!B10</f>
        <v>122.593486779061</v>
      </c>
      <c r="C41" s="5">
        <f>Neural!C10</f>
        <v>108.156204312898</v>
      </c>
      <c r="D41" s="6" t="str">
        <f>A20</f>
        <v>SAC</v>
      </c>
      <c r="E41" s="6" t="str">
        <f>B20</f>
        <v>OKC</v>
      </c>
      <c r="F41" s="6">
        <f>(K20+V21)/2</f>
        <v>111.45380880949912</v>
      </c>
      <c r="G41" s="6">
        <f>(K21+V20)/2</f>
        <v>109.61638045258884</v>
      </c>
      <c r="H41" s="6">
        <f t="shared" ref="H41:H42" si="43">F41-G41</f>
        <v>1.8374283569102801</v>
      </c>
      <c r="I41" s="6" t="str">
        <f t="shared" si="40"/>
        <v>SAC</v>
      </c>
      <c r="L41" s="6">
        <f t="shared" si="36"/>
        <v>221.07018926208798</v>
      </c>
      <c r="M41" s="10">
        <f>MAX(K20,V21)</f>
        <v>114.98939478377012</v>
      </c>
      <c r="N41" s="6">
        <f>MAX(K21,V20)</f>
        <v>115.71455330854413</v>
      </c>
      <c r="O41" s="6">
        <f t="shared" si="41"/>
        <v>-0.72515852477400244</v>
      </c>
      <c r="P41" s="6" t="str">
        <f t="shared" si="42"/>
        <v>OKC</v>
      </c>
      <c r="Q41" s="6">
        <f t="shared" si="37"/>
        <v>230.70394809231425</v>
      </c>
    </row>
    <row r="42" spans="1:22" ht="15" thickBot="1" x14ac:dyDescent="0.35">
      <c r="A42" t="str">
        <f t="shared" si="38"/>
        <v>MIL</v>
      </c>
      <c r="B42" s="5">
        <f>Neural!B11</f>
        <v>117.398663661703</v>
      </c>
      <c r="C42" s="5">
        <f>Neural!C11</f>
        <v>115.718591106131</v>
      </c>
      <c r="D42" s="6" t="str">
        <f>A22</f>
        <v>DEN</v>
      </c>
      <c r="E42" s="6" t="str">
        <f>B22</f>
        <v>UTA</v>
      </c>
      <c r="F42" s="6">
        <f>(K22+V23)/2</f>
        <v>117.62355182075817</v>
      </c>
      <c r="G42" s="6">
        <f>(K23+V22)/2</f>
        <v>106.78450416613163</v>
      </c>
      <c r="H42" s="6">
        <f t="shared" si="43"/>
        <v>10.83904765462654</v>
      </c>
      <c r="I42" s="6" t="str">
        <f t="shared" si="40"/>
        <v>DEN</v>
      </c>
      <c r="L42" s="6">
        <f t="shared" si="36"/>
        <v>224.40805598688979</v>
      </c>
      <c r="M42" s="10">
        <f>MAX(K22,V23)</f>
        <v>120.31112643335966</v>
      </c>
      <c r="N42" s="6">
        <f>MAX(K23,V22)</f>
        <v>107.31892633816889</v>
      </c>
      <c r="O42" s="6">
        <f t="shared" si="41"/>
        <v>12.992200095190768</v>
      </c>
      <c r="P42" s="6" t="str">
        <f t="shared" si="42"/>
        <v>DEN</v>
      </c>
      <c r="Q42" s="6">
        <f t="shared" si="37"/>
        <v>227.63005277152854</v>
      </c>
    </row>
    <row r="43" spans="1:22" ht="15" thickBot="1" x14ac:dyDescent="0.35">
      <c r="A43" t="str">
        <f t="shared" si="38"/>
        <v>NYK</v>
      </c>
      <c r="B43" s="5">
        <f>Neural!B12</f>
        <v>113.501388841382</v>
      </c>
      <c r="C43" s="5">
        <f>Neural!C12</f>
        <v>106.291360599976</v>
      </c>
      <c r="D43" s="6" t="str">
        <f>A24</f>
        <v>GSW</v>
      </c>
      <c r="E43" s="6" t="str">
        <f>B24</f>
        <v>LAL</v>
      </c>
      <c r="F43" s="6">
        <f>(K24+V25)/2</f>
        <v>116.27177894511611</v>
      </c>
      <c r="G43" s="6">
        <f>(K25+V24)/2</f>
        <v>115.50479152676789</v>
      </c>
      <c r="H43" s="6">
        <f t="shared" ref="H43" si="44">F43-G43</f>
        <v>0.76698741834822215</v>
      </c>
      <c r="I43" s="6" t="str">
        <f t="shared" si="40"/>
        <v>GSW</v>
      </c>
      <c r="L43" s="6">
        <f t="shared" ref="L43" si="45">F43+G43</f>
        <v>231.77657047188399</v>
      </c>
      <c r="M43" s="10">
        <f>MAX(K24,V25)</f>
        <v>116.61933753755733</v>
      </c>
      <c r="N43" s="6">
        <f>MAX(K25,V24)</f>
        <v>122.09600634025512</v>
      </c>
      <c r="O43" s="6">
        <f t="shared" ref="O43" si="46">M43-N43</f>
        <v>-5.4766688026977874</v>
      </c>
      <c r="P43" s="6" t="str">
        <f t="shared" si="42"/>
        <v>LAL</v>
      </c>
      <c r="Q43" s="6">
        <f t="shared" ref="Q43" si="47">M43+N43</f>
        <v>238.71534387781244</v>
      </c>
    </row>
    <row r="44" spans="1:22" ht="15" thickBot="1" x14ac:dyDescent="0.35">
      <c r="A44" t="str">
        <f t="shared" si="38"/>
        <v>CHI</v>
      </c>
      <c r="B44" s="5">
        <f>Neural!B13</f>
        <v>112.885252361314</v>
      </c>
      <c r="C44" s="5">
        <f>Neural!C13</f>
        <v>113.311826695807</v>
      </c>
      <c r="D44" s="15" t="str">
        <f>A26</f>
        <v>LAC</v>
      </c>
      <c r="E44" s="6" t="str">
        <f>B26</f>
        <v>PHX</v>
      </c>
      <c r="F44" s="6">
        <f>(K26+V27)/2</f>
        <v>111.44290101713679</v>
      </c>
      <c r="G44" s="6">
        <f>(K27+V26)/2</f>
        <v>113.09100566484472</v>
      </c>
      <c r="H44" s="6">
        <f t="shared" ref="H44" si="48">F44-G44</f>
        <v>-1.6481046477079246</v>
      </c>
      <c r="I44" s="6" t="str">
        <f t="shared" ref="I44" si="49">IF(G44&gt;F44,E44,D44)</f>
        <v>PHX</v>
      </c>
      <c r="L44" s="6">
        <f t="shared" ref="L44" si="50">F44+G44</f>
        <v>224.53390668198151</v>
      </c>
      <c r="M44" s="10">
        <f>MAX(K26,V27)</f>
        <v>112.85386550849469</v>
      </c>
      <c r="N44" s="6">
        <f>MAX(K27,V26)</f>
        <v>114.53409328309812</v>
      </c>
      <c r="O44" s="6">
        <f t="shared" ref="O44" si="51">M44-N44</f>
        <v>-1.6802277746034235</v>
      </c>
      <c r="P44" s="6" t="str">
        <f t="shared" ref="P44" si="52">IF(N44&gt;M44,E44,D44)</f>
        <v>PHX</v>
      </c>
      <c r="Q44" s="6">
        <f t="shared" ref="Q44" si="53">M44+N44</f>
        <v>227.38795879159281</v>
      </c>
    </row>
    <row r="45" spans="1:22" ht="15" thickBot="1" x14ac:dyDescent="0.35">
      <c r="A45" t="str">
        <f t="shared" si="38"/>
        <v>ORL</v>
      </c>
      <c r="B45" s="5">
        <f>Neural!B14</f>
        <v>111.22484989173201</v>
      </c>
      <c r="C45" s="5">
        <f>Neural!C14</f>
        <v>103.50701206892001</v>
      </c>
      <c r="D45" s="15" t="str">
        <f>A28</f>
        <v>NOP</v>
      </c>
      <c r="E45" s="6" t="str">
        <f>B28</f>
        <v>POR</v>
      </c>
      <c r="F45" s="6">
        <f>(K28+V9)/2</f>
        <v>112.21716052664733</v>
      </c>
      <c r="G45" s="6">
        <f>(K29+V28)/2</f>
        <v>105.2903010948005</v>
      </c>
      <c r="H45" s="6">
        <f t="shared" ref="H45" si="54">F45-G45</f>
        <v>6.9268594318468359</v>
      </c>
      <c r="I45" s="6" t="str">
        <f t="shared" ref="I45" si="55">IF(G45&gt;F45,E45,D45)</f>
        <v>NOP</v>
      </c>
      <c r="L45" s="6">
        <f t="shared" ref="L45" si="56">F45+G45</f>
        <v>217.50746162144782</v>
      </c>
      <c r="M45" s="10">
        <f>MAX(K28,V29)</f>
        <v>113.58090429443011</v>
      </c>
      <c r="N45" s="6">
        <f>MAX(K29,V28)</f>
        <v>107.39927584842033</v>
      </c>
      <c r="O45" s="6">
        <f t="shared" ref="O45" si="57">M45-N45</f>
        <v>6.1816284460097819</v>
      </c>
      <c r="P45" s="6" t="str">
        <f t="shared" ref="P45" si="58">IF(N45&gt;M45,E45,D45)</f>
        <v>NOP</v>
      </c>
      <c r="Q45" s="6">
        <f t="shared" ref="Q45" si="59">M45+N45</f>
        <v>220.98018014285043</v>
      </c>
    </row>
    <row r="46" spans="1:22" ht="15" thickBot="1" x14ac:dyDescent="0.35">
      <c r="A46" t="str">
        <f t="shared" si="38"/>
        <v>HOU</v>
      </c>
      <c r="B46" s="5">
        <f>Neural!B15</f>
        <v>122.558692064293</v>
      </c>
      <c r="C46" s="16">
        <f>Neural!C15</f>
        <v>119.476396635198</v>
      </c>
      <c r="D46" s="15"/>
      <c r="M46" s="10"/>
    </row>
    <row r="47" spans="1:22" ht="15" thickBot="1" x14ac:dyDescent="0.35">
      <c r="A47" t="str">
        <f t="shared" si="38"/>
        <v>SAS</v>
      </c>
      <c r="B47" s="5">
        <f>Neural!B16</f>
        <v>114.19762082003</v>
      </c>
      <c r="C47" s="16">
        <f>Neural!C16</f>
        <v>117.29034806036999</v>
      </c>
      <c r="D47" s="6" t="s">
        <v>41</v>
      </c>
      <c r="L47" s="6" t="s">
        <v>37</v>
      </c>
      <c r="S47" s="6" t="s">
        <v>47</v>
      </c>
    </row>
    <row r="48" spans="1:22" ht="15" thickBot="1" x14ac:dyDescent="0.35">
      <c r="A48" t="str">
        <f t="shared" si="38"/>
        <v>MEM</v>
      </c>
      <c r="B48" s="5">
        <f>Neural!B17</f>
        <v>108.790238204563</v>
      </c>
      <c r="C48" s="16">
        <f>Neural!C17</f>
        <v>117.270522527476</v>
      </c>
      <c r="D48" s="8" t="s">
        <v>53</v>
      </c>
      <c r="E48" s="6" t="s">
        <v>54</v>
      </c>
      <c r="F48" s="6" t="s">
        <v>10</v>
      </c>
      <c r="G48" s="6" t="s">
        <v>11</v>
      </c>
      <c r="H48" s="6" t="s">
        <v>12</v>
      </c>
      <c r="I48" s="6" t="s">
        <v>13</v>
      </c>
      <c r="J48" s="6" t="s">
        <v>15</v>
      </c>
      <c r="K48" s="6" t="s">
        <v>16</v>
      </c>
      <c r="L48" s="6" t="s">
        <v>17</v>
      </c>
      <c r="M48" s="6" t="s">
        <v>35</v>
      </c>
      <c r="N48" s="6" t="s">
        <v>36</v>
      </c>
      <c r="O48" s="6" t="s">
        <v>12</v>
      </c>
      <c r="P48" s="6" t="s">
        <v>13</v>
      </c>
      <c r="Q48" s="6" t="s">
        <v>17</v>
      </c>
      <c r="R48" s="6" t="s">
        <v>15</v>
      </c>
      <c r="S48" s="6" t="s">
        <v>16</v>
      </c>
      <c r="T48" s="6" t="s">
        <v>35</v>
      </c>
      <c r="U48" s="6" t="s">
        <v>36</v>
      </c>
      <c r="V48" s="6" t="s">
        <v>48</v>
      </c>
    </row>
    <row r="49" spans="1:22" ht="15" thickBot="1" x14ac:dyDescent="0.35">
      <c r="A49" t="str">
        <f t="shared" si="38"/>
        <v>WAS</v>
      </c>
      <c r="B49" s="5">
        <f>Neural!B18</f>
        <v>112.360971059487</v>
      </c>
      <c r="C49" s="16">
        <f>Neural!C18</f>
        <v>120.95958503865501</v>
      </c>
      <c r="D49" s="8" t="str">
        <f t="shared" ref="D49:E62" si="60">D32</f>
        <v>DAL</v>
      </c>
      <c r="E49" s="8" t="str">
        <f t="shared" si="60"/>
        <v>CHA</v>
      </c>
      <c r="F49" s="6">
        <f t="shared" ref="F49:F62" si="61">MIN(M32,M49)</f>
        <v>115.25642488502412</v>
      </c>
      <c r="G49" s="6">
        <f t="shared" ref="G49:G62" si="62">MAX(N32,N49)</f>
        <v>106.70275535812799</v>
      </c>
      <c r="H49" s="6">
        <f t="shared" ref="H49:H60" si="63">F49-G49</f>
        <v>8.5536695268961296</v>
      </c>
      <c r="I49" s="6" t="str">
        <f t="shared" ref="I49:I62" si="64">IF(G49&gt;F49,E32,D32)</f>
        <v>DAL</v>
      </c>
      <c r="L49" s="6">
        <f t="shared" ref="L49:L60" si="65">F49+G49</f>
        <v>221.9591802431521</v>
      </c>
      <c r="M49" s="6">
        <f>MIN(K2,V3)</f>
        <v>115.25642488502412</v>
      </c>
      <c r="N49" s="6">
        <f>MIN(K3,V2)</f>
        <v>103.37300848539888</v>
      </c>
      <c r="O49" s="6">
        <f>M49-N49</f>
        <v>11.883416399625233</v>
      </c>
      <c r="P49" s="6" t="str">
        <f>IF(N49&gt;M49,E49,D49)</f>
        <v>DAL</v>
      </c>
      <c r="Q49" s="6">
        <f>M49+N49</f>
        <v>218.62943337042299</v>
      </c>
      <c r="T49" s="6">
        <f>MIN(M2,X3)</f>
        <v>113.40567</v>
      </c>
      <c r="U49" s="6">
        <f>MIN(M3,X2)</f>
        <v>101.84</v>
      </c>
      <c r="V49" s="6">
        <f>T49+U49</f>
        <v>215.24567000000002</v>
      </c>
    </row>
    <row r="50" spans="1:22" ht="15" thickBot="1" x14ac:dyDescent="0.35">
      <c r="A50" t="str">
        <f t="shared" si="38"/>
        <v>MIN</v>
      </c>
      <c r="B50" s="5">
        <f>Neural!B19</f>
        <v>113.339598161937</v>
      </c>
      <c r="C50" s="16">
        <f>Neural!C19</f>
        <v>103.14489313373799</v>
      </c>
      <c r="D50" s="8" t="str">
        <f t="shared" si="60"/>
        <v>DET</v>
      </c>
      <c r="E50" s="8" t="str">
        <f t="shared" si="60"/>
        <v>PHI</v>
      </c>
      <c r="F50" s="6">
        <f t="shared" si="61"/>
        <v>100.54933097184124</v>
      </c>
      <c r="G50" s="6">
        <f t="shared" si="62"/>
        <v>112.87590987508143</v>
      </c>
      <c r="H50" s="6">
        <f t="shared" si="63"/>
        <v>-12.32657890324019</v>
      </c>
      <c r="I50" s="6" t="str">
        <f t="shared" si="64"/>
        <v>PHI</v>
      </c>
      <c r="L50" s="6">
        <f t="shared" si="65"/>
        <v>213.42524084692269</v>
      </c>
      <c r="M50" s="6">
        <f>MIN(K4,V5)</f>
        <v>100.54933097184124</v>
      </c>
      <c r="N50" s="6">
        <f>MIN(K5,V4)</f>
        <v>110.93811692441221</v>
      </c>
      <c r="O50" s="6">
        <f t="shared" ref="O50:O59" si="66">M50-N50</f>
        <v>-10.38878595257097</v>
      </c>
      <c r="P50" s="6" t="str">
        <f t="shared" ref="P50:P60" si="67">IF(N50&gt;M50,E50,D50)</f>
        <v>PHI</v>
      </c>
      <c r="Q50" s="6">
        <f t="shared" ref="Q50:Q59" si="68">M50+N50</f>
        <v>211.48744789625346</v>
      </c>
      <c r="T50" s="6">
        <f>MIN(M4,X5)</f>
        <v>99.692302926389104</v>
      </c>
      <c r="U50" s="6">
        <f>MIN(M5,X4)</f>
        <v>110.191489361702</v>
      </c>
      <c r="V50" s="6">
        <f t="shared" ref="V50:V59" si="69">T50+U50</f>
        <v>209.88379228809112</v>
      </c>
    </row>
    <row r="51" spans="1:22" ht="15" thickBot="1" x14ac:dyDescent="0.35">
      <c r="A51" t="str">
        <f t="shared" si="38"/>
        <v>SAC</v>
      </c>
      <c r="B51" s="5">
        <f>Neural!B20</f>
        <v>109.038843059483</v>
      </c>
      <c r="C51" s="16">
        <f>Neural!C20</f>
        <v>104.62649309471099</v>
      </c>
      <c r="D51" s="8" t="str">
        <f t="shared" si="60"/>
        <v>IND</v>
      </c>
      <c r="E51" s="8" t="str">
        <f t="shared" si="60"/>
        <v>TOR</v>
      </c>
      <c r="F51" s="6">
        <f t="shared" si="61"/>
        <v>120.39597115769023</v>
      </c>
      <c r="G51" s="6">
        <f t="shared" si="62"/>
        <v>113.41360631888334</v>
      </c>
      <c r="H51" s="6">
        <f t="shared" si="63"/>
        <v>6.9823648388068875</v>
      </c>
      <c r="I51" s="6" t="str">
        <f t="shared" si="64"/>
        <v>IND</v>
      </c>
      <c r="L51" s="6">
        <f t="shared" si="65"/>
        <v>233.80957747657357</v>
      </c>
      <c r="M51" s="6">
        <f>MIN(K6,V7)</f>
        <v>120.39597115769023</v>
      </c>
      <c r="N51" s="6">
        <f>MIN(K7,V6)</f>
        <v>104.86277596215488</v>
      </c>
      <c r="O51" s="6">
        <f t="shared" si="66"/>
        <v>15.533195195535342</v>
      </c>
      <c r="P51" s="6" t="str">
        <f t="shared" si="67"/>
        <v>IND</v>
      </c>
      <c r="Q51" s="6">
        <f t="shared" si="68"/>
        <v>225.25874711984511</v>
      </c>
      <c r="T51" s="6">
        <f>MIN(M6,X7)</f>
        <v>118.544587820274</v>
      </c>
      <c r="U51" s="6">
        <f>MIN(M7,X6)</f>
        <v>104.333328174164</v>
      </c>
      <c r="V51" s="6">
        <f t="shared" si="69"/>
        <v>222.87791599443801</v>
      </c>
    </row>
    <row r="52" spans="1:22" ht="15" thickBot="1" x14ac:dyDescent="0.35">
      <c r="A52" t="str">
        <f t="shared" si="38"/>
        <v>OKC</v>
      </c>
      <c r="B52" s="5">
        <f>Neural!B21</f>
        <v>118.46130192981801</v>
      </c>
      <c r="C52" s="16">
        <f>Neural!C21</f>
        <v>118.18016545563199</v>
      </c>
      <c r="D52" s="8" t="str">
        <f t="shared" si="60"/>
        <v>MIA</v>
      </c>
      <c r="E52" s="8" t="str">
        <f t="shared" si="60"/>
        <v>ATL</v>
      </c>
      <c r="F52" s="6">
        <f t="shared" si="61"/>
        <v>109.78444831247367</v>
      </c>
      <c r="G52" s="6">
        <f t="shared" si="62"/>
        <v>115.18174229047622</v>
      </c>
      <c r="H52" s="6">
        <f t="shared" si="63"/>
        <v>-5.3972939780025513</v>
      </c>
      <c r="I52" s="6" t="str">
        <f t="shared" si="64"/>
        <v>ATL</v>
      </c>
      <c r="L52" s="6">
        <f t="shared" si="65"/>
        <v>224.96619060294989</v>
      </c>
      <c r="M52" s="6">
        <f>MIN(K8,V9)</f>
        <v>109.78444831247367</v>
      </c>
      <c r="N52" s="6">
        <f>MIN(K9,V8)</f>
        <v>102.36465148569889</v>
      </c>
      <c r="O52" s="6">
        <f t="shared" si="66"/>
        <v>7.4197968267747854</v>
      </c>
      <c r="P52" s="6" t="str">
        <f t="shared" si="67"/>
        <v>MIA</v>
      </c>
      <c r="Q52" s="6">
        <f t="shared" si="68"/>
        <v>212.14909979817256</v>
      </c>
      <c r="T52" s="6">
        <f>MIN(M8,X9)</f>
        <v>109.230769230242</v>
      </c>
      <c r="U52" s="6">
        <f>MIN(M9,X8)</f>
        <v>100.724080382933</v>
      </c>
      <c r="V52" s="6">
        <f t="shared" si="69"/>
        <v>209.95484961317499</v>
      </c>
    </row>
    <row r="53" spans="1:22" ht="15" thickBot="1" x14ac:dyDescent="0.35">
      <c r="A53" t="str">
        <f t="shared" si="38"/>
        <v>DEN</v>
      </c>
      <c r="B53" s="5">
        <f>Neural!B22</f>
        <v>116.973901682499</v>
      </c>
      <c r="C53" s="16">
        <f>Neural!C22</f>
        <v>108.751913532424</v>
      </c>
      <c r="D53" s="8" t="str">
        <f t="shared" si="60"/>
        <v>BOS</v>
      </c>
      <c r="E53" s="8" t="str">
        <f t="shared" si="60"/>
        <v>MIL</v>
      </c>
      <c r="F53" s="6">
        <f t="shared" si="61"/>
        <v>113.4151855991459</v>
      </c>
      <c r="G53" s="6">
        <f t="shared" si="62"/>
        <v>115.44686275243367</v>
      </c>
      <c r="H53" s="6">
        <f t="shared" si="63"/>
        <v>-2.0316771532877738</v>
      </c>
      <c r="I53" s="6" t="str">
        <f t="shared" si="64"/>
        <v>MIL</v>
      </c>
      <c r="L53" s="6">
        <f t="shared" si="65"/>
        <v>228.86204835157957</v>
      </c>
      <c r="M53" s="6">
        <f>MIN(K10,V11)</f>
        <v>113.4151855991459</v>
      </c>
      <c r="N53" s="6">
        <f>MIN(K11,V10)</f>
        <v>107.35776674749377</v>
      </c>
      <c r="O53" s="6">
        <f t="shared" si="66"/>
        <v>6.0574188516521303</v>
      </c>
      <c r="P53" s="6" t="str">
        <f t="shared" si="67"/>
        <v>BOS</v>
      </c>
      <c r="Q53" s="6">
        <f t="shared" si="68"/>
        <v>220.77295234663967</v>
      </c>
      <c r="T53" s="6">
        <f>MIN(M10,X11)</f>
        <v>111.85714285714199</v>
      </c>
      <c r="U53" s="6">
        <f>MIN(M11,X10)</f>
        <v>106.23087</v>
      </c>
      <c r="V53" s="6">
        <f t="shared" si="69"/>
        <v>218.08801285714199</v>
      </c>
    </row>
    <row r="54" spans="1:22" ht="15" thickBot="1" x14ac:dyDescent="0.35">
      <c r="A54" t="str">
        <f t="shared" si="38"/>
        <v>UTA</v>
      </c>
      <c r="B54" s="5">
        <f>Neural!B23</f>
        <v>109.94199765929299</v>
      </c>
      <c r="C54" s="16">
        <f>Neural!C23</f>
        <v>123.222949856623</v>
      </c>
      <c r="D54" s="8" t="str">
        <f t="shared" si="60"/>
        <v>NYK</v>
      </c>
      <c r="E54" s="8" t="str">
        <f t="shared" si="60"/>
        <v>CHI</v>
      </c>
      <c r="F54" s="6">
        <f t="shared" si="61"/>
        <v>111.91948667741889</v>
      </c>
      <c r="G54" s="6">
        <f t="shared" si="62"/>
        <v>111.02978105501822</v>
      </c>
      <c r="H54" s="6">
        <f t="shared" si="63"/>
        <v>0.88970562240066897</v>
      </c>
      <c r="I54" s="6" t="str">
        <f t="shared" si="64"/>
        <v>NYK</v>
      </c>
      <c r="L54" s="6">
        <f t="shared" si="65"/>
        <v>222.94926773243711</v>
      </c>
      <c r="M54" s="6">
        <f>MIN(K12,V13)</f>
        <v>111.91948667741889</v>
      </c>
      <c r="N54" s="6">
        <f>MIN(K13,V12)</f>
        <v>105.8150350998848</v>
      </c>
      <c r="O54" s="6">
        <f t="shared" si="66"/>
        <v>6.1044515775340926</v>
      </c>
      <c r="P54" s="6" t="str">
        <f t="shared" si="67"/>
        <v>NYK</v>
      </c>
      <c r="Q54" s="6">
        <f t="shared" si="68"/>
        <v>217.73452177730368</v>
      </c>
      <c r="T54" s="6">
        <f>MIN(M12,X13)</f>
        <v>111.21348314606701</v>
      </c>
      <c r="U54" s="6">
        <f>MIN(M13,X12)</f>
        <v>102.527145</v>
      </c>
      <c r="V54" s="6">
        <f t="shared" si="69"/>
        <v>213.74062814606702</v>
      </c>
    </row>
    <row r="55" spans="1:22" ht="15" thickBot="1" x14ac:dyDescent="0.35">
      <c r="A55" t="str">
        <f t="shared" si="38"/>
        <v>GSW</v>
      </c>
      <c r="B55" s="5">
        <f>Neural!B24</f>
        <v>118.40476215551</v>
      </c>
      <c r="C55" s="16">
        <f>Neural!C24</f>
        <v>111.069837169896</v>
      </c>
      <c r="D55" s="8" t="str">
        <f t="shared" si="60"/>
        <v>ORL</v>
      </c>
      <c r="E55" s="8" t="str">
        <f t="shared" si="60"/>
        <v>HOU</v>
      </c>
      <c r="F55" s="6">
        <f t="shared" si="61"/>
        <v>110.56161597315733</v>
      </c>
      <c r="G55" s="6">
        <f t="shared" si="62"/>
        <v>120.17027617682567</v>
      </c>
      <c r="H55" s="6">
        <f t="shared" si="63"/>
        <v>-9.608660203668336</v>
      </c>
      <c r="I55" s="6" t="str">
        <f t="shared" si="64"/>
        <v>HOU</v>
      </c>
      <c r="L55" s="6">
        <f t="shared" si="65"/>
        <v>230.731892149983</v>
      </c>
      <c r="M55" s="6">
        <f>MIN(K14,V15)</f>
        <v>110.56161597315733</v>
      </c>
      <c r="N55" s="6">
        <f>MIN(K15,V14)</f>
        <v>102.79057092873478</v>
      </c>
      <c r="O55" s="6">
        <f t="shared" si="66"/>
        <v>7.7710450444225501</v>
      </c>
      <c r="P55" s="6" t="str">
        <f t="shared" si="67"/>
        <v>ORL</v>
      </c>
      <c r="Q55" s="6">
        <f t="shared" si="68"/>
        <v>213.35218690189211</v>
      </c>
      <c r="T55" s="6">
        <f>MIN(M14,X15)</f>
        <v>109.52972</v>
      </c>
      <c r="U55" s="6">
        <f>MIN(M15,X14)</f>
        <v>101.532658375476</v>
      </c>
      <c r="V55" s="6">
        <f t="shared" si="69"/>
        <v>211.06237837547599</v>
      </c>
    </row>
    <row r="56" spans="1:22" ht="15" thickBot="1" x14ac:dyDescent="0.35">
      <c r="A56" t="str">
        <f t="shared" si="38"/>
        <v>LAL</v>
      </c>
      <c r="B56" s="5">
        <f>Neural!B25</f>
        <v>124.111592531017</v>
      </c>
      <c r="C56" s="16">
        <f>Neural!C25</f>
        <v>117.533290618113</v>
      </c>
      <c r="D56" s="8" t="str">
        <f t="shared" si="60"/>
        <v>SAS</v>
      </c>
      <c r="E56" s="8" t="str">
        <f t="shared" si="60"/>
        <v>MEM</v>
      </c>
      <c r="F56" s="6">
        <f t="shared" si="61"/>
        <v>109.90197800784944</v>
      </c>
      <c r="G56" s="6">
        <f t="shared" si="62"/>
        <v>114.80862103032278</v>
      </c>
      <c r="H56" s="6">
        <f t="shared" si="63"/>
        <v>-4.9066430224733466</v>
      </c>
      <c r="I56" s="6" t="str">
        <f t="shared" si="64"/>
        <v>MEM</v>
      </c>
      <c r="L56" s="6">
        <f t="shared" si="65"/>
        <v>224.71059903817223</v>
      </c>
      <c r="M56" s="6">
        <f>MIN(K16,V17)</f>
        <v>109.90197800784944</v>
      </c>
      <c r="N56" s="6">
        <f>MIN(K17,V16)</f>
        <v>106.46410441543033</v>
      </c>
      <c r="O56" s="6">
        <f t="shared" si="66"/>
        <v>3.4378735924191091</v>
      </c>
      <c r="P56" s="6" t="str">
        <f t="shared" si="67"/>
        <v>SAS</v>
      </c>
      <c r="Q56" s="6">
        <f t="shared" si="68"/>
        <v>216.36608242327975</v>
      </c>
      <c r="T56" s="6">
        <f>MIN(M16,X17)</f>
        <v>106.220183486238</v>
      </c>
      <c r="U56" s="6">
        <f>MIN(M17,X16)</f>
        <v>104.8573</v>
      </c>
      <c r="V56" s="6">
        <f t="shared" si="69"/>
        <v>211.07748348623801</v>
      </c>
    </row>
    <row r="57" spans="1:22" ht="15" thickBot="1" x14ac:dyDescent="0.35">
      <c r="A57" t="str">
        <f t="shared" si="38"/>
        <v>LAC</v>
      </c>
      <c r="B57" s="5">
        <f>Neural!B26</f>
        <v>115.164679451282</v>
      </c>
      <c r="C57" s="16">
        <f>Neural!C26</f>
        <v>113.679895825215</v>
      </c>
      <c r="D57" s="8" t="str">
        <f t="shared" si="60"/>
        <v>WAS</v>
      </c>
      <c r="E57" s="8" t="str">
        <f t="shared" si="60"/>
        <v>MIN</v>
      </c>
      <c r="F57" s="6">
        <f t="shared" si="61"/>
        <v>102.68982101601212</v>
      </c>
      <c r="G57" s="6">
        <f t="shared" si="62"/>
        <v>118.81120666755345</v>
      </c>
      <c r="H57" s="6">
        <f t="shared" si="63"/>
        <v>-16.121385651541331</v>
      </c>
      <c r="I57" s="6" t="str">
        <f t="shared" si="64"/>
        <v>MIN</v>
      </c>
      <c r="L57" s="6">
        <f t="shared" si="65"/>
        <v>221.50102768356555</v>
      </c>
      <c r="M57" s="10">
        <f>MIN(K18,V19)</f>
        <v>102.68982101601212</v>
      </c>
      <c r="N57" s="6">
        <f>MIN(K19,V18)</f>
        <v>112.03571359116657</v>
      </c>
      <c r="O57" s="6">
        <f t="shared" si="66"/>
        <v>-9.3458925751544513</v>
      </c>
      <c r="P57" s="6" t="str">
        <f t="shared" si="67"/>
        <v>MIN</v>
      </c>
      <c r="Q57" s="6">
        <f t="shared" si="68"/>
        <v>214.7255346071787</v>
      </c>
      <c r="T57" s="6">
        <f>MIN(M18,X19)</f>
        <v>101.916666666666</v>
      </c>
      <c r="U57" s="6">
        <f>MIN(M19,X18)</f>
        <v>110.82502222201499</v>
      </c>
      <c r="V57" s="6">
        <f t="shared" si="69"/>
        <v>212.74168888868098</v>
      </c>
    </row>
    <row r="58" spans="1:22" ht="15" thickBot="1" x14ac:dyDescent="0.35">
      <c r="A58" t="str">
        <f t="shared" si="38"/>
        <v>PHX</v>
      </c>
      <c r="B58" s="5">
        <f>Neural!B27</f>
        <v>116.72992203702999</v>
      </c>
      <c r="C58" s="16">
        <f>Neural!C27</f>
        <v>112.48941432701</v>
      </c>
      <c r="D58" s="8" t="str">
        <f t="shared" si="60"/>
        <v>SAC</v>
      </c>
      <c r="E58" s="8" t="str">
        <f t="shared" si="60"/>
        <v>OKC</v>
      </c>
      <c r="F58" s="6">
        <f t="shared" si="61"/>
        <v>107.91822283522812</v>
      </c>
      <c r="G58" s="6">
        <f t="shared" si="62"/>
        <v>115.71455330854413</v>
      </c>
      <c r="H58" s="6">
        <f t="shared" si="63"/>
        <v>-7.7963304733160044</v>
      </c>
      <c r="I58" s="6" t="str">
        <f t="shared" si="64"/>
        <v>OKC</v>
      </c>
      <c r="L58" s="6">
        <f t="shared" si="65"/>
        <v>223.63277614377225</v>
      </c>
      <c r="M58" s="10">
        <f>MIN(K20,V21)</f>
        <v>107.91822283522812</v>
      </c>
      <c r="N58" s="6">
        <f>MIN(K21,V20)</f>
        <v>103.51820759663356</v>
      </c>
      <c r="O58" s="6">
        <f t="shared" si="66"/>
        <v>4.4000152385945626</v>
      </c>
      <c r="P58" s="6" t="str">
        <f t="shared" si="67"/>
        <v>SAC</v>
      </c>
      <c r="Q58" s="6">
        <f t="shared" si="68"/>
        <v>211.43643043186168</v>
      </c>
      <c r="T58" s="6">
        <f>MIN(M20,X21)</f>
        <v>106.45258</v>
      </c>
      <c r="U58" s="6">
        <f>MIN(M21,X20)</f>
        <v>102.1152</v>
      </c>
      <c r="V58" s="6">
        <f t="shared" si="69"/>
        <v>208.56778</v>
      </c>
    </row>
    <row r="59" spans="1:22" ht="15" thickBot="1" x14ac:dyDescent="0.35">
      <c r="A59" t="str">
        <f t="shared" ref="A59:A60" si="70">A28</f>
        <v>NOP</v>
      </c>
      <c r="B59" s="5">
        <f>Neural!B28</f>
        <v>111.378116582928</v>
      </c>
      <c r="C59" s="16">
        <f>Neural!C28</f>
        <v>108.705429439677</v>
      </c>
      <c r="D59" s="8" t="str">
        <f t="shared" si="60"/>
        <v>DEN</v>
      </c>
      <c r="E59" s="8" t="str">
        <f t="shared" si="60"/>
        <v>UTA</v>
      </c>
      <c r="F59" s="6">
        <f t="shared" si="61"/>
        <v>114.93597720815666</v>
      </c>
      <c r="G59" s="6">
        <f t="shared" si="62"/>
        <v>107.31892633816889</v>
      </c>
      <c r="H59" s="6">
        <f t="shared" si="63"/>
        <v>7.6170508699877644</v>
      </c>
      <c r="I59" s="6" t="str">
        <f t="shared" si="64"/>
        <v>DEN</v>
      </c>
      <c r="L59" s="6">
        <f t="shared" si="65"/>
        <v>222.25490354632555</v>
      </c>
      <c r="M59" s="10">
        <f>MIN(K22,V23)</f>
        <v>114.93597720815666</v>
      </c>
      <c r="N59" s="6">
        <f>MIN(K23,V22)</f>
        <v>106.25008199409434</v>
      </c>
      <c r="O59" s="6">
        <f t="shared" si="66"/>
        <v>8.6858952140623131</v>
      </c>
      <c r="P59" s="6" t="str">
        <f t="shared" si="67"/>
        <v>DEN</v>
      </c>
      <c r="Q59" s="6">
        <f t="shared" si="68"/>
        <v>221.18605920225099</v>
      </c>
      <c r="T59" s="6">
        <f>MIN(M22,X23)</f>
        <v>114.08333333278</v>
      </c>
      <c r="U59" s="6">
        <f>MIN(M23,X22)</f>
        <v>104.66706000000001</v>
      </c>
      <c r="V59" s="6">
        <f t="shared" si="69"/>
        <v>218.75039333277999</v>
      </c>
    </row>
    <row r="60" spans="1:22" ht="15" thickBot="1" x14ac:dyDescent="0.35">
      <c r="A60" t="str">
        <f t="shared" si="70"/>
        <v>POR</v>
      </c>
      <c r="B60" s="5">
        <f>Neural!B29</f>
        <v>104.006062167951</v>
      </c>
      <c r="C60" s="16">
        <f>Neural!C29</f>
        <v>115.679128456028</v>
      </c>
      <c r="D60" s="8" t="str">
        <f t="shared" si="60"/>
        <v>GSW</v>
      </c>
      <c r="E60" s="8" t="str">
        <f t="shared" si="60"/>
        <v>LAL</v>
      </c>
      <c r="F60" s="6">
        <f t="shared" si="61"/>
        <v>115.92422035267489</v>
      </c>
      <c r="G60" s="6">
        <f t="shared" si="62"/>
        <v>122.09600634025512</v>
      </c>
      <c r="H60" s="6">
        <f t="shared" si="63"/>
        <v>-6.1717859875802219</v>
      </c>
      <c r="I60" s="6" t="str">
        <f t="shared" si="64"/>
        <v>LAL</v>
      </c>
      <c r="L60" s="6">
        <f t="shared" si="65"/>
        <v>238.02022669293001</v>
      </c>
      <c r="M60" s="10">
        <f>MIN(K24,V25)</f>
        <v>115.92422035267489</v>
      </c>
      <c r="N60" s="6">
        <f>MIN(K25,V24)</f>
        <v>108.91357671328065</v>
      </c>
      <c r="O60" s="6">
        <f t="shared" ref="O60" si="71">M60-N60</f>
        <v>7.010643639394246</v>
      </c>
      <c r="P60" s="6" t="str">
        <f t="shared" si="67"/>
        <v>GSW</v>
      </c>
      <c r="Q60" s="6">
        <f t="shared" ref="Q60" si="72">M60+N60</f>
        <v>224.83779706595556</v>
      </c>
      <c r="T60" s="6">
        <f>MIN(M24,X25)</f>
        <v>114.108587815837</v>
      </c>
      <c r="U60" s="6">
        <f>MIN(M25,X24)</f>
        <v>107.071428571428</v>
      </c>
      <c r="V60" s="6">
        <f t="shared" ref="V60" si="73">T60+U60</f>
        <v>221.180016387265</v>
      </c>
    </row>
    <row r="61" spans="1:22" x14ac:dyDescent="0.3">
      <c r="D61" s="8" t="str">
        <f t="shared" si="60"/>
        <v>LAC</v>
      </c>
      <c r="E61" s="8" t="str">
        <f t="shared" si="60"/>
        <v>PHX</v>
      </c>
      <c r="F61" s="6">
        <f t="shared" si="61"/>
        <v>110.03193652577889</v>
      </c>
      <c r="G61" s="6">
        <f t="shared" si="62"/>
        <v>114.53409328309812</v>
      </c>
      <c r="H61" s="6">
        <f t="shared" ref="H61" si="74">F61-G61</f>
        <v>-4.5021567573192272</v>
      </c>
      <c r="I61" s="6" t="str">
        <f t="shared" si="64"/>
        <v>PHX</v>
      </c>
      <c r="L61" s="6">
        <f t="shared" ref="L61" si="75">F61+G61</f>
        <v>224.566029808877</v>
      </c>
      <c r="M61" s="10">
        <f>MIN(K26,V27)</f>
        <v>110.03193652577889</v>
      </c>
      <c r="N61" s="6">
        <f>MIN(K27,V26)</f>
        <v>111.64791804659133</v>
      </c>
      <c r="O61" s="6">
        <f t="shared" ref="O61" si="76">M61-N61</f>
        <v>-1.61598152081244</v>
      </c>
      <c r="P61" s="6" t="str">
        <f t="shared" ref="P61" si="77">IF(N61&gt;M61,E61,D61)</f>
        <v>PHX</v>
      </c>
      <c r="Q61" s="6">
        <f t="shared" ref="Q61" si="78">M61+N61</f>
        <v>221.67985457237023</v>
      </c>
      <c r="T61" s="6">
        <f>MIN(M26,X27)</f>
        <v>108.01745</v>
      </c>
      <c r="U61" s="6">
        <f>MIN(M27,X26)</f>
        <v>111.121450890894</v>
      </c>
      <c r="V61" s="6">
        <f t="shared" ref="V61" si="79">T61+U61</f>
        <v>219.13890089089398</v>
      </c>
    </row>
    <row r="62" spans="1:22" x14ac:dyDescent="0.3">
      <c r="D62" s="8" t="str">
        <f t="shared" si="60"/>
        <v>NOP</v>
      </c>
      <c r="E62" s="8" t="str">
        <f t="shared" si="60"/>
        <v>POR</v>
      </c>
      <c r="F62" s="6">
        <f t="shared" si="61"/>
        <v>110.14315045281222</v>
      </c>
      <c r="G62" s="6">
        <f t="shared" si="62"/>
        <v>107.39927584842033</v>
      </c>
      <c r="H62" s="6">
        <f t="shared" ref="H62" si="80">F62-G62</f>
        <v>2.7438746043918911</v>
      </c>
      <c r="I62" s="6" t="str">
        <f t="shared" si="64"/>
        <v>NOP</v>
      </c>
      <c r="L62" s="6">
        <f t="shared" ref="L62" si="81">F62+G62</f>
        <v>217.54242630123255</v>
      </c>
      <c r="M62" s="10">
        <f>MIN(K28,V29)</f>
        <v>110.14315045281222</v>
      </c>
      <c r="N62" s="6">
        <f>MIN(K29,V28)</f>
        <v>103.18132634118065</v>
      </c>
      <c r="O62" s="6">
        <f t="shared" ref="O62" si="82">M62-N62</f>
        <v>6.9618241116315716</v>
      </c>
      <c r="P62" s="6" t="str">
        <f t="shared" ref="P62" si="83">IF(N62&gt;M62,E62,D62)</f>
        <v>NOP</v>
      </c>
      <c r="Q62" s="6">
        <f t="shared" ref="Q62" si="84">M62+N62</f>
        <v>213.32447679399286</v>
      </c>
      <c r="T62" s="6">
        <f>MIN(M28,X29)</f>
        <v>109.434782608695</v>
      </c>
      <c r="U62" s="6">
        <f>MIN(M29,X28)</f>
        <v>101.923076923076</v>
      </c>
      <c r="V62" s="6">
        <f t="shared" ref="V62" si="85">T62+U62</f>
        <v>211.357859531771</v>
      </c>
    </row>
    <row r="63" spans="1:22" x14ac:dyDescent="0.3">
      <c r="D63" s="8"/>
      <c r="E63" s="8"/>
      <c r="M63" s="10"/>
    </row>
    <row r="64" spans="1:22" x14ac:dyDescent="0.3">
      <c r="D64" s="6" t="s">
        <v>42</v>
      </c>
      <c r="G64" s="6">
        <f>E64-F64</f>
        <v>0</v>
      </c>
    </row>
    <row r="65" spans="4:26" ht="57.6" x14ac:dyDescent="0.3">
      <c r="D65" s="8" t="s">
        <v>53</v>
      </c>
      <c r="E65" s="6" t="s">
        <v>54</v>
      </c>
      <c r="F65" s="6" t="s">
        <v>10</v>
      </c>
      <c r="G65" s="6" t="s">
        <v>11</v>
      </c>
      <c r="H65" s="6" t="s">
        <v>12</v>
      </c>
      <c r="I65" s="6" t="s">
        <v>13</v>
      </c>
      <c r="J65" s="6" t="s">
        <v>15</v>
      </c>
      <c r="K65" s="6" t="s">
        <v>16</v>
      </c>
      <c r="L65" s="6" t="s">
        <v>50</v>
      </c>
      <c r="M65" s="17" t="s">
        <v>53</v>
      </c>
      <c r="N65" s="12" t="s">
        <v>54</v>
      </c>
      <c r="O65" s="12" t="s">
        <v>14</v>
      </c>
      <c r="P65" s="13" t="s">
        <v>38</v>
      </c>
      <c r="Q65" s="13" t="s">
        <v>43</v>
      </c>
      <c r="R65" s="14" t="s">
        <v>49</v>
      </c>
      <c r="S65" s="14" t="s">
        <v>86</v>
      </c>
      <c r="T65" s="14" t="s">
        <v>15</v>
      </c>
      <c r="U65" s="13" t="s">
        <v>18</v>
      </c>
      <c r="V65" s="13" t="s">
        <v>51</v>
      </c>
      <c r="W65" s="13" t="s">
        <v>52</v>
      </c>
      <c r="X65" s="14" t="s">
        <v>49</v>
      </c>
      <c r="Y65" s="13" t="s">
        <v>55</v>
      </c>
      <c r="Z65" s="12" t="s">
        <v>15</v>
      </c>
    </row>
    <row r="66" spans="4:26" x14ac:dyDescent="0.3">
      <c r="D66" s="8" t="str">
        <f t="shared" ref="D66:E79" si="86">D32</f>
        <v>DAL</v>
      </c>
      <c r="E66" s="8" t="str">
        <f t="shared" si="86"/>
        <v>CHA</v>
      </c>
      <c r="F66" s="6">
        <f t="shared" ref="F66:F79" si="87">MAX(M32,M49)</f>
        <v>115.74519819388888</v>
      </c>
      <c r="G66" s="6">
        <f t="shared" ref="G66:G79" si="88">MIN(N32,N49)</f>
        <v>103.37300848539888</v>
      </c>
      <c r="H66" s="6">
        <f t="shared" ref="H66:H77" si="89">F66-G66</f>
        <v>12.372189708489998</v>
      </c>
      <c r="I66" s="6" t="str">
        <f t="shared" ref="I66:I79" si="90">IF(G66&gt;F66,E32,D32)</f>
        <v>DAL</v>
      </c>
      <c r="L66" s="6">
        <f t="shared" ref="L66:L77" si="91">F66+G66</f>
        <v>219.11820667928777</v>
      </c>
      <c r="M66" s="17" t="str">
        <f>D66</f>
        <v>DAL</v>
      </c>
      <c r="N66" s="17" t="str">
        <f>E66</f>
        <v>CHA</v>
      </c>
      <c r="O66" s="18" t="s">
        <v>87</v>
      </c>
      <c r="P66" s="18" t="s">
        <v>61</v>
      </c>
      <c r="Q66" s="19">
        <v>0.14285714285714285</v>
      </c>
      <c r="R66" s="19">
        <v>0.5</v>
      </c>
      <c r="S66" s="19"/>
      <c r="T66" s="19" t="s">
        <v>101</v>
      </c>
      <c r="U66" s="20">
        <v>223.5</v>
      </c>
      <c r="V66" s="20" t="s">
        <v>56</v>
      </c>
      <c r="W66" s="21">
        <v>1</v>
      </c>
      <c r="X66" s="21">
        <v>5</v>
      </c>
      <c r="Y66" s="21" t="s">
        <v>81</v>
      </c>
      <c r="Z66" s="21">
        <v>234</v>
      </c>
    </row>
    <row r="67" spans="4:26" x14ac:dyDescent="0.3">
      <c r="D67" s="8" t="str">
        <f t="shared" si="86"/>
        <v>DET</v>
      </c>
      <c r="E67" s="8" t="str">
        <f t="shared" si="86"/>
        <v>PHI</v>
      </c>
      <c r="F67" s="6">
        <f t="shared" si="87"/>
        <v>108.33924074419288</v>
      </c>
      <c r="G67" s="6">
        <f t="shared" si="88"/>
        <v>110.93811692441221</v>
      </c>
      <c r="H67" s="6">
        <f t="shared" si="89"/>
        <v>-2.5988761802193352</v>
      </c>
      <c r="I67" s="6" t="str">
        <f t="shared" si="90"/>
        <v>PHI</v>
      </c>
      <c r="L67" s="6">
        <f t="shared" si="91"/>
        <v>219.27735766860508</v>
      </c>
      <c r="M67" s="17" t="str">
        <f t="shared" ref="M67:M77" si="92">D67</f>
        <v>DET</v>
      </c>
      <c r="N67" s="17" t="str">
        <f t="shared" ref="N67:N77" si="93">E67</f>
        <v>PHI</v>
      </c>
      <c r="O67" s="20" t="s">
        <v>89</v>
      </c>
      <c r="P67" s="20" t="s">
        <v>82</v>
      </c>
      <c r="Q67" s="21">
        <v>1</v>
      </c>
      <c r="R67" s="21">
        <v>5</v>
      </c>
      <c r="S67" s="21"/>
      <c r="T67" s="21" t="s">
        <v>102</v>
      </c>
      <c r="U67" s="18">
        <v>222.5</v>
      </c>
      <c r="V67" s="18" t="s">
        <v>56</v>
      </c>
      <c r="W67" s="19">
        <v>1</v>
      </c>
      <c r="X67" s="19">
        <v>5</v>
      </c>
      <c r="Y67" s="19" t="s">
        <v>81</v>
      </c>
      <c r="Z67" s="19">
        <v>222</v>
      </c>
    </row>
    <row r="68" spans="4:26" x14ac:dyDescent="0.3">
      <c r="D68" s="8" t="str">
        <f t="shared" si="86"/>
        <v>IND</v>
      </c>
      <c r="E68" s="8" t="str">
        <f t="shared" si="86"/>
        <v>TOR</v>
      </c>
      <c r="F68" s="6">
        <f t="shared" si="87"/>
        <v>120.87852861458077</v>
      </c>
      <c r="G68" s="6">
        <f t="shared" si="88"/>
        <v>104.86277596215488</v>
      </c>
      <c r="H68" s="6">
        <f t="shared" si="89"/>
        <v>16.015752652425888</v>
      </c>
      <c r="I68" s="6" t="str">
        <f t="shared" si="90"/>
        <v>IND</v>
      </c>
      <c r="L68" s="6">
        <f t="shared" si="91"/>
        <v>225.74130457673567</v>
      </c>
      <c r="M68" s="17" t="str">
        <f t="shared" si="92"/>
        <v>IND</v>
      </c>
      <c r="N68" s="17" t="str">
        <f t="shared" si="93"/>
        <v>TOR</v>
      </c>
      <c r="O68" s="18" t="s">
        <v>90</v>
      </c>
      <c r="P68" s="18" t="s">
        <v>64</v>
      </c>
      <c r="Q68" s="19">
        <v>0.2</v>
      </c>
      <c r="R68" s="19">
        <v>1</v>
      </c>
      <c r="S68" s="19"/>
      <c r="T68" s="19" t="s">
        <v>103</v>
      </c>
      <c r="U68" s="20">
        <v>239.5</v>
      </c>
      <c r="V68" s="20" t="s">
        <v>56</v>
      </c>
      <c r="W68" s="21">
        <v>1</v>
      </c>
      <c r="X68" s="21">
        <v>5</v>
      </c>
      <c r="Y68" s="21" t="s">
        <v>81</v>
      </c>
      <c r="Z68" s="21">
        <v>263</v>
      </c>
    </row>
    <row r="69" spans="4:26" x14ac:dyDescent="0.3">
      <c r="D69" s="8" t="str">
        <f t="shared" si="86"/>
        <v>MIA</v>
      </c>
      <c r="E69" s="8" t="str">
        <f t="shared" si="86"/>
        <v>ATL</v>
      </c>
      <c r="F69" s="6">
        <f t="shared" si="87"/>
        <v>114.29117060048245</v>
      </c>
      <c r="G69" s="6">
        <f t="shared" si="88"/>
        <v>102.36465148569889</v>
      </c>
      <c r="H69" s="6">
        <f t="shared" si="89"/>
        <v>11.926519114783559</v>
      </c>
      <c r="I69" s="6" t="str">
        <f t="shared" si="90"/>
        <v>MIA</v>
      </c>
      <c r="L69" s="6">
        <f t="shared" si="91"/>
        <v>216.65582208618133</v>
      </c>
      <c r="M69" s="17" t="str">
        <f t="shared" si="92"/>
        <v>MIA</v>
      </c>
      <c r="N69" s="17" t="str">
        <f t="shared" si="93"/>
        <v>ATL</v>
      </c>
      <c r="O69" s="18" t="s">
        <v>91</v>
      </c>
      <c r="P69" s="18" t="s">
        <v>63</v>
      </c>
      <c r="Q69" s="19">
        <v>0.4</v>
      </c>
      <c r="R69" s="19">
        <v>2</v>
      </c>
      <c r="S69" s="19" t="s">
        <v>81</v>
      </c>
      <c r="T69" s="19" t="s">
        <v>104</v>
      </c>
      <c r="U69" s="18">
        <v>219.5</v>
      </c>
      <c r="V69" s="18" t="s">
        <v>56</v>
      </c>
      <c r="W69" s="19">
        <v>0.4</v>
      </c>
      <c r="X69" s="19">
        <v>2</v>
      </c>
      <c r="Y69" s="19"/>
      <c r="Z69" s="19">
        <v>228</v>
      </c>
    </row>
    <row r="70" spans="4:26" x14ac:dyDescent="0.3">
      <c r="D70" s="8" t="str">
        <f t="shared" si="86"/>
        <v>BOS</v>
      </c>
      <c r="E70" s="8" t="str">
        <f t="shared" si="86"/>
        <v>MIL</v>
      </c>
      <c r="F70" s="6">
        <f t="shared" si="87"/>
        <v>120.36486298425558</v>
      </c>
      <c r="G70" s="6">
        <f t="shared" si="88"/>
        <v>107.35776674749377</v>
      </c>
      <c r="H70" s="6">
        <f t="shared" si="89"/>
        <v>13.007096236761811</v>
      </c>
      <c r="I70" s="6" t="str">
        <f t="shared" si="90"/>
        <v>BOS</v>
      </c>
      <c r="L70" s="6">
        <f t="shared" si="91"/>
        <v>227.72262973174935</v>
      </c>
      <c r="M70" s="17" t="str">
        <f t="shared" si="92"/>
        <v>BOS</v>
      </c>
      <c r="N70" s="17" t="str">
        <f t="shared" si="93"/>
        <v>MIL</v>
      </c>
      <c r="O70" s="20" t="s">
        <v>92</v>
      </c>
      <c r="P70" s="20" t="s">
        <v>66</v>
      </c>
      <c r="Q70" s="21">
        <v>0.8</v>
      </c>
      <c r="R70" s="21">
        <v>4</v>
      </c>
      <c r="S70" s="21" t="s">
        <v>81</v>
      </c>
      <c r="T70" s="21" t="s">
        <v>105</v>
      </c>
      <c r="U70" s="20">
        <v>228.5</v>
      </c>
      <c r="V70" s="20" t="s">
        <v>57</v>
      </c>
      <c r="W70" s="21">
        <v>0.4</v>
      </c>
      <c r="X70" s="21">
        <v>2</v>
      </c>
      <c r="Y70" s="21"/>
      <c r="Z70" s="21">
        <v>195</v>
      </c>
    </row>
    <row r="71" spans="4:26" x14ac:dyDescent="0.3">
      <c r="D71" s="8" t="str">
        <f t="shared" si="86"/>
        <v>NYK</v>
      </c>
      <c r="E71" s="8" t="str">
        <f t="shared" si="86"/>
        <v>CHI</v>
      </c>
      <c r="F71" s="6">
        <f t="shared" si="87"/>
        <v>113.04733250714057</v>
      </c>
      <c r="G71" s="6">
        <f t="shared" si="88"/>
        <v>105.8150350998848</v>
      </c>
      <c r="H71" s="6">
        <f t="shared" si="89"/>
        <v>7.2322974072557713</v>
      </c>
      <c r="I71" s="6" t="str">
        <f t="shared" si="90"/>
        <v>NYK</v>
      </c>
      <c r="L71" s="6">
        <f t="shared" si="91"/>
        <v>218.86236760702536</v>
      </c>
      <c r="M71" s="17" t="str">
        <f t="shared" si="92"/>
        <v>NYK</v>
      </c>
      <c r="N71" s="17" t="str">
        <f t="shared" si="93"/>
        <v>CHI</v>
      </c>
      <c r="O71" s="18" t="s">
        <v>93</v>
      </c>
      <c r="P71" s="18" t="s">
        <v>75</v>
      </c>
      <c r="Q71" s="19">
        <v>0.4</v>
      </c>
      <c r="R71" s="19">
        <v>2</v>
      </c>
      <c r="S71" s="19" t="s">
        <v>81</v>
      </c>
      <c r="T71" s="19" t="s">
        <v>106</v>
      </c>
      <c r="U71" s="18">
        <v>212.5</v>
      </c>
      <c r="V71" s="18" t="s">
        <v>57</v>
      </c>
      <c r="W71" s="19">
        <v>1</v>
      </c>
      <c r="X71" s="19">
        <v>5</v>
      </c>
      <c r="Y71" s="19" t="s">
        <v>81</v>
      </c>
      <c r="Z71" s="19">
        <v>245</v>
      </c>
    </row>
    <row r="72" spans="4:26" x14ac:dyDescent="0.3">
      <c r="D72" s="8" t="str">
        <f t="shared" si="86"/>
        <v>ORL</v>
      </c>
      <c r="E72" s="8" t="str">
        <f t="shared" si="86"/>
        <v>HOU</v>
      </c>
      <c r="F72" s="6">
        <f t="shared" si="87"/>
        <v>117.29249812253877</v>
      </c>
      <c r="G72" s="6">
        <f t="shared" si="88"/>
        <v>102.79057092873478</v>
      </c>
      <c r="H72" s="6">
        <f t="shared" si="89"/>
        <v>14.501927193803994</v>
      </c>
      <c r="I72" s="6" t="str">
        <f t="shared" si="90"/>
        <v>ORL</v>
      </c>
      <c r="L72" s="6">
        <f t="shared" si="91"/>
        <v>220.08306905127355</v>
      </c>
      <c r="M72" s="17" t="str">
        <f t="shared" si="92"/>
        <v>ORL</v>
      </c>
      <c r="N72" s="17" t="str">
        <f t="shared" si="93"/>
        <v>HOU</v>
      </c>
      <c r="O72" s="20" t="s">
        <v>94</v>
      </c>
      <c r="P72" s="20" t="s">
        <v>70</v>
      </c>
      <c r="Q72" s="21">
        <v>0.4</v>
      </c>
      <c r="R72" s="21">
        <v>2</v>
      </c>
      <c r="S72" s="21"/>
      <c r="T72" s="21" t="s">
        <v>107</v>
      </c>
      <c r="U72" s="18">
        <v>215.5</v>
      </c>
      <c r="V72" s="18" t="s">
        <v>57</v>
      </c>
      <c r="W72" s="19">
        <v>0.8</v>
      </c>
      <c r="X72" s="19">
        <v>4</v>
      </c>
      <c r="Y72" s="19" t="s">
        <v>81</v>
      </c>
      <c r="Z72" s="19">
        <v>224</v>
      </c>
    </row>
    <row r="73" spans="4:26" x14ac:dyDescent="0.3">
      <c r="D73" s="8" t="str">
        <f t="shared" si="86"/>
        <v>SAS</v>
      </c>
      <c r="E73" s="8" t="str">
        <f t="shared" si="86"/>
        <v>MEM</v>
      </c>
      <c r="F73" s="6">
        <f t="shared" si="87"/>
        <v>114.72108938339011</v>
      </c>
      <c r="G73" s="6">
        <f t="shared" si="88"/>
        <v>106.46410441543033</v>
      </c>
      <c r="H73" s="6">
        <f t="shared" si="89"/>
        <v>8.2569849679597809</v>
      </c>
      <c r="I73" s="6" t="str">
        <f t="shared" si="90"/>
        <v>SAS</v>
      </c>
      <c r="L73" s="6">
        <f t="shared" si="91"/>
        <v>221.18519379882042</v>
      </c>
      <c r="M73" s="17" t="str">
        <f t="shared" si="92"/>
        <v>SAS</v>
      </c>
      <c r="N73" s="17" t="str">
        <f t="shared" si="93"/>
        <v>MEM</v>
      </c>
      <c r="O73" s="18" t="s">
        <v>95</v>
      </c>
      <c r="P73" s="18" t="s">
        <v>77</v>
      </c>
      <c r="Q73" s="19">
        <v>0.2</v>
      </c>
      <c r="R73" s="19">
        <v>1</v>
      </c>
      <c r="S73" s="19"/>
      <c r="T73" s="19" t="s">
        <v>108</v>
      </c>
      <c r="U73" s="20">
        <v>216.5</v>
      </c>
      <c r="V73" s="20" t="s">
        <v>57</v>
      </c>
      <c r="W73" s="21">
        <v>1</v>
      </c>
      <c r="X73" s="21">
        <v>5</v>
      </c>
      <c r="Y73" s="21"/>
      <c r="Z73" s="21">
        <v>189</v>
      </c>
    </row>
    <row r="74" spans="4:26" x14ac:dyDescent="0.3">
      <c r="D74" s="8" t="str">
        <f t="shared" si="86"/>
        <v>WAS</v>
      </c>
      <c r="E74" s="8" t="str">
        <f t="shared" si="86"/>
        <v>MIN</v>
      </c>
      <c r="F74" s="6">
        <f t="shared" si="87"/>
        <v>109.67984352518167</v>
      </c>
      <c r="G74" s="6">
        <f t="shared" si="88"/>
        <v>112.03571359116657</v>
      </c>
      <c r="H74" s="6">
        <f t="shared" si="89"/>
        <v>-2.3558700659849023</v>
      </c>
      <c r="I74" s="6" t="str">
        <f t="shared" si="90"/>
        <v>MIN</v>
      </c>
      <c r="L74" s="6">
        <f t="shared" si="91"/>
        <v>221.71555711634824</v>
      </c>
      <c r="M74" s="17" t="str">
        <f t="shared" si="92"/>
        <v>WAS</v>
      </c>
      <c r="N74" s="17" t="str">
        <f t="shared" si="93"/>
        <v>MIN</v>
      </c>
      <c r="O74" s="20" t="s">
        <v>96</v>
      </c>
      <c r="P74" s="20" t="s">
        <v>37</v>
      </c>
      <c r="Q74" s="21">
        <v>0.14285714285714285</v>
      </c>
      <c r="R74" s="21">
        <v>0.5</v>
      </c>
      <c r="S74" s="21"/>
      <c r="T74" s="21" t="s">
        <v>109</v>
      </c>
      <c r="U74" s="20">
        <v>224.5</v>
      </c>
      <c r="V74" s="20" t="s">
        <v>56</v>
      </c>
      <c r="W74" s="21">
        <v>0.8</v>
      </c>
      <c r="X74" s="21">
        <v>4</v>
      </c>
      <c r="Y74" s="21"/>
      <c r="Z74" s="21">
        <v>251</v>
      </c>
    </row>
    <row r="75" spans="4:26" x14ac:dyDescent="0.3">
      <c r="D75" s="8" t="str">
        <f t="shared" si="86"/>
        <v>SAC</v>
      </c>
      <c r="E75" s="8" t="str">
        <f t="shared" si="86"/>
        <v>OKC</v>
      </c>
      <c r="F75" s="6">
        <f t="shared" si="87"/>
        <v>114.98939478377012</v>
      </c>
      <c r="G75" s="6">
        <f t="shared" si="88"/>
        <v>103.51820759663356</v>
      </c>
      <c r="H75" s="6">
        <f t="shared" si="89"/>
        <v>11.471187187136564</v>
      </c>
      <c r="I75" s="6" t="str">
        <f t="shared" si="90"/>
        <v>SAC</v>
      </c>
      <c r="L75" s="6">
        <f t="shared" si="91"/>
        <v>218.50760238040368</v>
      </c>
      <c r="M75" s="17" t="str">
        <f t="shared" si="92"/>
        <v>SAC</v>
      </c>
      <c r="N75" s="17" t="str">
        <f t="shared" si="93"/>
        <v>OKC</v>
      </c>
      <c r="O75" s="20" t="s">
        <v>97</v>
      </c>
      <c r="P75" s="20" t="s">
        <v>78</v>
      </c>
      <c r="Q75" s="21">
        <v>0.8</v>
      </c>
      <c r="R75" s="21">
        <v>4</v>
      </c>
      <c r="S75" s="21" t="s">
        <v>81</v>
      </c>
      <c r="T75" s="21" t="s">
        <v>110</v>
      </c>
      <c r="U75" s="18">
        <v>226.5</v>
      </c>
      <c r="V75" s="18" t="s">
        <v>56</v>
      </c>
      <c r="W75" s="19">
        <v>0.8</v>
      </c>
      <c r="X75" s="19">
        <v>4</v>
      </c>
      <c r="Y75" s="19"/>
      <c r="Z75" s="19">
        <v>217</v>
      </c>
    </row>
    <row r="76" spans="4:26" x14ac:dyDescent="0.3">
      <c r="D76" s="8" t="str">
        <f t="shared" si="86"/>
        <v>DEN</v>
      </c>
      <c r="E76" s="8" t="str">
        <f t="shared" si="86"/>
        <v>UTA</v>
      </c>
      <c r="F76" s="6">
        <f t="shared" si="87"/>
        <v>120.31112643335966</v>
      </c>
      <c r="G76" s="6">
        <f t="shared" si="88"/>
        <v>106.25008199409434</v>
      </c>
      <c r="H76" s="6">
        <f t="shared" si="89"/>
        <v>14.061044439265316</v>
      </c>
      <c r="I76" s="6" t="str">
        <f t="shared" si="90"/>
        <v>DEN</v>
      </c>
      <c r="L76" s="6">
        <f t="shared" si="91"/>
        <v>226.56120842745401</v>
      </c>
      <c r="M76" s="17" t="str">
        <f t="shared" si="92"/>
        <v>DEN</v>
      </c>
      <c r="N76" s="17" t="str">
        <f t="shared" si="93"/>
        <v>UTA</v>
      </c>
      <c r="O76" s="18" t="s">
        <v>98</v>
      </c>
      <c r="P76" s="18" t="s">
        <v>85</v>
      </c>
      <c r="Q76" s="19">
        <v>0.2</v>
      </c>
      <c r="R76" s="19">
        <v>1</v>
      </c>
      <c r="S76" s="19" t="s">
        <v>81</v>
      </c>
      <c r="T76" s="19" t="s">
        <v>112</v>
      </c>
      <c r="U76" s="20">
        <v>224.5</v>
      </c>
      <c r="V76" s="20" t="s">
        <v>57</v>
      </c>
      <c r="W76" s="21">
        <v>0.8</v>
      </c>
      <c r="X76" s="21">
        <v>4</v>
      </c>
      <c r="Y76" s="21" t="s">
        <v>81</v>
      </c>
      <c r="Z76" s="21">
        <v>206</v>
      </c>
    </row>
    <row r="77" spans="4:26" x14ac:dyDescent="0.3">
      <c r="D77" s="8" t="str">
        <f t="shared" si="86"/>
        <v>GSW</v>
      </c>
      <c r="E77" s="8" t="str">
        <f t="shared" si="86"/>
        <v>LAL</v>
      </c>
      <c r="F77" s="6">
        <f t="shared" si="87"/>
        <v>116.61933753755733</v>
      </c>
      <c r="G77" s="6">
        <f t="shared" si="88"/>
        <v>108.91357671328065</v>
      </c>
      <c r="H77" s="6">
        <f t="shared" si="89"/>
        <v>7.7057608242766804</v>
      </c>
      <c r="I77" s="6" t="str">
        <f t="shared" si="90"/>
        <v>GSW</v>
      </c>
      <c r="L77" s="6">
        <f t="shared" si="91"/>
        <v>225.53291425083796</v>
      </c>
      <c r="M77" s="17" t="str">
        <f t="shared" si="92"/>
        <v>GSW</v>
      </c>
      <c r="N77" s="17" t="str">
        <f t="shared" si="93"/>
        <v>LAL</v>
      </c>
      <c r="O77" s="18" t="s">
        <v>99</v>
      </c>
      <c r="P77" s="18" t="s">
        <v>80</v>
      </c>
      <c r="Q77" s="19">
        <v>0.6</v>
      </c>
      <c r="R77" s="19">
        <v>3</v>
      </c>
      <c r="S77" s="19"/>
      <c r="T77" s="19" t="s">
        <v>111</v>
      </c>
      <c r="U77" s="18">
        <v>235.5</v>
      </c>
      <c r="V77" s="18" t="s">
        <v>57</v>
      </c>
      <c r="W77" s="19">
        <v>0.4</v>
      </c>
      <c r="X77" s="19">
        <v>2</v>
      </c>
      <c r="Y77" s="19"/>
      <c r="Z77" s="19">
        <v>254</v>
      </c>
    </row>
    <row r="78" spans="4:26" x14ac:dyDescent="0.3">
      <c r="D78" s="8" t="str">
        <f t="shared" si="86"/>
        <v>LAC</v>
      </c>
      <c r="E78" s="8" t="str">
        <f t="shared" si="86"/>
        <v>PHX</v>
      </c>
      <c r="F78" s="6">
        <f t="shared" si="87"/>
        <v>112.85386550849469</v>
      </c>
      <c r="G78" s="6">
        <f t="shared" si="88"/>
        <v>111.64791804659133</v>
      </c>
      <c r="H78" s="6">
        <f t="shared" ref="H78" si="94">F78-G78</f>
        <v>1.2059474619033637</v>
      </c>
      <c r="I78" s="6" t="str">
        <f t="shared" si="90"/>
        <v>LAC</v>
      </c>
      <c r="L78" s="6">
        <f t="shared" ref="L78" si="95">F78+G78</f>
        <v>224.50178355508604</v>
      </c>
      <c r="M78" s="17" t="str">
        <f t="shared" ref="M78" si="96">D78</f>
        <v>LAC</v>
      </c>
      <c r="N78" s="17" t="str">
        <f t="shared" ref="N78" si="97">E78</f>
        <v>PHX</v>
      </c>
      <c r="O78" s="18" t="s">
        <v>100</v>
      </c>
      <c r="P78" s="18" t="s">
        <v>62</v>
      </c>
      <c r="Q78" s="19">
        <v>1</v>
      </c>
      <c r="R78" s="19">
        <v>5</v>
      </c>
      <c r="S78" s="19" t="s">
        <v>81</v>
      </c>
      <c r="T78" s="19" t="s">
        <v>113</v>
      </c>
      <c r="U78" s="18">
        <v>226.5</v>
      </c>
      <c r="V78" s="18" t="s">
        <v>56</v>
      </c>
      <c r="W78" s="19">
        <v>0.8</v>
      </c>
      <c r="X78" s="19">
        <v>4</v>
      </c>
      <c r="Y78" s="19"/>
      <c r="Z78" s="19">
        <v>197</v>
      </c>
    </row>
    <row r="79" spans="4:26" x14ac:dyDescent="0.3">
      <c r="D79" s="8" t="str">
        <f t="shared" si="86"/>
        <v>NOP</v>
      </c>
      <c r="E79" s="8" t="str">
        <f t="shared" si="86"/>
        <v>POR</v>
      </c>
      <c r="F79" s="6">
        <f t="shared" si="87"/>
        <v>113.58090429443011</v>
      </c>
      <c r="G79" s="6">
        <f t="shared" si="88"/>
        <v>103.18132634118065</v>
      </c>
      <c r="H79" s="6">
        <f t="shared" ref="H79" si="98">F79-G79</f>
        <v>10.399577953249462</v>
      </c>
      <c r="I79" s="6" t="str">
        <f t="shared" si="90"/>
        <v>NOP</v>
      </c>
      <c r="L79" s="6">
        <f t="shared" ref="L79" si="99">F79+G79</f>
        <v>216.76223063561076</v>
      </c>
      <c r="M79" s="17" t="str">
        <f t="shared" ref="M79" si="100">D79</f>
        <v>NOP</v>
      </c>
      <c r="N79" s="17" t="str">
        <f t="shared" ref="N79" si="101">E79</f>
        <v>POR</v>
      </c>
      <c r="O79" s="18" t="s">
        <v>88</v>
      </c>
      <c r="P79" s="18" t="s">
        <v>65</v>
      </c>
      <c r="Q79" s="19">
        <v>1</v>
      </c>
      <c r="R79" s="19">
        <v>5</v>
      </c>
      <c r="S79" s="19"/>
      <c r="T79" s="19" t="s">
        <v>114</v>
      </c>
      <c r="U79" s="20">
        <v>212.5</v>
      </c>
      <c r="V79" s="20" t="s">
        <v>57</v>
      </c>
      <c r="W79" s="21">
        <v>1</v>
      </c>
      <c r="X79" s="21">
        <v>5</v>
      </c>
      <c r="Y79" s="21"/>
      <c r="Z79" s="21">
        <v>210</v>
      </c>
    </row>
    <row r="80" spans="4:26" x14ac:dyDescent="0.3">
      <c r="D80" s="8"/>
      <c r="E80" s="8"/>
    </row>
    <row r="81" spans="4:7" x14ac:dyDescent="0.3">
      <c r="D81" s="4" t="s">
        <v>0</v>
      </c>
      <c r="E81" s="4" t="s">
        <v>1</v>
      </c>
      <c r="F81" s="6" t="s">
        <v>45</v>
      </c>
      <c r="G81" s="6" t="s">
        <v>46</v>
      </c>
    </row>
    <row r="82" spans="4:7" x14ac:dyDescent="0.3">
      <c r="D82" t="str">
        <f>A2</f>
        <v>DAL</v>
      </c>
      <c r="E82" t="str">
        <f>B2</f>
        <v>CHA</v>
      </c>
      <c r="F82" s="6">
        <v>14.739999999999995</v>
      </c>
      <c r="G82" s="6">
        <v>5.3080191523810072</v>
      </c>
    </row>
    <row r="83" spans="4:7" x14ac:dyDescent="0.3">
      <c r="D83" t="str">
        <f t="shared" ref="D83:E83" si="102">A3</f>
        <v>CHA</v>
      </c>
      <c r="E83" t="str">
        <f t="shared" si="102"/>
        <v>DAL</v>
      </c>
    </row>
    <row r="84" spans="4:7" x14ac:dyDescent="0.3">
      <c r="D84" t="str">
        <f t="shared" ref="D84:E84" si="103">A4</f>
        <v>DET</v>
      </c>
      <c r="E84" t="str">
        <f t="shared" si="103"/>
        <v>PHI</v>
      </c>
      <c r="F84" s="6">
        <v>-0.95242196623799202</v>
      </c>
      <c r="G84" s="6">
        <v>-13.577697073610892</v>
      </c>
    </row>
    <row r="85" spans="4:7" x14ac:dyDescent="0.3">
      <c r="D85" t="str">
        <f t="shared" ref="D85:E85" si="104">A5</f>
        <v>PHI</v>
      </c>
      <c r="E85" t="str">
        <f t="shared" si="104"/>
        <v>DET</v>
      </c>
    </row>
    <row r="86" spans="4:7" x14ac:dyDescent="0.3">
      <c r="D86" t="str">
        <f t="shared" ref="D86:E86" si="105">A6</f>
        <v>IND</v>
      </c>
      <c r="E86" t="str">
        <f t="shared" si="105"/>
        <v>TOR</v>
      </c>
      <c r="F86" s="6">
        <v>17.535578995348004</v>
      </c>
      <c r="G86" s="6">
        <v>3.7520278202740087</v>
      </c>
    </row>
    <row r="87" spans="4:7" x14ac:dyDescent="0.3">
      <c r="D87" t="str">
        <f t="shared" ref="D87:E87" si="106">A7</f>
        <v>TOR</v>
      </c>
      <c r="E87" t="str">
        <f t="shared" si="106"/>
        <v>IND</v>
      </c>
    </row>
    <row r="88" spans="4:7" x14ac:dyDescent="0.3">
      <c r="D88" t="str">
        <f t="shared" ref="D88:E88" si="107">A8</f>
        <v>MIA</v>
      </c>
      <c r="E88" t="str">
        <f t="shared" si="107"/>
        <v>ATL</v>
      </c>
      <c r="F88" s="6">
        <v>15.04515038629701</v>
      </c>
      <c r="G88" s="6">
        <v>-7.1792307697579929</v>
      </c>
    </row>
    <row r="89" spans="4:7" x14ac:dyDescent="0.3">
      <c r="D89" t="str">
        <f t="shared" ref="D89:E89" si="108">A9</f>
        <v>ATL</v>
      </c>
      <c r="E89" t="str">
        <f t="shared" si="108"/>
        <v>MIA</v>
      </c>
    </row>
    <row r="90" spans="4:7" x14ac:dyDescent="0.3">
      <c r="D90" t="str">
        <f t="shared" ref="D90:E90" si="109">A10</f>
        <v>BOS</v>
      </c>
      <c r="E90" t="str">
        <f t="shared" si="109"/>
        <v>MIL</v>
      </c>
      <c r="F90" s="6">
        <v>14.769139530342997</v>
      </c>
      <c r="G90" s="6">
        <v>-4.1228571428580096</v>
      </c>
    </row>
    <row r="91" spans="4:7" x14ac:dyDescent="0.3">
      <c r="D91" t="str">
        <f t="shared" ref="D91:E91" si="110">A11</f>
        <v>MIL</v>
      </c>
      <c r="E91" t="str">
        <f t="shared" si="110"/>
        <v>BOS</v>
      </c>
    </row>
    <row r="92" spans="4:7" x14ac:dyDescent="0.3">
      <c r="D92" t="str">
        <f t="shared" ref="D92:E92" si="111">A12</f>
        <v>NYK</v>
      </c>
      <c r="E92" t="str">
        <f t="shared" si="111"/>
        <v>CHI</v>
      </c>
      <c r="F92" s="6">
        <v>10.934402989527001</v>
      </c>
      <c r="G92" s="6">
        <v>-0.38651685393298862</v>
      </c>
    </row>
    <row r="93" spans="4:7" x14ac:dyDescent="0.3">
      <c r="D93" t="str">
        <f t="shared" ref="D93:E93" si="112">A13</f>
        <v>CHI</v>
      </c>
      <c r="E93" t="str">
        <f t="shared" si="112"/>
        <v>NYK</v>
      </c>
    </row>
    <row r="94" spans="4:7" x14ac:dyDescent="0.3">
      <c r="D94" t="str">
        <f>A14</f>
        <v>ORL</v>
      </c>
      <c r="E94" t="str">
        <f>B14</f>
        <v>HOU</v>
      </c>
      <c r="F94" s="6">
        <v>17.847341624523992</v>
      </c>
      <c r="G94" s="6">
        <v>-12.110929999999996</v>
      </c>
    </row>
    <row r="95" spans="4:7" x14ac:dyDescent="0.3">
      <c r="D95" t="str">
        <f t="shared" ref="D95:D103" si="113">A15</f>
        <v>HOU</v>
      </c>
      <c r="E95" t="str">
        <f t="shared" ref="E95:E103" si="114">B15</f>
        <v>ORL</v>
      </c>
    </row>
    <row r="96" spans="4:7" x14ac:dyDescent="0.3">
      <c r="D96" t="str">
        <f t="shared" si="113"/>
        <v>SAS</v>
      </c>
      <c r="E96" t="str">
        <f t="shared" si="114"/>
        <v>MEM</v>
      </c>
      <c r="F96" s="6">
        <v>10.597245454618005</v>
      </c>
      <c r="G96" s="6">
        <v>-10.377642600718005</v>
      </c>
    </row>
    <row r="97" spans="4:7" x14ac:dyDescent="0.3">
      <c r="D97" t="str">
        <f t="shared" si="113"/>
        <v>MEM</v>
      </c>
      <c r="E97" t="str">
        <f t="shared" si="114"/>
        <v>SAS</v>
      </c>
    </row>
    <row r="98" spans="4:7" x14ac:dyDescent="0.3">
      <c r="D98" t="str">
        <f t="shared" si="113"/>
        <v>WAS</v>
      </c>
      <c r="E98" t="str">
        <f t="shared" si="114"/>
        <v>MIN</v>
      </c>
      <c r="F98" s="6">
        <v>-0.64738722201499854</v>
      </c>
      <c r="G98" s="6">
        <v>-20.597287333333995</v>
      </c>
    </row>
    <row r="99" spans="4:7" x14ac:dyDescent="0.3">
      <c r="D99" t="str">
        <f t="shared" si="113"/>
        <v>MIN</v>
      </c>
      <c r="E99" t="str">
        <f t="shared" si="114"/>
        <v>WAS</v>
      </c>
    </row>
    <row r="100" spans="4:7" x14ac:dyDescent="0.3">
      <c r="D100" t="str">
        <f t="shared" si="113"/>
        <v>SAC</v>
      </c>
      <c r="E100" t="str">
        <f t="shared" si="114"/>
        <v>OKC</v>
      </c>
      <c r="F100" s="6">
        <v>13.730953846153</v>
      </c>
      <c r="G100" s="6">
        <v>-9.1974200000000081</v>
      </c>
    </row>
    <row r="101" spans="4:7" x14ac:dyDescent="0.3">
      <c r="D101" t="str">
        <f t="shared" si="113"/>
        <v>OKC</v>
      </c>
      <c r="E101" t="str">
        <f t="shared" si="114"/>
        <v>SAC</v>
      </c>
    </row>
    <row r="102" spans="4:7" x14ac:dyDescent="0.3">
      <c r="D102" t="str">
        <f t="shared" si="113"/>
        <v>DEN</v>
      </c>
      <c r="E102" t="str">
        <f t="shared" si="114"/>
        <v>UTA</v>
      </c>
      <c r="F102" s="6">
        <v>16.332990689133993</v>
      </c>
      <c r="G102" s="6">
        <v>6.5448717938800058</v>
      </c>
    </row>
    <row r="103" spans="4:7" x14ac:dyDescent="0.3">
      <c r="D103" t="str">
        <f t="shared" si="113"/>
        <v>UTA</v>
      </c>
      <c r="E103" t="str">
        <f t="shared" si="114"/>
        <v>DEN</v>
      </c>
    </row>
    <row r="104" spans="4:7" x14ac:dyDescent="0.3">
      <c r="D104" t="str">
        <f t="shared" ref="D104:D106" si="115">A24</f>
        <v>GSW</v>
      </c>
      <c r="E104" t="str">
        <f t="shared" ref="E104:E106" si="116">B24</f>
        <v>LAL</v>
      </c>
      <c r="F104" s="6">
        <v>11.178571428571999</v>
      </c>
      <c r="G104" s="6">
        <v>-9.5915771841630004</v>
      </c>
    </row>
    <row r="105" spans="4:7" x14ac:dyDescent="0.3">
      <c r="D105" t="str">
        <f t="shared" si="115"/>
        <v>LAL</v>
      </c>
      <c r="E105" t="str">
        <f t="shared" si="116"/>
        <v>GSW</v>
      </c>
    </row>
    <row r="106" spans="4:7" x14ac:dyDescent="0.3">
      <c r="D106" t="str">
        <f t="shared" si="115"/>
        <v>LAC</v>
      </c>
      <c r="E106" t="str">
        <f t="shared" si="116"/>
        <v>PHX</v>
      </c>
      <c r="F106" s="6">
        <v>2.0185491091060044</v>
      </c>
      <c r="G106" s="6">
        <v>-7.6025500000000079</v>
      </c>
    </row>
    <row r="107" spans="4:7" x14ac:dyDescent="0.3">
      <c r="D107" t="str">
        <f t="shared" ref="D107:D110" si="117">A27</f>
        <v>PHX</v>
      </c>
      <c r="E107" t="str">
        <f t="shared" ref="E107:E110" si="118">B27</f>
        <v>LAC</v>
      </c>
    </row>
    <row r="108" spans="4:7" x14ac:dyDescent="0.3">
      <c r="D108" t="str">
        <f t="shared" si="117"/>
        <v>NOP</v>
      </c>
      <c r="E108" t="str">
        <f t="shared" si="118"/>
        <v>POR</v>
      </c>
      <c r="F108" s="6">
        <v>12.230769230774001</v>
      </c>
      <c r="G108" s="6">
        <v>1.3737984122659981</v>
      </c>
    </row>
    <row r="109" spans="4:7" x14ac:dyDescent="0.3">
      <c r="D109" t="str">
        <f t="shared" si="117"/>
        <v>POR</v>
      </c>
      <c r="E109" t="str">
        <f t="shared" si="118"/>
        <v>NOP</v>
      </c>
    </row>
    <row r="110" spans="4:7" x14ac:dyDescent="0.3">
      <c r="D110">
        <f t="shared" si="117"/>
        <v>0</v>
      </c>
      <c r="E110">
        <f t="shared" si="1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9"/>
  <sheetViews>
    <sheetView workbookViewId="0">
      <selection sqref="A1:C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115.50333553821</v>
      </c>
      <c r="C2" s="1">
        <v>105.995454441224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103.07152848973</v>
      </c>
      <c r="C3" s="1">
        <v>114.74750599720799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100.09277627557201</v>
      </c>
      <c r="C4" s="1">
        <v>112.6737887643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110.8612886193</v>
      </c>
      <c r="C5" s="1">
        <v>108.633459670926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121.868907169512</v>
      </c>
      <c r="C6" s="1">
        <v>113.465039497986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105.458917947085</v>
      </c>
      <c r="C7" s="1">
        <v>121.21154804487701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110.38941658751</v>
      </c>
      <c r="C8" s="1">
        <v>100.724080382933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114.76681990053299</v>
      </c>
      <c r="C9" s="1">
        <v>112.905526850081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119.85549963251</v>
      </c>
      <c r="C10" s="1">
        <v>107.526554712562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114.85114001096601</v>
      </c>
      <c r="C11" s="1">
        <v>112.111316323924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111.997528620428</v>
      </c>
      <c r="C12" s="1">
        <v>106.21902040740299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110.007539768211</v>
      </c>
      <c r="C13" s="1">
        <v>112.33477271587201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>
        <v>13</v>
      </c>
      <c r="B14" s="1">
        <v>110.678522396982</v>
      </c>
      <c r="C14" s="1">
        <v>101.532658375476</v>
      </c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>
        <v>14</v>
      </c>
      <c r="B15" s="1">
        <v>119.976033065075</v>
      </c>
      <c r="C15" s="1">
        <v>117.146889908361</v>
      </c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>
        <v>15</v>
      </c>
      <c r="B16" s="1">
        <v>107.425466777219</v>
      </c>
      <c r="C16" s="1">
        <v>112.233270064126</v>
      </c>
    </row>
    <row r="17" spans="1:3" ht="15" thickBot="1" x14ac:dyDescent="0.35">
      <c r="A17" s="1">
        <v>16</v>
      </c>
      <c r="B17" s="1">
        <v>105.214312447268</v>
      </c>
      <c r="C17" s="1">
        <v>113.633137998256</v>
      </c>
    </row>
    <row r="18" spans="1:3" ht="15" thickBot="1" x14ac:dyDescent="0.35">
      <c r="A18" s="1">
        <v>17</v>
      </c>
      <c r="B18" s="1">
        <v>109.55856107493901</v>
      </c>
      <c r="C18" s="1">
        <v>118.721161588687</v>
      </c>
    </row>
    <row r="19" spans="1:3" ht="15" thickBot="1" x14ac:dyDescent="0.35">
      <c r="A19" s="1">
        <v>18</v>
      </c>
      <c r="B19" s="1">
        <v>110.82502222201499</v>
      </c>
      <c r="C19" s="1">
        <v>102.299881592642</v>
      </c>
    </row>
    <row r="20" spans="1:3" ht="15" thickBot="1" x14ac:dyDescent="0.35">
      <c r="A20" s="1">
        <v>19</v>
      </c>
      <c r="B20" s="1">
        <v>107.73907232152</v>
      </c>
      <c r="C20" s="1">
        <v>102.174495283665</v>
      </c>
    </row>
    <row r="21" spans="1:3" ht="15" thickBot="1" x14ac:dyDescent="0.35">
      <c r="A21" s="1">
        <v>20</v>
      </c>
      <c r="B21" s="1">
        <v>115.278152076655</v>
      </c>
      <c r="C21" s="1">
        <v>113.981033389487</v>
      </c>
    </row>
    <row r="22" spans="1:3" ht="15" thickBot="1" x14ac:dyDescent="0.35">
      <c r="A22" s="1">
        <v>21</v>
      </c>
      <c r="B22" s="1">
        <v>115.276461290035</v>
      </c>
      <c r="C22" s="1">
        <v>105.96151211633401</v>
      </c>
    </row>
    <row r="23" spans="1:3" ht="15" thickBot="1" x14ac:dyDescent="0.35">
      <c r="A23" s="1">
        <v>22</v>
      </c>
      <c r="B23" s="1">
        <v>106.459150809007</v>
      </c>
      <c r="C23" s="1">
        <v>120.43779578109</v>
      </c>
    </row>
    <row r="24" spans="1:3" ht="15" thickBot="1" x14ac:dyDescent="0.35">
      <c r="A24" s="1">
        <v>23</v>
      </c>
      <c r="B24" s="1">
        <v>115.925843433156</v>
      </c>
      <c r="C24" s="1">
        <v>109.972098858886</v>
      </c>
    </row>
    <row r="25" spans="1:3" ht="15" thickBot="1" x14ac:dyDescent="0.35">
      <c r="A25" s="1">
        <v>24</v>
      </c>
      <c r="B25" s="1">
        <v>121.765464629874</v>
      </c>
      <c r="C25" s="1">
        <v>115.689707205113</v>
      </c>
    </row>
    <row r="26" spans="1:3" ht="15" thickBot="1" x14ac:dyDescent="0.35">
      <c r="A26" s="1">
        <v>25</v>
      </c>
      <c r="B26" s="1">
        <v>112.510438722088</v>
      </c>
      <c r="C26" s="1">
        <v>111.121450890894</v>
      </c>
    </row>
    <row r="27" spans="1:3" ht="15" thickBot="1" x14ac:dyDescent="0.35">
      <c r="A27" s="1">
        <v>26</v>
      </c>
      <c r="B27" s="1">
        <v>113.833559286344</v>
      </c>
      <c r="C27" s="1">
        <v>110.22845756465399</v>
      </c>
    </row>
    <row r="28" spans="1:3" ht="15" thickBot="1" x14ac:dyDescent="0.35">
      <c r="A28" s="1">
        <v>27</v>
      </c>
      <c r="B28" s="1">
        <v>110.67671837109999</v>
      </c>
      <c r="C28" s="1">
        <v>108.060984196429</v>
      </c>
    </row>
    <row r="29" spans="1:3" ht="15" thickBot="1" x14ac:dyDescent="0.35">
      <c r="A29" s="1">
        <v>28</v>
      </c>
      <c r="B29" s="1">
        <v>103.52435478706801</v>
      </c>
      <c r="C29" s="1">
        <v>112.23011877721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29"/>
  <sheetViews>
    <sheetView workbookViewId="0">
      <selection sqref="A1:C2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116.58</v>
      </c>
      <c r="C2" s="1">
        <v>106.08</v>
      </c>
      <c r="F2" s="1"/>
      <c r="G2" s="1"/>
      <c r="H2" s="1"/>
    </row>
    <row r="3" spans="1:8" ht="15" thickBot="1" x14ac:dyDescent="0.35">
      <c r="A3" s="1">
        <v>2</v>
      </c>
      <c r="B3" s="1">
        <v>101.84</v>
      </c>
      <c r="C3" s="1">
        <v>116.33</v>
      </c>
      <c r="F3" s="1"/>
      <c r="G3" s="1"/>
      <c r="H3" s="1"/>
    </row>
    <row r="4" spans="1:8" ht="15" thickBot="1" x14ac:dyDescent="0.35">
      <c r="A4" s="1">
        <v>3</v>
      </c>
      <c r="B4" s="1">
        <v>101</v>
      </c>
      <c r="C4" s="1">
        <v>113.27</v>
      </c>
      <c r="F4" s="1"/>
      <c r="G4" s="1"/>
      <c r="H4" s="1"/>
    </row>
    <row r="5" spans="1:8" ht="15" thickBot="1" x14ac:dyDescent="0.35">
      <c r="A5" s="1">
        <v>4</v>
      </c>
      <c r="B5" s="1">
        <v>110.64</v>
      </c>
      <c r="C5" s="1">
        <v>107.73</v>
      </c>
      <c r="F5" s="1"/>
      <c r="G5" s="1"/>
      <c r="H5" s="1"/>
    </row>
    <row r="6" spans="1:8" ht="15" thickBot="1" x14ac:dyDescent="0.35">
      <c r="A6" s="1">
        <v>5</v>
      </c>
      <c r="B6" s="1">
        <v>119.55</v>
      </c>
      <c r="C6" s="1">
        <v>114.63</v>
      </c>
      <c r="F6" s="1"/>
      <c r="G6" s="1"/>
      <c r="H6" s="1"/>
    </row>
    <row r="7" spans="1:8" ht="15" thickBot="1" x14ac:dyDescent="0.35">
      <c r="A7" s="1">
        <v>6</v>
      </c>
      <c r="B7" s="1">
        <v>105.12</v>
      </c>
      <c r="C7" s="1">
        <v>120.46</v>
      </c>
      <c r="F7" s="1"/>
      <c r="G7" s="1"/>
      <c r="H7" s="1"/>
    </row>
    <row r="8" spans="1:8" ht="15" thickBot="1" x14ac:dyDescent="0.35">
      <c r="A8" s="1">
        <v>7</v>
      </c>
      <c r="B8" s="1">
        <v>111.1</v>
      </c>
      <c r="C8" s="1">
        <v>102.62</v>
      </c>
      <c r="F8" s="1"/>
      <c r="G8" s="1"/>
      <c r="H8" s="1"/>
    </row>
    <row r="9" spans="1:8" ht="15" thickBot="1" x14ac:dyDescent="0.35">
      <c r="A9" s="1">
        <v>8</v>
      </c>
      <c r="B9" s="1">
        <v>116.41</v>
      </c>
      <c r="C9" s="1">
        <v>112.98</v>
      </c>
      <c r="F9" s="1"/>
      <c r="G9" s="1"/>
      <c r="H9" s="1"/>
    </row>
    <row r="10" spans="1:8" ht="15" thickBot="1" x14ac:dyDescent="0.35">
      <c r="A10" s="1">
        <v>9</v>
      </c>
      <c r="B10" s="1">
        <v>119.47</v>
      </c>
      <c r="C10" s="1">
        <v>106.83</v>
      </c>
      <c r="F10" s="1"/>
      <c r="G10" s="1"/>
      <c r="H10" s="1"/>
    </row>
    <row r="11" spans="1:8" ht="15" thickBot="1" x14ac:dyDescent="0.35">
      <c r="A11" s="1">
        <v>10</v>
      </c>
      <c r="B11" s="1">
        <v>115.98</v>
      </c>
      <c r="C11" s="1">
        <v>112.62</v>
      </c>
      <c r="F11" s="1"/>
      <c r="G11" s="1"/>
      <c r="H11" s="1"/>
    </row>
    <row r="12" spans="1:8" ht="15" thickBot="1" x14ac:dyDescent="0.35">
      <c r="A12" s="1">
        <v>11</v>
      </c>
      <c r="B12" s="1">
        <v>112.76</v>
      </c>
      <c r="C12" s="1">
        <v>105</v>
      </c>
      <c r="F12" s="1"/>
      <c r="G12" s="1"/>
      <c r="H12" s="1"/>
    </row>
    <row r="13" spans="1:8" ht="15" thickBot="1" x14ac:dyDescent="0.35">
      <c r="A13" s="1">
        <v>12</v>
      </c>
      <c r="B13" s="1">
        <v>111.6</v>
      </c>
      <c r="C13" s="1">
        <v>112.05</v>
      </c>
      <c r="F13" s="1"/>
      <c r="G13" s="1"/>
      <c r="H13" s="1"/>
    </row>
    <row r="14" spans="1:8" ht="15" thickBot="1" x14ac:dyDescent="0.35">
      <c r="A14" s="1">
        <v>13</v>
      </c>
      <c r="B14" s="1">
        <v>111.5</v>
      </c>
      <c r="C14" s="1">
        <v>102.96</v>
      </c>
      <c r="F14" s="1"/>
      <c r="G14" s="1"/>
      <c r="H14" s="1"/>
    </row>
    <row r="15" spans="1:8" ht="15" thickBot="1" x14ac:dyDescent="0.35">
      <c r="A15" s="1">
        <v>14</v>
      </c>
      <c r="B15" s="1">
        <v>120.11</v>
      </c>
      <c r="C15" s="1">
        <v>119.38</v>
      </c>
      <c r="F15" s="1"/>
      <c r="G15" s="1"/>
      <c r="H15" s="1"/>
    </row>
    <row r="16" spans="1:8" ht="15" thickBot="1" x14ac:dyDescent="0.35">
      <c r="A16" s="1">
        <v>15</v>
      </c>
      <c r="B16" s="1">
        <v>106.31</v>
      </c>
      <c r="C16" s="1">
        <v>113.97</v>
      </c>
    </row>
    <row r="17" spans="1:3" ht="15" thickBot="1" x14ac:dyDescent="0.35">
      <c r="A17" s="1">
        <v>16</v>
      </c>
      <c r="B17" s="1">
        <v>105.5</v>
      </c>
      <c r="C17" s="1">
        <v>113.91</v>
      </c>
    </row>
    <row r="18" spans="1:3" ht="15" thickBot="1" x14ac:dyDescent="0.35">
      <c r="A18" s="1">
        <v>17</v>
      </c>
      <c r="B18" s="1">
        <v>108.65</v>
      </c>
      <c r="C18" s="1">
        <v>117.8</v>
      </c>
    </row>
    <row r="19" spans="1:3" ht="15" thickBot="1" x14ac:dyDescent="0.35">
      <c r="A19" s="1">
        <v>18</v>
      </c>
      <c r="B19" s="1">
        <v>112.38</v>
      </c>
      <c r="C19" s="1">
        <v>103.75</v>
      </c>
    </row>
    <row r="20" spans="1:3" ht="15" thickBot="1" x14ac:dyDescent="0.35">
      <c r="A20" s="1">
        <v>19</v>
      </c>
      <c r="B20" s="1">
        <v>107.71</v>
      </c>
      <c r="C20" s="1">
        <v>103.04</v>
      </c>
    </row>
    <row r="21" spans="1:3" ht="15" thickBot="1" x14ac:dyDescent="0.35">
      <c r="A21" s="1">
        <v>20</v>
      </c>
      <c r="B21" s="1">
        <v>115.65</v>
      </c>
      <c r="C21" s="1">
        <v>114.63</v>
      </c>
    </row>
    <row r="22" spans="1:3" ht="15" thickBot="1" x14ac:dyDescent="0.35">
      <c r="A22" s="1">
        <v>21</v>
      </c>
      <c r="B22" s="1">
        <v>115.6</v>
      </c>
      <c r="C22" s="1">
        <v>105.34</v>
      </c>
    </row>
    <row r="23" spans="1:3" ht="15" thickBot="1" x14ac:dyDescent="0.35">
      <c r="A23" s="1">
        <v>22</v>
      </c>
      <c r="B23" s="1">
        <v>106.92</v>
      </c>
      <c r="C23" s="1">
        <v>119.44</v>
      </c>
    </row>
    <row r="24" spans="1:3" ht="15" thickBot="1" x14ac:dyDescent="0.35">
      <c r="A24" s="1">
        <v>23</v>
      </c>
      <c r="B24" s="1">
        <v>117.58</v>
      </c>
      <c r="C24" s="1">
        <v>108.58</v>
      </c>
    </row>
    <row r="25" spans="1:3" ht="15" thickBot="1" x14ac:dyDescent="0.35">
      <c r="A25" s="1">
        <v>24</v>
      </c>
      <c r="B25" s="1">
        <v>122.02</v>
      </c>
      <c r="C25" s="1">
        <v>116.06</v>
      </c>
    </row>
    <row r="26" spans="1:3" ht="15" thickBot="1" x14ac:dyDescent="0.35">
      <c r="A26" s="1">
        <v>25</v>
      </c>
      <c r="B26" s="1">
        <v>113.14</v>
      </c>
      <c r="C26" s="1">
        <v>111.93</v>
      </c>
    </row>
    <row r="27" spans="1:3" ht="15" thickBot="1" x14ac:dyDescent="0.35">
      <c r="A27" s="1">
        <v>26</v>
      </c>
      <c r="B27" s="1">
        <v>115.62</v>
      </c>
      <c r="C27" s="1">
        <v>110.33</v>
      </c>
    </row>
    <row r="28" spans="1:3" ht="15" thickBot="1" x14ac:dyDescent="0.35">
      <c r="A28" s="1">
        <v>27</v>
      </c>
      <c r="B28" s="1">
        <v>111.09</v>
      </c>
      <c r="C28" s="1">
        <v>107.46</v>
      </c>
    </row>
    <row r="29" spans="1:3" ht="15" thickBot="1" x14ac:dyDescent="0.35">
      <c r="A29" s="1">
        <v>28</v>
      </c>
      <c r="B29" s="1">
        <v>103.85</v>
      </c>
      <c r="C29" s="1">
        <v>113.05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9"/>
  <sheetViews>
    <sheetView workbookViewId="0">
      <selection sqref="A1:C29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117.454594321863</v>
      </c>
      <c r="C2" s="1">
        <v>108.913535210112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105.360143425544</v>
      </c>
      <c r="C3" s="1">
        <v>116.75730324163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101.017088832676</v>
      </c>
      <c r="C4" s="1">
        <v>114.601213474787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113.234759982581</v>
      </c>
      <c r="C5" s="1">
        <v>110.21077486159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121.43133211639901</v>
      </c>
      <c r="C6" s="1">
        <v>114.0976692346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105.741624885021</v>
      </c>
      <c r="C7" s="1">
        <v>122.43874016497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110.379423178214</v>
      </c>
      <c r="C8" s="1">
        <v>103.074194879242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117.46113991805601</v>
      </c>
      <c r="C9" s="1">
        <v>117.652671532353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122.593486779061</v>
      </c>
      <c r="C10" s="1">
        <v>108.156204312898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117.398663661703</v>
      </c>
      <c r="C11" s="1">
        <v>115.718591106131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</v>
      </c>
      <c r="B12" s="1">
        <v>113.501388841382</v>
      </c>
      <c r="C12" s="1">
        <v>106.291360599976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</v>
      </c>
      <c r="B13" s="1">
        <v>112.885252361314</v>
      </c>
      <c r="C13" s="1">
        <v>113.311826695807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</v>
      </c>
      <c r="B14" s="1">
        <v>111.22484989173201</v>
      </c>
      <c r="C14" s="1">
        <v>103.50701206892001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</v>
      </c>
      <c r="B15" s="1">
        <v>122.558692064293</v>
      </c>
      <c r="C15" s="1">
        <v>119.476396635198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114.19762082003</v>
      </c>
      <c r="C16" s="1">
        <v>117.29034806036999</v>
      </c>
    </row>
    <row r="17" spans="1:3" ht="15" thickBot="1" x14ac:dyDescent="0.35">
      <c r="A17" s="1">
        <v>16</v>
      </c>
      <c r="B17" s="1">
        <v>108.790238204563</v>
      </c>
      <c r="C17" s="1">
        <v>117.270522527476</v>
      </c>
    </row>
    <row r="18" spans="1:3" ht="15" thickBot="1" x14ac:dyDescent="0.35">
      <c r="A18" s="1">
        <v>17</v>
      </c>
      <c r="B18" s="1">
        <v>112.360971059487</v>
      </c>
      <c r="C18" s="1">
        <v>120.95958503865501</v>
      </c>
    </row>
    <row r="19" spans="1:3" ht="15" thickBot="1" x14ac:dyDescent="0.35">
      <c r="A19" s="1">
        <v>18</v>
      </c>
      <c r="B19" s="1">
        <v>113.339598161937</v>
      </c>
      <c r="C19" s="1">
        <v>103.14489313373799</v>
      </c>
    </row>
    <row r="20" spans="1:3" ht="15" thickBot="1" x14ac:dyDescent="0.35">
      <c r="A20" s="1">
        <v>19</v>
      </c>
      <c r="B20" s="1">
        <v>109.038843059483</v>
      </c>
      <c r="C20" s="1">
        <v>104.62649309471099</v>
      </c>
    </row>
    <row r="21" spans="1:3" ht="15" thickBot="1" x14ac:dyDescent="0.35">
      <c r="A21" s="1">
        <v>20</v>
      </c>
      <c r="B21" s="1">
        <v>118.46130192981801</v>
      </c>
      <c r="C21" s="1">
        <v>118.18016545563199</v>
      </c>
    </row>
    <row r="22" spans="1:3" ht="15" thickBot="1" x14ac:dyDescent="0.35">
      <c r="A22" s="1">
        <v>21</v>
      </c>
      <c r="B22" s="1">
        <v>116.973901682499</v>
      </c>
      <c r="C22" s="1">
        <v>108.751913532424</v>
      </c>
    </row>
    <row r="23" spans="1:3" ht="15" thickBot="1" x14ac:dyDescent="0.35">
      <c r="A23" s="1">
        <v>22</v>
      </c>
      <c r="B23" s="1">
        <v>109.94199765929299</v>
      </c>
      <c r="C23" s="1">
        <v>123.222949856623</v>
      </c>
    </row>
    <row r="24" spans="1:3" ht="15" thickBot="1" x14ac:dyDescent="0.35">
      <c r="A24" s="1">
        <v>23</v>
      </c>
      <c r="B24" s="1">
        <v>118.40476215551</v>
      </c>
      <c r="C24" s="1">
        <v>111.069837169896</v>
      </c>
    </row>
    <row r="25" spans="1:3" ht="15" thickBot="1" x14ac:dyDescent="0.35">
      <c r="A25" s="1">
        <v>24</v>
      </c>
      <c r="B25" s="1">
        <v>124.111592531017</v>
      </c>
      <c r="C25" s="1">
        <v>117.533290618113</v>
      </c>
    </row>
    <row r="26" spans="1:3" ht="15" thickBot="1" x14ac:dyDescent="0.35">
      <c r="A26" s="1">
        <v>25</v>
      </c>
      <c r="B26" s="1">
        <v>115.164679451282</v>
      </c>
      <c r="C26" s="1">
        <v>113.679895825215</v>
      </c>
    </row>
    <row r="27" spans="1:3" ht="15" thickBot="1" x14ac:dyDescent="0.35">
      <c r="A27" s="1">
        <v>26</v>
      </c>
      <c r="B27" s="1">
        <v>116.72992203702999</v>
      </c>
      <c r="C27" s="1">
        <v>112.48941432701</v>
      </c>
    </row>
    <row r="28" spans="1:3" ht="15" thickBot="1" x14ac:dyDescent="0.35">
      <c r="A28" s="1">
        <v>27</v>
      </c>
      <c r="B28" s="1">
        <v>111.378116582928</v>
      </c>
      <c r="C28" s="1">
        <v>108.705429439677</v>
      </c>
    </row>
    <row r="29" spans="1:3" ht="15" thickBot="1" x14ac:dyDescent="0.35">
      <c r="A29" s="1">
        <v>28</v>
      </c>
      <c r="B29" s="1">
        <v>104.006062167951</v>
      </c>
      <c r="C29" s="1">
        <v>115.679128456028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9"/>
  <sheetViews>
    <sheetView workbookViewId="0">
      <selection sqref="A1:C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116.24999999999901</v>
      </c>
      <c r="C2" s="1">
        <v>107.25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102.833333333333</v>
      </c>
      <c r="C3" s="1">
        <v>114.5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99.692307692307594</v>
      </c>
      <c r="C4" s="1">
        <v>112.692307692307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110.571428571428</v>
      </c>
      <c r="C5" s="1">
        <v>107.928571428571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120.166666666666</v>
      </c>
      <c r="C6" s="1">
        <v>113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104.333333333333</v>
      </c>
      <c r="C7" s="1">
        <v>121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109.230769230769</v>
      </c>
      <c r="C8" s="1">
        <v>101.846153846153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115.30769230769199</v>
      </c>
      <c r="C9" s="1">
        <v>115.76923076923001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121</v>
      </c>
      <c r="C10" s="1">
        <v>106.923076923076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115.5</v>
      </c>
      <c r="C11" s="1">
        <v>114.333333333333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113.461538461538</v>
      </c>
      <c r="C12" s="1">
        <v>106.153846153846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111</v>
      </c>
      <c r="C13" s="1">
        <v>111.666666666666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>
        <v>13</v>
      </c>
      <c r="B14" s="1">
        <v>110.083333333333</v>
      </c>
      <c r="C14" s="1">
        <v>102.333333333333</v>
      </c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>
        <v>14</v>
      </c>
      <c r="B15" s="1">
        <v>120.692307692307</v>
      </c>
      <c r="C15" s="1">
        <v>117.461538461538</v>
      </c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>
        <v>15</v>
      </c>
      <c r="B16" s="1">
        <v>112.083333333333</v>
      </c>
      <c r="C16" s="1">
        <v>115.24999999999901</v>
      </c>
    </row>
    <row r="17" spans="1:3" ht="15" thickBot="1" x14ac:dyDescent="0.35">
      <c r="A17" s="1">
        <v>16</v>
      </c>
      <c r="B17" s="1">
        <v>107.09090909090899</v>
      </c>
      <c r="C17" s="1">
        <v>115.454545454545</v>
      </c>
    </row>
    <row r="18" spans="1:3" ht="15" thickBot="1" x14ac:dyDescent="0.35">
      <c r="A18" s="1">
        <v>17</v>
      </c>
      <c r="B18" s="1">
        <v>109.78571428571399</v>
      </c>
      <c r="C18" s="1">
        <v>118.428571428571</v>
      </c>
    </row>
    <row r="19" spans="1:3" ht="15" thickBot="1" x14ac:dyDescent="0.35">
      <c r="A19" s="1">
        <v>18</v>
      </c>
      <c r="B19" s="1">
        <v>111.75</v>
      </c>
      <c r="C19" s="1">
        <v>101.916666666666</v>
      </c>
    </row>
    <row r="20" spans="1:3" ht="15" thickBot="1" x14ac:dyDescent="0.35">
      <c r="A20" s="1">
        <v>19</v>
      </c>
      <c r="B20" s="1">
        <v>108.07692307692299</v>
      </c>
      <c r="C20" s="1">
        <v>103.692307692307</v>
      </c>
    </row>
    <row r="21" spans="1:3" ht="15" thickBot="1" x14ac:dyDescent="0.35">
      <c r="A21" s="1">
        <v>20</v>
      </c>
      <c r="B21" s="1">
        <v>115.615384615384</v>
      </c>
      <c r="C21" s="1">
        <v>115.846153846153</v>
      </c>
    </row>
    <row r="22" spans="1:3" ht="15" thickBot="1" x14ac:dyDescent="0.35">
      <c r="A22" s="1">
        <v>21</v>
      </c>
      <c r="B22" s="1">
        <v>114.083333333333</v>
      </c>
      <c r="C22" s="1">
        <v>105.99999999999901</v>
      </c>
    </row>
    <row r="23" spans="1:3" ht="15" thickBot="1" x14ac:dyDescent="0.35">
      <c r="A23" s="1">
        <v>22</v>
      </c>
      <c r="B23" s="1">
        <v>107.53846153846099</v>
      </c>
      <c r="C23" s="1">
        <v>121</v>
      </c>
    </row>
    <row r="24" spans="1:3" ht="15" thickBot="1" x14ac:dyDescent="0.35">
      <c r="A24" s="1">
        <v>23</v>
      </c>
      <c r="B24" s="1">
        <v>115.76923076923001</v>
      </c>
      <c r="C24" s="1">
        <v>108.923076923076</v>
      </c>
    </row>
    <row r="25" spans="1:3" ht="15" thickBot="1" x14ac:dyDescent="0.35">
      <c r="A25" s="1">
        <v>24</v>
      </c>
      <c r="B25" s="1">
        <v>121.99999999999901</v>
      </c>
      <c r="C25" s="1">
        <v>115.666666666666</v>
      </c>
    </row>
    <row r="26" spans="1:3" ht="15" thickBot="1" x14ac:dyDescent="0.35">
      <c r="A26" s="1">
        <v>25</v>
      </c>
      <c r="B26" s="1">
        <v>112.35714285714199</v>
      </c>
      <c r="C26" s="1">
        <v>111.28571428571399</v>
      </c>
    </row>
    <row r="27" spans="1:3" ht="15" thickBot="1" x14ac:dyDescent="0.35">
      <c r="A27" s="1">
        <v>26</v>
      </c>
      <c r="B27" s="1">
        <v>113.76923076923001</v>
      </c>
      <c r="C27" s="1">
        <v>109.76923076923001</v>
      </c>
    </row>
    <row r="28" spans="1:3" ht="15" thickBot="1" x14ac:dyDescent="0.35">
      <c r="A28" s="1">
        <v>27</v>
      </c>
      <c r="B28" s="1">
        <v>109.615384615384</v>
      </c>
      <c r="C28" s="1">
        <v>107.07692307692299</v>
      </c>
    </row>
    <row r="29" spans="1:3" ht="15" thickBot="1" x14ac:dyDescent="0.35">
      <c r="A29" s="1">
        <v>28</v>
      </c>
      <c r="B29" s="1">
        <v>101.923076923076</v>
      </c>
      <c r="C29" s="1">
        <v>114.153846153846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9"/>
  <sheetViews>
    <sheetView workbookViewId="0">
      <selection sqref="A1:C2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114.569444444444</v>
      </c>
      <c r="C2" s="1">
        <v>104.396551724137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104.77922077922</v>
      </c>
      <c r="C3" s="1">
        <v>116.037037037037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101.59090909090899</v>
      </c>
      <c r="C4" s="1">
        <v>112.721649484536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110.191489361702</v>
      </c>
      <c r="C5" s="1">
        <v>108.90066225165501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121.336363636363</v>
      </c>
      <c r="C6" s="1">
        <v>113.02564102564099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104.77922077922</v>
      </c>
      <c r="C7" s="1">
        <v>121.43795620437901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109.434782608695</v>
      </c>
      <c r="C8" s="1">
        <v>103.36065573770399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114.569444444444</v>
      </c>
      <c r="C9" s="1">
        <v>111.64705882352899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118.728155339805</v>
      </c>
      <c r="C10" s="1">
        <v>109.461538461538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114.3125</v>
      </c>
      <c r="C11" s="1">
        <v>111.85714285714199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112.48979591836699</v>
      </c>
      <c r="C12" s="1">
        <v>106.388888888888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110.583333333333</v>
      </c>
      <c r="C13" s="1">
        <v>111.21348314606701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111</v>
      </c>
      <c r="C14" s="1">
        <v>103.846153846153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117.659574468085</v>
      </c>
      <c r="C15" s="1">
        <v>116.87387387387299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</v>
      </c>
      <c r="B16" s="1">
        <v>106.220183486238</v>
      </c>
      <c r="C16" s="1">
        <v>116.597826086956</v>
      </c>
    </row>
    <row r="17" spans="1:3" ht="15" thickBot="1" x14ac:dyDescent="0.35">
      <c r="A17" s="1">
        <v>16</v>
      </c>
      <c r="B17" s="1">
        <v>105.487804878048</v>
      </c>
      <c r="C17" s="1">
        <v>112.721649484536</v>
      </c>
    </row>
    <row r="18" spans="1:3" ht="15" thickBot="1" x14ac:dyDescent="0.35">
      <c r="A18" s="1">
        <v>17</v>
      </c>
      <c r="B18" s="1">
        <v>107.252747252747</v>
      </c>
      <c r="C18" s="1">
        <v>117.73195876288599</v>
      </c>
    </row>
    <row r="19" spans="1:3" ht="15" thickBot="1" x14ac:dyDescent="0.35">
      <c r="A19" s="1">
        <v>18</v>
      </c>
      <c r="B19" s="1">
        <v>111.965517241379</v>
      </c>
      <c r="C19" s="1">
        <v>102.407894736842</v>
      </c>
    </row>
    <row r="20" spans="1:3" ht="15" thickBot="1" x14ac:dyDescent="0.35">
      <c r="A20" s="1">
        <v>19</v>
      </c>
      <c r="B20" s="1">
        <v>107.252747252747</v>
      </c>
      <c r="C20" s="1">
        <v>103.36065573770399</v>
      </c>
    </row>
    <row r="21" spans="1:3" ht="15" thickBot="1" x14ac:dyDescent="0.35">
      <c r="A21" s="1">
        <v>20</v>
      </c>
      <c r="B21" s="1">
        <v>115.07526881720401</v>
      </c>
      <c r="C21" s="1">
        <v>111.85714285714199</v>
      </c>
    </row>
    <row r="22" spans="1:3" ht="15" thickBot="1" x14ac:dyDescent="0.35">
      <c r="A22" s="1">
        <v>21</v>
      </c>
      <c r="B22" s="1">
        <v>115.20192307692299</v>
      </c>
      <c r="C22" s="1">
        <v>106.620437956204</v>
      </c>
    </row>
    <row r="23" spans="1:3" ht="15" thickBot="1" x14ac:dyDescent="0.35">
      <c r="A23" s="1">
        <v>22</v>
      </c>
      <c r="B23" s="1">
        <v>106.922413793103</v>
      </c>
      <c r="C23" s="1">
        <v>119.02409638554199</v>
      </c>
    </row>
    <row r="24" spans="1:3" ht="15" thickBot="1" x14ac:dyDescent="0.35">
      <c r="A24" s="1">
        <v>23</v>
      </c>
      <c r="B24" s="1">
        <v>118.25</v>
      </c>
      <c r="C24" s="1">
        <v>107.071428571428</v>
      </c>
    </row>
    <row r="25" spans="1:3" ht="15" thickBot="1" x14ac:dyDescent="0.35">
      <c r="A25" s="1">
        <v>24</v>
      </c>
      <c r="B25" s="1">
        <v>121.74489795918301</v>
      </c>
      <c r="C25" s="1">
        <v>117.92465753424599</v>
      </c>
    </row>
    <row r="26" spans="1:3" ht="15" thickBot="1" x14ac:dyDescent="0.35">
      <c r="A26" s="1">
        <v>25</v>
      </c>
      <c r="B26" s="1">
        <v>112.81666666666599</v>
      </c>
      <c r="C26" s="1">
        <v>111.21348314606701</v>
      </c>
    </row>
    <row r="27" spans="1:3" ht="15" thickBot="1" x14ac:dyDescent="0.35">
      <c r="A27" s="1">
        <v>26</v>
      </c>
      <c r="B27" s="1">
        <v>114.569444444444</v>
      </c>
      <c r="C27" s="1">
        <v>110</v>
      </c>
    </row>
    <row r="28" spans="1:3" ht="15" thickBot="1" x14ac:dyDescent="0.35">
      <c r="A28" s="1">
        <v>27</v>
      </c>
      <c r="B28" s="1">
        <v>109.434782608695</v>
      </c>
      <c r="C28" s="1">
        <v>106.66071428571399</v>
      </c>
    </row>
    <row r="29" spans="1:3" ht="15" thickBot="1" x14ac:dyDescent="0.35">
      <c r="A29" s="1">
        <v>28</v>
      </c>
      <c r="B29" s="1">
        <v>105.101449275362</v>
      </c>
      <c r="C29" s="1">
        <v>112.635416666666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9"/>
  <sheetViews>
    <sheetView workbookViewId="0">
      <selection sqref="A1:C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113.40567</v>
      </c>
      <c r="C2" s="1">
        <v>105.091606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102.02925999999999</v>
      </c>
      <c r="C3" s="1">
        <v>115.04118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101.15098</v>
      </c>
      <c r="C4" s="1">
        <v>111.37636999999999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110.93478</v>
      </c>
      <c r="C5" s="1">
        <v>106.5535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120.33256</v>
      </c>
      <c r="C6" s="1">
        <v>114.79255999999999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104.49002</v>
      </c>
      <c r="C7" s="1">
        <v>119.9571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109.44288</v>
      </c>
      <c r="C8" s="1">
        <v>102.0515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112.81187</v>
      </c>
      <c r="C9" s="1">
        <v>111.79162599999999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120.05843</v>
      </c>
      <c r="C10" s="1">
        <v>106.23087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114.98887999999999</v>
      </c>
      <c r="C11" s="1">
        <v>112.2377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113.24417</v>
      </c>
      <c r="C12" s="1">
        <v>102.527145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109.902664</v>
      </c>
      <c r="C13" s="1">
        <v>111.501976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109.52972</v>
      </c>
      <c r="C14" s="1">
        <v>101.96781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121.64064999999999</v>
      </c>
      <c r="C15" s="1">
        <v>115.0123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106.66226</v>
      </c>
      <c r="C16" s="1">
        <v>112.58978999999999</v>
      </c>
    </row>
    <row r="17" spans="1:3" ht="15" thickBot="1" x14ac:dyDescent="0.35">
      <c r="A17" s="1">
        <v>16</v>
      </c>
      <c r="B17" s="1">
        <v>104.8573</v>
      </c>
      <c r="C17" s="1">
        <v>113.61187</v>
      </c>
    </row>
    <row r="18" spans="1:3" ht="15" thickBot="1" x14ac:dyDescent="0.35">
      <c r="A18" s="1">
        <v>17</v>
      </c>
      <c r="B18" s="1">
        <v>110.177635</v>
      </c>
      <c r="C18" s="1">
        <v>122.513954</v>
      </c>
    </row>
    <row r="19" spans="1:3" ht="15" thickBot="1" x14ac:dyDescent="0.35">
      <c r="A19" s="1">
        <v>18</v>
      </c>
      <c r="B19" s="1">
        <v>111.902565</v>
      </c>
      <c r="C19" s="1">
        <v>103.41509000000001</v>
      </c>
    </row>
    <row r="20" spans="1:3" ht="15" thickBot="1" x14ac:dyDescent="0.35">
      <c r="A20" s="1">
        <v>19</v>
      </c>
      <c r="B20" s="1">
        <v>106.45258</v>
      </c>
      <c r="C20" s="1">
        <v>102.1152</v>
      </c>
    </row>
    <row r="21" spans="1:3" ht="15" thickBot="1" x14ac:dyDescent="0.35">
      <c r="A21" s="1">
        <v>20</v>
      </c>
      <c r="B21" s="1">
        <v>115.46692</v>
      </c>
      <c r="C21" s="1">
        <v>113.857635</v>
      </c>
    </row>
    <row r="22" spans="1:3" ht="15" thickBot="1" x14ac:dyDescent="0.35">
      <c r="A22" s="1">
        <v>21</v>
      </c>
      <c r="B22" s="1">
        <v>114.70764</v>
      </c>
      <c r="C22" s="1">
        <v>104.66706000000001</v>
      </c>
    </row>
    <row r="23" spans="1:3" ht="15" thickBot="1" x14ac:dyDescent="0.35">
      <c r="A23" s="1">
        <v>22</v>
      </c>
      <c r="B23" s="1">
        <v>105.863625</v>
      </c>
      <c r="C23" s="1">
        <v>118.16486</v>
      </c>
    </row>
    <row r="24" spans="1:3" ht="15" thickBot="1" x14ac:dyDescent="0.35">
      <c r="A24" s="1">
        <v>23</v>
      </c>
      <c r="B24" s="1">
        <v>116.45623999999999</v>
      </c>
      <c r="C24" s="1">
        <v>107.551605</v>
      </c>
    </row>
    <row r="25" spans="1:3" ht="15" thickBot="1" x14ac:dyDescent="0.35">
      <c r="A25" s="1">
        <v>24</v>
      </c>
      <c r="B25" s="1">
        <v>123.700165</v>
      </c>
      <c r="C25" s="1">
        <v>115.00174</v>
      </c>
    </row>
    <row r="26" spans="1:3" ht="15" thickBot="1" x14ac:dyDescent="0.35">
      <c r="A26" s="1">
        <v>25</v>
      </c>
      <c r="B26" s="1">
        <v>112.74369</v>
      </c>
      <c r="C26" s="1">
        <v>111.405205</v>
      </c>
    </row>
    <row r="27" spans="1:3" ht="15" thickBot="1" x14ac:dyDescent="0.35">
      <c r="A27" s="1">
        <v>26</v>
      </c>
      <c r="B27" s="1">
        <v>114.65809</v>
      </c>
      <c r="C27" s="1">
        <v>108.01745</v>
      </c>
    </row>
    <row r="28" spans="1:3" ht="15" thickBot="1" x14ac:dyDescent="0.35">
      <c r="A28" s="1">
        <v>27</v>
      </c>
      <c r="B28" s="1">
        <v>109.52289</v>
      </c>
      <c r="C28" s="1">
        <v>106.43017</v>
      </c>
    </row>
    <row r="29" spans="1:3" ht="15" thickBot="1" x14ac:dyDescent="0.35">
      <c r="A29" s="1">
        <v>28</v>
      </c>
      <c r="B29" s="1">
        <v>102.95668000000001</v>
      </c>
      <c r="C29" s="1">
        <v>112.35917999999999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9"/>
  <sheetViews>
    <sheetView workbookViewId="0">
      <selection activeCell="B1" activeCellId="1" sqref="A2:C29 B1:C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116.249999999219</v>
      </c>
      <c r="C2" s="1">
        <v>107.250000000104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102.833317845637</v>
      </c>
      <c r="C3" s="1">
        <v>114.50004118483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99.692302926389104</v>
      </c>
      <c r="C4" s="1">
        <v>112.692320364656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110.571433000021</v>
      </c>
      <c r="C5" s="1">
        <v>107.928559661088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120.166656343832</v>
      </c>
      <c r="C6" s="1">
        <v>113.000027456418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104.333328174164</v>
      </c>
      <c r="C7" s="1">
        <v>121.000013728456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109.230773996826</v>
      </c>
      <c r="C8" s="1">
        <v>101.846141173711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115.307701836901</v>
      </c>
      <c r="C9" s="1">
        <v>115.769205424833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121.00000953034299</v>
      </c>
      <c r="C10" s="1">
        <v>106.923051578708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115.50001548677101</v>
      </c>
      <c r="C11" s="1">
        <v>114.33329214830501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113.46154798952701</v>
      </c>
      <c r="C12" s="1">
        <v>106.15382080948601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111.000010324195</v>
      </c>
      <c r="C13" s="1">
        <v>111.66663921014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110.083328171424</v>
      </c>
      <c r="C14" s="1">
        <v>102.333347061197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120.692302925268</v>
      </c>
      <c r="C15" s="1">
        <v>117.461551134139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112.083333334565</v>
      </c>
      <c r="C16" s="1">
        <v>115.249999999688</v>
      </c>
    </row>
    <row r="17" spans="1:3" ht="15" thickBot="1" x14ac:dyDescent="0.35">
      <c r="A17" s="1">
        <v>16</v>
      </c>
      <c r="B17" s="1">
        <v>107.090909089299</v>
      </c>
      <c r="C17" s="1">
        <v>115.454545454616</v>
      </c>
    </row>
    <row r="18" spans="1:3" ht="15" thickBot="1" x14ac:dyDescent="0.35">
      <c r="A18" s="1">
        <v>17</v>
      </c>
      <c r="B18" s="1">
        <v>109.785714284863</v>
      </c>
      <c r="C18" s="1">
        <v>118.42857142848899</v>
      </c>
    </row>
    <row r="19" spans="1:3" ht="15" thickBot="1" x14ac:dyDescent="0.35">
      <c r="A19" s="1">
        <v>18</v>
      </c>
      <c r="B19" s="1">
        <v>111.749999998436</v>
      </c>
      <c r="C19" s="1">
        <v>101.91666666721</v>
      </c>
    </row>
    <row r="20" spans="1:3" ht="15" thickBot="1" x14ac:dyDescent="0.35">
      <c r="A20" s="1">
        <v>19</v>
      </c>
      <c r="B20" s="1">
        <v>108.07691831083601</v>
      </c>
      <c r="C20" s="1">
        <v>103.69232036467</v>
      </c>
    </row>
    <row r="21" spans="1:3" ht="15" thickBot="1" x14ac:dyDescent="0.35">
      <c r="A21" s="1">
        <v>20</v>
      </c>
      <c r="B21" s="1">
        <v>115.615384616586</v>
      </c>
      <c r="C21" s="1">
        <v>115.84615384607299</v>
      </c>
    </row>
    <row r="22" spans="1:3" ht="15" thickBot="1" x14ac:dyDescent="0.35">
      <c r="A22" s="1">
        <v>21</v>
      </c>
      <c r="B22" s="1">
        <v>114.08334881819501</v>
      </c>
      <c r="C22" s="1">
        <v>105.999958814915</v>
      </c>
    </row>
    <row r="23" spans="1:3" ht="15" thickBot="1" x14ac:dyDescent="0.35">
      <c r="A23" s="1">
        <v>22</v>
      </c>
      <c r="B23" s="1">
        <v>107.538442477461</v>
      </c>
      <c r="C23" s="1">
        <v>121.000050689134</v>
      </c>
    </row>
    <row r="24" spans="1:3" ht="15" thickBot="1" x14ac:dyDescent="0.35">
      <c r="A24" s="1">
        <v>23</v>
      </c>
      <c r="B24" s="1">
        <v>115.76923553378801</v>
      </c>
      <c r="C24" s="1">
        <v>108.923064250555</v>
      </c>
    </row>
    <row r="25" spans="1:3" ht="15" thickBot="1" x14ac:dyDescent="0.35">
      <c r="A25" s="1">
        <v>24</v>
      </c>
      <c r="B25" s="1">
        <v>122.000000002859</v>
      </c>
      <c r="C25" s="1">
        <v>115.666666666856</v>
      </c>
    </row>
    <row r="26" spans="1:3" ht="15" thickBot="1" x14ac:dyDescent="0.35">
      <c r="A26" s="1">
        <v>25</v>
      </c>
      <c r="B26" s="1">
        <v>112.357147282349</v>
      </c>
      <c r="C26" s="1">
        <v>111.285702518539</v>
      </c>
    </row>
    <row r="27" spans="1:3" ht="15" thickBot="1" x14ac:dyDescent="0.35">
      <c r="A27" s="1">
        <v>26</v>
      </c>
      <c r="B27" s="1">
        <v>113.769206945424</v>
      </c>
      <c r="C27" s="1">
        <v>109.76929413037</v>
      </c>
    </row>
    <row r="28" spans="1:3" ht="15" thickBot="1" x14ac:dyDescent="0.35">
      <c r="A28" s="1">
        <v>27</v>
      </c>
      <c r="B28" s="1">
        <v>109.615379849581</v>
      </c>
      <c r="C28" s="1">
        <v>107.07693574923201</v>
      </c>
    </row>
    <row r="29" spans="1:3" ht="15" thickBot="1" x14ac:dyDescent="0.35">
      <c r="A29" s="1">
        <v>28</v>
      </c>
      <c r="B29" s="1">
        <v>101.923076926148</v>
      </c>
      <c r="C29" s="1">
        <v>114.15384615385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9"/>
  <sheetViews>
    <sheetView workbookViewId="0">
      <selection sqref="A1:C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116.24999999916299</v>
      </c>
      <c r="C2" s="1">
        <v>107.249999999956</v>
      </c>
    </row>
    <row r="3" spans="1:5" ht="15" thickBot="1" x14ac:dyDescent="0.35">
      <c r="A3" s="1">
        <v>2</v>
      </c>
      <c r="B3" s="1">
        <v>102.833333332972</v>
      </c>
      <c r="C3" s="1">
        <v>114.49999999964599</v>
      </c>
    </row>
    <row r="4" spans="1:5" ht="15" thickBot="1" x14ac:dyDescent="0.35">
      <c r="A4" s="1">
        <v>3</v>
      </c>
      <c r="B4" s="1">
        <v>99.692307691858602</v>
      </c>
      <c r="C4" s="1">
        <v>112.692307692355</v>
      </c>
    </row>
    <row r="5" spans="1:5" ht="15" thickBot="1" x14ac:dyDescent="0.35">
      <c r="A5" s="1">
        <v>4</v>
      </c>
      <c r="B5" s="1">
        <v>110.571428571984</v>
      </c>
      <c r="C5" s="1">
        <v>107.928571428442</v>
      </c>
    </row>
    <row r="6" spans="1:5" ht="15" thickBot="1" x14ac:dyDescent="0.35">
      <c r="A6" s="1">
        <v>5</v>
      </c>
      <c r="B6" s="1">
        <v>120.16666666616599</v>
      </c>
      <c r="C6" s="1">
        <v>113.000000000051</v>
      </c>
    </row>
    <row r="7" spans="1:5" ht="15" thickBot="1" x14ac:dyDescent="0.35">
      <c r="A7" s="1">
        <v>6</v>
      </c>
      <c r="B7" s="1">
        <v>104.333333333173</v>
      </c>
      <c r="C7" s="1">
        <v>120.999999999859</v>
      </c>
    </row>
    <row r="8" spans="1:5" ht="15" thickBot="1" x14ac:dyDescent="0.35">
      <c r="A8" s="1">
        <v>7</v>
      </c>
      <c r="B8" s="1">
        <v>109.230769230242</v>
      </c>
      <c r="C8" s="1">
        <v>101.846153845884</v>
      </c>
    </row>
    <row r="9" spans="1:5" ht="15" thickBot="1" x14ac:dyDescent="0.35">
      <c r="A9" s="1">
        <v>8</v>
      </c>
      <c r="B9" s="1">
        <v>115.307692307926</v>
      </c>
      <c r="C9" s="1">
        <v>115.769230768848</v>
      </c>
    </row>
    <row r="10" spans="1:5" ht="15" thickBot="1" x14ac:dyDescent="0.35">
      <c r="A10" s="1">
        <v>9</v>
      </c>
      <c r="B10" s="1">
        <v>120.999999999815</v>
      </c>
      <c r="C10" s="1">
        <v>106.923076922945</v>
      </c>
    </row>
    <row r="11" spans="1:5" ht="15" thickBot="1" x14ac:dyDescent="0.35">
      <c r="A11" s="1">
        <v>10</v>
      </c>
      <c r="B11" s="1">
        <v>115.500000001552</v>
      </c>
      <c r="C11" s="1">
        <v>114.33333333383</v>
      </c>
    </row>
    <row r="12" spans="1:5" ht="15" thickBot="1" x14ac:dyDescent="0.35">
      <c r="A12" s="1">
        <v>11</v>
      </c>
      <c r="B12" s="1">
        <v>113.461538461496</v>
      </c>
      <c r="C12" s="1">
        <v>106.153846153614</v>
      </c>
    </row>
    <row r="13" spans="1:5" ht="15" thickBot="1" x14ac:dyDescent="0.35">
      <c r="A13" s="1">
        <v>12</v>
      </c>
      <c r="B13" s="1">
        <v>111.000000000695</v>
      </c>
      <c r="C13" s="1">
        <v>111.66666666712</v>
      </c>
    </row>
    <row r="14" spans="1:5" ht="15" thickBot="1" x14ac:dyDescent="0.35">
      <c r="A14" s="1">
        <v>13</v>
      </c>
      <c r="B14" s="1">
        <v>110.083333332929</v>
      </c>
      <c r="C14" s="1">
        <v>102.333333333238</v>
      </c>
    </row>
    <row r="15" spans="1:5" ht="15" thickBot="1" x14ac:dyDescent="0.35">
      <c r="A15" s="1">
        <v>14</v>
      </c>
      <c r="B15" s="1">
        <v>120.692307691127</v>
      </c>
      <c r="C15" s="1">
        <v>117.46153846112099</v>
      </c>
    </row>
    <row r="16" spans="1:5" ht="15" thickBot="1" x14ac:dyDescent="0.35">
      <c r="A16" s="1">
        <v>15</v>
      </c>
      <c r="B16" s="1">
        <v>112.083333333845</v>
      </c>
      <c r="C16" s="1">
        <v>115.250000000081</v>
      </c>
    </row>
    <row r="17" spans="1:3" ht="15" thickBot="1" x14ac:dyDescent="0.35">
      <c r="A17" s="1">
        <v>16</v>
      </c>
      <c r="B17" s="1">
        <v>107.090909090767</v>
      </c>
      <c r="C17" s="1">
        <v>115.454545454618</v>
      </c>
    </row>
    <row r="18" spans="1:3" ht="15" thickBot="1" x14ac:dyDescent="0.35">
      <c r="A18" s="1">
        <v>17</v>
      </c>
      <c r="B18" s="1">
        <v>109.785714286066</v>
      </c>
      <c r="C18" s="1">
        <v>118.428571428659</v>
      </c>
    </row>
    <row r="19" spans="1:3" ht="15" thickBot="1" x14ac:dyDescent="0.35">
      <c r="A19" s="1">
        <v>18</v>
      </c>
      <c r="B19" s="1">
        <v>111.75000000040301</v>
      </c>
      <c r="C19" s="1">
        <v>101.916666666742</v>
      </c>
    </row>
    <row r="20" spans="1:3" ht="15" thickBot="1" x14ac:dyDescent="0.35">
      <c r="A20" s="1">
        <v>19</v>
      </c>
      <c r="B20" s="1">
        <v>108.076923077156</v>
      </c>
      <c r="C20" s="1">
        <v>103.692307692086</v>
      </c>
    </row>
    <row r="21" spans="1:3" ht="15" thickBot="1" x14ac:dyDescent="0.35">
      <c r="A21" s="1">
        <v>20</v>
      </c>
      <c r="B21" s="1">
        <v>115.615384615721</v>
      </c>
      <c r="C21" s="1">
        <v>115.846153845635</v>
      </c>
    </row>
    <row r="22" spans="1:3" ht="15" thickBot="1" x14ac:dyDescent="0.35">
      <c r="A22" s="1">
        <v>21</v>
      </c>
      <c r="B22" s="1">
        <v>114.08333333278</v>
      </c>
      <c r="C22" s="1">
        <v>106.000000000046</v>
      </c>
    </row>
    <row r="23" spans="1:3" ht="15" thickBot="1" x14ac:dyDescent="0.35">
      <c r="A23" s="1">
        <v>22</v>
      </c>
      <c r="B23" s="1">
        <v>107.53846153889999</v>
      </c>
      <c r="C23" s="1">
        <v>120.999999999647</v>
      </c>
    </row>
    <row r="24" spans="1:3" ht="15" thickBot="1" x14ac:dyDescent="0.35">
      <c r="A24" s="1">
        <v>23</v>
      </c>
      <c r="B24" s="1">
        <v>115.769230769389</v>
      </c>
      <c r="C24" s="1">
        <v>108.923076922961</v>
      </c>
    </row>
    <row r="25" spans="1:3" ht="15" thickBot="1" x14ac:dyDescent="0.35">
      <c r="A25" s="1">
        <v>24</v>
      </c>
      <c r="B25" s="1">
        <v>121.999999999805</v>
      </c>
      <c r="C25" s="1">
        <v>115.66666666724301</v>
      </c>
    </row>
    <row r="26" spans="1:3" ht="15" thickBot="1" x14ac:dyDescent="0.35">
      <c r="A26" s="1">
        <v>25</v>
      </c>
      <c r="B26" s="1">
        <v>112.357142857939</v>
      </c>
      <c r="C26" s="1">
        <v>111.285714286532</v>
      </c>
    </row>
    <row r="27" spans="1:3" ht="15" thickBot="1" x14ac:dyDescent="0.35">
      <c r="A27" s="1">
        <v>26</v>
      </c>
      <c r="B27" s="1">
        <v>113.769230769115</v>
      </c>
      <c r="C27" s="1">
        <v>109.769230769486</v>
      </c>
    </row>
    <row r="28" spans="1:3" ht="15" thickBot="1" x14ac:dyDescent="0.35">
      <c r="A28" s="1">
        <v>27</v>
      </c>
      <c r="B28" s="1">
        <v>109.61538461543999</v>
      </c>
      <c r="C28" s="1">
        <v>107.076923076746</v>
      </c>
    </row>
    <row r="29" spans="1:3" ht="15" thickBot="1" x14ac:dyDescent="0.35">
      <c r="A29" s="1">
        <v>28</v>
      </c>
      <c r="B29" s="1">
        <v>101.923076923523</v>
      </c>
      <c r="C29" s="1">
        <v>114.153846153468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9"/>
  <sheetViews>
    <sheetView workbookViewId="0">
      <selection sqref="A1:C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115.443739442102</v>
      </c>
      <c r="C2" s="1">
        <v>108.09765084761899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104.77693916215399</v>
      </c>
      <c r="C3" s="1">
        <v>114.894756504866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101.015306236859</v>
      </c>
      <c r="C4" s="1">
        <v>113.16323140279199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110.86644421269401</v>
      </c>
      <c r="C5" s="1">
        <v>109.23906739546401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118.544587820274</v>
      </c>
      <c r="C6" s="1">
        <v>111.71151965525399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105.17520520739799</v>
      </c>
      <c r="C7" s="1">
        <v>119.401399388686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109.621219980007</v>
      </c>
      <c r="C8" s="1">
        <v>103.91298350566299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114.693319898734</v>
      </c>
      <c r="C9" s="1">
        <v>114.335985235468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119.578185576766</v>
      </c>
      <c r="C10" s="1">
        <v>107.245527815717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114.99056561091101</v>
      </c>
      <c r="C11" s="1">
        <v>113.19196128964801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113.048484271527</v>
      </c>
      <c r="C12" s="1">
        <v>107.44738788575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111.289229707416</v>
      </c>
      <c r="C13" s="1">
        <v>111.86334899509799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</v>
      </c>
      <c r="B14" s="1">
        <v>110.87145663201601</v>
      </c>
      <c r="C14" s="1">
        <v>104.301490340296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</v>
      </c>
      <c r="B15" s="1">
        <v>117.510617685276</v>
      </c>
      <c r="C15" s="1">
        <v>115.358394628619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</v>
      </c>
      <c r="B16" s="1">
        <v>112.05227098541501</v>
      </c>
      <c r="C16" s="1">
        <v>114.846355061685</v>
      </c>
    </row>
    <row r="17" spans="1:3" ht="15" thickBot="1" x14ac:dyDescent="0.35">
      <c r="A17" s="1">
        <v>16</v>
      </c>
      <c r="B17" s="1">
        <v>107.054556938019</v>
      </c>
      <c r="C17" s="1">
        <v>114.97898807646401</v>
      </c>
    </row>
    <row r="18" spans="1:3" ht="15" thickBot="1" x14ac:dyDescent="0.35">
      <c r="A18" s="1">
        <v>17</v>
      </c>
      <c r="B18" s="1">
        <v>109.761534482819</v>
      </c>
      <c r="C18" s="1">
        <v>116.288486332034</v>
      </c>
    </row>
    <row r="19" spans="1:3" ht="15" thickBot="1" x14ac:dyDescent="0.35">
      <c r="A19" s="1">
        <v>18</v>
      </c>
      <c r="B19" s="1">
        <v>112.658719696329</v>
      </c>
      <c r="C19" s="1">
        <v>103.440629680269</v>
      </c>
    </row>
    <row r="20" spans="1:3" ht="15" thickBot="1" x14ac:dyDescent="0.35">
      <c r="A20" s="1">
        <v>19</v>
      </c>
      <c r="B20" s="1">
        <v>108.83999841838801</v>
      </c>
      <c r="C20" s="1">
        <v>105.270088504559</v>
      </c>
    </row>
    <row r="21" spans="1:3" ht="15" thickBot="1" x14ac:dyDescent="0.35">
      <c r="A21" s="1">
        <v>20</v>
      </c>
      <c r="B21" s="1">
        <v>114.653183105529</v>
      </c>
      <c r="C21" s="1">
        <v>114.86011481380901</v>
      </c>
    </row>
    <row r="22" spans="1:3" ht="15" thickBot="1" x14ac:dyDescent="0.35">
      <c r="A22" s="1">
        <v>21</v>
      </c>
      <c r="B22" s="1">
        <v>114.413853339645</v>
      </c>
      <c r="C22" s="1">
        <v>106.909855526927</v>
      </c>
    </row>
    <row r="23" spans="1:3" ht="15" thickBot="1" x14ac:dyDescent="0.35">
      <c r="A23" s="1">
        <v>22</v>
      </c>
      <c r="B23" s="1">
        <v>107.14778422729501</v>
      </c>
      <c r="C23" s="1">
        <v>119.510385188201</v>
      </c>
    </row>
    <row r="24" spans="1:3" ht="15" thickBot="1" x14ac:dyDescent="0.35">
      <c r="A24" s="1">
        <v>23</v>
      </c>
      <c r="B24" s="1">
        <v>115.64949517694301</v>
      </c>
      <c r="C24" s="1">
        <v>109.208002722724</v>
      </c>
    </row>
    <row r="25" spans="1:3" ht="15" thickBot="1" x14ac:dyDescent="0.35">
      <c r="A25" s="1">
        <v>24</v>
      </c>
      <c r="B25" s="1">
        <v>119.521936939559</v>
      </c>
      <c r="C25" s="1">
        <v>114.108587815837</v>
      </c>
    </row>
    <row r="26" spans="1:3" ht="15" thickBot="1" x14ac:dyDescent="0.35">
      <c r="A26" s="1">
        <v>25</v>
      </c>
      <c r="B26" s="1">
        <v>112.237881738986</v>
      </c>
      <c r="C26" s="1">
        <v>111.624096466361</v>
      </c>
    </row>
    <row r="27" spans="1:3" ht="15" thickBot="1" x14ac:dyDescent="0.35">
      <c r="A27" s="1">
        <v>26</v>
      </c>
      <c r="B27" s="1">
        <v>114.08815529629599</v>
      </c>
      <c r="C27" s="1">
        <v>109.91435117125999</v>
      </c>
    </row>
    <row r="28" spans="1:3" ht="15" thickBot="1" x14ac:dyDescent="0.35">
      <c r="A28" s="1">
        <v>27</v>
      </c>
      <c r="B28" s="1">
        <v>110.33969743218201</v>
      </c>
      <c r="C28" s="1">
        <v>108.045402811062</v>
      </c>
    </row>
    <row r="29" spans="1:3" ht="15" thickBot="1" x14ac:dyDescent="0.35">
      <c r="A29" s="1">
        <v>28</v>
      </c>
      <c r="B29" s="1">
        <v>103.42416006749799</v>
      </c>
      <c r="C29" s="1">
        <v>113.812756288803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2024-04-10T17:22:00Z</dcterms:modified>
</cp:coreProperties>
</file>