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5DD9A252-7B51-4F00-B744-7B413FC98783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1" l="1"/>
  <c r="Z28" i="1"/>
  <c r="Y30" i="1"/>
  <c r="Z30" i="1"/>
  <c r="F84" i="1"/>
  <c r="H84" i="1" s="1"/>
  <c r="G84" i="1"/>
  <c r="I84" i="1" s="1"/>
  <c r="N66" i="1"/>
  <c r="M66" i="1"/>
  <c r="F66" i="1" s="1"/>
  <c r="N65" i="1"/>
  <c r="M65" i="1"/>
  <c r="G66" i="1"/>
  <c r="T66" i="1"/>
  <c r="V66" i="1" s="1"/>
  <c r="U66" i="1"/>
  <c r="M48" i="1"/>
  <c r="Q48" i="1" s="1"/>
  <c r="N48" i="1"/>
  <c r="N47" i="1"/>
  <c r="M47" i="1"/>
  <c r="G48" i="1"/>
  <c r="G47" i="1"/>
  <c r="F48" i="1"/>
  <c r="I48" i="1" s="1"/>
  <c r="F47" i="1"/>
  <c r="H48" i="1"/>
  <c r="O48" i="1"/>
  <c r="P48" i="1"/>
  <c r="M84" i="1"/>
  <c r="D84" i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L84" i="1" l="1"/>
  <c r="H66" i="1"/>
  <c r="I66" i="1"/>
  <c r="L66" i="1"/>
  <c r="Q66" i="1"/>
  <c r="P66" i="1"/>
  <c r="O66" i="1"/>
  <c r="L48" i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W31" i="1"/>
  <c r="X31" i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T65" i="1" l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V65" i="1" l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L64" i="1" l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<sst xmlns="http://schemas.openxmlformats.org/spreadsheetml/2006/main" count="292" uniqueCount="122">
  <si>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</si>
  <si>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</si>
  <si>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</si>
  <si>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</si>
  <si>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</si>
  <si>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</si>
  <si>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</si>
  <si>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</si>
  <si>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</si>
  <si>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</si>
  <si>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</si>
  <si>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</si>
  <si>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</si>
  <si>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</si>
  <si>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</si>
  <si>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</si>
  <si>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</si>
  <si>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</si>
  <si>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</si>
  <si>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</si>
  <si>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</si>
  <si>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</si>
  <si>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</si>
  <si>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</si>
  <si>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</si>
  <si>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</si>
  <si>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</si>
  <si>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</si>
  <si>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</si>
  <si>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</si>
  <si>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</si>
  <si>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</si>
  <si>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</si>
  <si>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</si>
  <si>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</si>
  <si>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</si>
  <si>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</si>
  <si>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</si>
  <si>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</si>
  <si>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</si>
  <si>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</si>
  <si>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</si>
  <si>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</si>
  <si>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</si>
  <si>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</si>
  <si>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</si>
  <si>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</si>
  <si>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</si>
  <si>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</si>
  <si>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</si>
  <si>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</si>
  <si>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</si>
  <si>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</si>
  <si>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</si>
  <si>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</si>
  <si>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</si>
  <si>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Under</t>
  </si>
  <si>
    <t>Over</t>
  </si>
  <si>
    <t>***</t>
  </si>
  <si>
    <t>My Favorites</t>
  </si>
  <si>
    <t>CHI</t>
  </si>
  <si>
    <t>DET</t>
  </si>
  <si>
    <t>NYK</t>
  </si>
  <si>
    <t>BOS</t>
  </si>
  <si>
    <t>HOU</t>
  </si>
  <si>
    <t>UTA</t>
  </si>
  <si>
    <t>GSW</t>
  </si>
  <si>
    <t>POR</t>
  </si>
  <si>
    <t>NOP</t>
  </si>
  <si>
    <t>SAC</t>
  </si>
  <si>
    <t>ORL</t>
  </si>
  <si>
    <t>PHI</t>
  </si>
  <si>
    <t>WAS</t>
  </si>
  <si>
    <t>CHA</t>
  </si>
  <si>
    <t>IND</t>
  </si>
  <si>
    <t>CLE</t>
  </si>
  <si>
    <t>BKN</t>
  </si>
  <si>
    <t>TOR</t>
  </si>
  <si>
    <t>MIA</t>
  </si>
  <si>
    <t>LAL</t>
  </si>
  <si>
    <t>MEM</t>
  </si>
  <si>
    <t>ATL</t>
  </si>
  <si>
    <t>MIL</t>
  </si>
  <si>
    <t>OKC</t>
  </si>
  <si>
    <t>DEN</t>
  </si>
  <si>
    <t>SAS</t>
  </si>
  <si>
    <t>DAL</t>
  </si>
  <si>
    <t>LAC</t>
  </si>
  <si>
    <t>PHX</t>
  </si>
  <si>
    <t>.</t>
  </si>
  <si>
    <t>PHI -7.5</t>
  </si>
  <si>
    <t>WAS -2.5</t>
  </si>
  <si>
    <t>CLE -2.5</t>
  </si>
  <si>
    <t>BOS -6.5</t>
  </si>
  <si>
    <t>NYK -11.5</t>
  </si>
  <si>
    <t>MIA -14.5</t>
  </si>
  <si>
    <t>LAL -15.5</t>
  </si>
  <si>
    <t>MIN -13.5</t>
  </si>
  <si>
    <t>OKC -14.5</t>
  </si>
  <si>
    <t>DEN -10.5</t>
  </si>
  <si>
    <t>DAL -13.5</t>
  </si>
  <si>
    <t>GSW -4.5</t>
  </si>
  <si>
    <t>HOU -5.5</t>
  </si>
  <si>
    <t>LAC -15.5</t>
  </si>
  <si>
    <t>PHX -4.5</t>
  </si>
  <si>
    <t>0/5</t>
  </si>
  <si>
    <t>under</t>
  </si>
  <si>
    <t>PHI 12</t>
  </si>
  <si>
    <t>CHI 2</t>
  </si>
  <si>
    <t>BOS 33</t>
  </si>
  <si>
    <t>CLE 9</t>
  </si>
  <si>
    <t>NYK 4</t>
  </si>
  <si>
    <t>MIA 22</t>
  </si>
  <si>
    <t>LAL 3</t>
  </si>
  <si>
    <t>MIN 3</t>
  </si>
  <si>
    <t>OKC 18</t>
  </si>
  <si>
    <t>SAS 1</t>
  </si>
  <si>
    <t>DET 18</t>
  </si>
  <si>
    <t>NOP 5</t>
  </si>
  <si>
    <t>HOU 9</t>
  </si>
  <si>
    <t>UTA 1</t>
  </si>
  <si>
    <t>PHX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</si>
</sst>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H48" zoomScale="80" zoomScaleNormal="80" workbookViewId="0">
      <selection activeCell="O84" sqref="O84:T84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70</v>
      </c>
      <c r="B2" t="s">
        <v>71</v>
      </c>
      <c r="C2" s="5">
        <f>RF!B2</f>
        <v>110.11</v>
      </c>
      <c r="D2" s="5">
        <f>LR!B2</f>
        <v>108.99999999999901</v>
      </c>
      <c r="E2" s="5">
        <f>Adaboost!B2</f>
        <v>109.363636363636</v>
      </c>
      <c r="F2" s="5">
        <f>XGBR!B2</f>
        <v>109.654686</v>
      </c>
      <c r="G2" s="5">
        <f>Huber!B2</f>
        <v>108.99999964892601</v>
      </c>
      <c r="H2" s="5">
        <f>BayesRidge!B2</f>
        <v>109.000000000211</v>
      </c>
      <c r="I2" s="5">
        <f>Elastic!B2</f>
        <v>109.875490776775</v>
      </c>
      <c r="J2" s="5">
        <f>GBR!B2</f>
        <v>109.500295903603</v>
      </c>
      <c r="K2" s="6">
        <f t="shared" ref="K2:K27" si="0">AVERAGE(C2:J2,B35)</f>
        <v>109.38565265347</v>
      </c>
      <c r="L2">
        <f>MAX(C2:J2)</f>
        <v>110.11</v>
      </c>
      <c r="M2">
        <f>MIN(C2:J2)</f>
        <v>108.99999964892601</v>
      </c>
      <c r="N2" s="5">
        <f>RF!C2</f>
        <v>102.66</v>
      </c>
      <c r="O2" s="5">
        <f>LR!C2</f>
        <v>104.49999999999901</v>
      </c>
      <c r="P2" s="5">
        <f>Adaboost!C2</f>
        <v>104.925</v>
      </c>
      <c r="Q2" s="5">
        <f>XGBR!C2</f>
        <v>102.9628</v>
      </c>
      <c r="R2" s="5">
        <f>Huber!C2</f>
        <v>104.500005497224</v>
      </c>
      <c r="S2" s="5">
        <f>BayesRidge!C2</f>
        <v>104.500000000222</v>
      </c>
      <c r="T2" s="5">
        <f>Elastic!C2</f>
        <v>106.06669626836999</v>
      </c>
      <c r="U2" s="5">
        <f>GBR!C2</f>
        <v>103.31513297916401</v>
      </c>
      <c r="V2" s="6">
        <f t="shared" ref="V2:V27" si="1">AVERAGE(N2:U2,C35)</f>
        <v>104.29934303783301</v>
      </c>
      <c r="W2" s="6">
        <f>MAX(N2:U2)</f>
        <v>106.06669626836999</v>
      </c>
      <c r="X2" s="6">
        <f>MIN(N2:U2)</f>
        <v>102.66</v>
      </c>
      <c r="Y2" s="6">
        <f>MAX(L2,M2,W3,X3)-MIN(L3,M3,W2,X2)</f>
        <v>7.4500000000000028</v>
      </c>
      <c r="Z2" s="6">
        <f>MIN(L2,M2,W3,X3)-MAX(L3,M3,W2,X2)</f>
        <v>-5.2088505040229904</v>
      </c>
    </row>
    <row r="3" spans="1:26" ht="15" thickBot="1" x14ac:dyDescent="0.35">
      <c r="A3" t="s">
        <v>71</v>
      </c>
      <c r="B3" t="s">
        <v>70</v>
      </c>
      <c r="C3" s="5">
        <f>RF!B3</f>
        <v>111.06</v>
      </c>
      <c r="D3" s="5">
        <f>LR!B3</f>
        <v>111.19999999999899</v>
      </c>
      <c r="E3" s="5">
        <f>Adaboost!B3</f>
        <v>110.095238095238</v>
      </c>
      <c r="F3" s="5">
        <f>XGBR!B3</f>
        <v>110.79433400000001</v>
      </c>
      <c r="G3" s="5">
        <f>Huber!B3</f>
        <v>111.200000330173</v>
      </c>
      <c r="H3" s="5">
        <f>BayesRidge!B3</f>
        <v>111.20000000058501</v>
      </c>
      <c r="I3" s="5">
        <f>Elastic!B3</f>
        <v>111.25256050402299</v>
      </c>
      <c r="J3" s="5">
        <f>GBR!B3</f>
        <v>109.816927032317</v>
      </c>
      <c r="K3" s="6">
        <f t="shared" si="0"/>
        <v>110.91419849209889</v>
      </c>
      <c r="L3">
        <f t="shared" ref="L3:L13" si="2">MAX(C3:J3)</f>
        <v>111.25256050402299</v>
      </c>
      <c r="M3">
        <f t="shared" ref="M3:M13" si="3">MIN(C3:J3)</f>
        <v>109.816927032317</v>
      </c>
      <c r="N3" s="5">
        <f>RF!C3</f>
        <v>106.91</v>
      </c>
      <c r="O3" s="5">
        <f>LR!C3</f>
        <v>107.533333333333</v>
      </c>
      <c r="P3" s="5">
        <f>Adaboost!C3</f>
        <v>107.30331753554501</v>
      </c>
      <c r="Q3" s="5">
        <f>XGBR!C3</f>
        <v>106.04371</v>
      </c>
      <c r="R3" s="5">
        <f>Huber!C3</f>
        <v>107.53332820288399</v>
      </c>
      <c r="S3" s="5">
        <f>BayesRidge!C3</f>
        <v>107.533333333589</v>
      </c>
      <c r="T3" s="5">
        <f>Elastic!C3</f>
        <v>108.752808480887</v>
      </c>
      <c r="U3" s="5">
        <f>GBR!C3</f>
        <v>106.65674091191801</v>
      </c>
      <c r="V3" s="6">
        <f t="shared" si="1"/>
        <v>107.35541213195967</v>
      </c>
      <c r="W3" s="6">
        <f t="shared" ref="W3:W13" si="4">MAX(N3:U3)</f>
        <v>108.752808480887</v>
      </c>
      <c r="X3" s="6">
        <f t="shared" ref="X3:X13" si="5">MIN(N3:U3)</f>
        <v>106.04371</v>
      </c>
    </row>
    <row r="4" spans="1:26" ht="15" thickBot="1" x14ac:dyDescent="0.35">
      <c r="A4" t="s">
        <v>60</v>
      </c>
      <c r="B4" t="s">
        <v>72</v>
      </c>
      <c r="C4" s="5">
        <f>RF!B4</f>
        <v>114.86</v>
      </c>
      <c r="D4" s="5">
        <f>LR!B4</f>
        <v>112.571428571428</v>
      </c>
      <c r="E4" s="5">
        <f>Adaboost!B4</f>
        <v>112.913978494623</v>
      </c>
      <c r="F4" s="5">
        <f>XGBR!B4</f>
        <v>114.83571000000001</v>
      </c>
      <c r="G4" s="5">
        <f>Huber!B4</f>
        <v>112.571429627328</v>
      </c>
      <c r="H4" s="5">
        <f>BayesRidge!B4</f>
        <v>112.57142857168201</v>
      </c>
      <c r="I4" s="5">
        <f>Elastic!B4</f>
        <v>112.52997913198899</v>
      </c>
      <c r="J4" s="5">
        <f>GBR!B4</f>
        <v>113.905048376707</v>
      </c>
      <c r="K4" s="6">
        <f t="shared" si="0"/>
        <v>113.25020413882532</v>
      </c>
      <c r="L4">
        <f t="shared" si="2"/>
        <v>114.86</v>
      </c>
      <c r="M4">
        <f t="shared" si="3"/>
        <v>112.52997913198899</v>
      </c>
      <c r="N4" s="5">
        <f>RF!C4</f>
        <v>112.89</v>
      </c>
      <c r="O4" s="5">
        <f>LR!C4</f>
        <v>112.35714285714199</v>
      </c>
      <c r="P4" s="5">
        <f>Adaboost!C4</f>
        <v>110.757575757575</v>
      </c>
      <c r="Q4" s="5">
        <f>XGBR!C4</f>
        <v>111.18791</v>
      </c>
      <c r="R4" s="5">
        <f>Huber!C4</f>
        <v>112.35712636566601</v>
      </c>
      <c r="S4" s="5">
        <f>BayesRidge!C4</f>
        <v>112.357142857588</v>
      </c>
      <c r="T4" s="5">
        <f>Elastic!C4</f>
        <v>112.55524899086799</v>
      </c>
      <c r="U4" s="5">
        <f>GBR!C4</f>
        <v>112.83842547203</v>
      </c>
      <c r="V4" s="6">
        <f t="shared" si="1"/>
        <v>112.22634351563921</v>
      </c>
      <c r="W4" s="6">
        <f t="shared" si="4"/>
        <v>112.89</v>
      </c>
      <c r="X4" s="6">
        <f t="shared" si="5"/>
        <v>110.757575757575</v>
      </c>
      <c r="Y4" s="6">
        <f>MAX(L4,M4,W5,X5)-MIN(L5,M5,W4,X4)</f>
        <v>11.669673192893995</v>
      </c>
      <c r="Z4" s="6">
        <f t="shared" ref="Z4:Z14" si="6">MIN(L4,M4,W5,X5)-MAX(L5,M5,W4,X4)</f>
        <v>-0.36002086801100575</v>
      </c>
    </row>
    <row r="5" spans="1:26" ht="15" thickBot="1" x14ac:dyDescent="0.35">
      <c r="A5" t="s">
        <v>72</v>
      </c>
      <c r="B5" t="s">
        <v>60</v>
      </c>
      <c r="C5" s="5">
        <f>RF!B5</f>
        <v>108.59</v>
      </c>
      <c r="D5" s="5">
        <f>LR!B5</f>
        <v>110.533333333333</v>
      </c>
      <c r="E5" s="5">
        <f>Adaboost!B5</f>
        <v>110.095238095238</v>
      </c>
      <c r="F5" s="5">
        <f>XGBR!B5</f>
        <v>109.47572</v>
      </c>
      <c r="G5" s="5">
        <f>Huber!B5</f>
        <v>110.533333333559</v>
      </c>
      <c r="H5" s="5">
        <f>BayesRidge!B5</f>
        <v>110.53333333371501</v>
      </c>
      <c r="I5" s="5">
        <f>Elastic!B5</f>
        <v>110.391388533428</v>
      </c>
      <c r="J5" s="5">
        <f>GBR!B5</f>
        <v>108.072026829367</v>
      </c>
      <c r="K5" s="6">
        <f t="shared" si="0"/>
        <v>109.84560934722776</v>
      </c>
      <c r="L5">
        <f t="shared" si="2"/>
        <v>110.53333333371501</v>
      </c>
      <c r="M5">
        <f t="shared" si="3"/>
        <v>108.072026829367</v>
      </c>
      <c r="N5" s="5">
        <f>RF!C5</f>
        <v>119.41</v>
      </c>
      <c r="O5" s="5">
        <f>LR!C5</f>
        <v>119.19999999999899</v>
      </c>
      <c r="P5" s="5">
        <f>Adaboost!C5</f>
        <v>118.713286713286</v>
      </c>
      <c r="Q5" s="5">
        <f>XGBR!C5</f>
        <v>116.275696</v>
      </c>
      <c r="R5" s="5">
        <f>Huber!C5</f>
        <v>119.19999999998601</v>
      </c>
      <c r="S5" s="5">
        <f>BayesRidge!C5</f>
        <v>119.199999999797</v>
      </c>
      <c r="T5" s="5">
        <f>Elastic!C5</f>
        <v>116.89842823807901</v>
      </c>
      <c r="U5" s="5">
        <f>GBR!C5</f>
        <v>119.741700022261</v>
      </c>
      <c r="V5" s="6">
        <f t="shared" si="1"/>
        <v>118.58616089341376</v>
      </c>
      <c r="W5" s="6">
        <f t="shared" si="4"/>
        <v>119.741700022261</v>
      </c>
      <c r="X5" s="6">
        <f t="shared" si="5"/>
        <v>116.275696</v>
      </c>
    </row>
    <row r="6" spans="1:26" ht="15" thickBot="1" x14ac:dyDescent="0.35">
      <c r="A6" t="s">
        <v>73</v>
      </c>
      <c r="B6" t="s">
        <v>63</v>
      </c>
      <c r="C6" s="5">
        <f>RF!B6</f>
        <v>102.48</v>
      </c>
      <c r="D6" s="5">
        <f>LR!B6</f>
        <v>103.78571428571399</v>
      </c>
      <c r="E6" s="5">
        <f>Adaboost!B6</f>
        <v>106.322916666666</v>
      </c>
      <c r="F6" s="5">
        <f>XGBR!B6</f>
        <v>102.87891999999999</v>
      </c>
      <c r="G6" s="5">
        <f>Huber!B6</f>
        <v>103.785713228847</v>
      </c>
      <c r="H6" s="5">
        <f>BayesRidge!B6</f>
        <v>103.785714285613</v>
      </c>
      <c r="I6" s="5">
        <f>Elastic!B6</f>
        <v>105.439345239234</v>
      </c>
      <c r="J6" s="5">
        <f>GBR!B6</f>
        <v>104.443051345817</v>
      </c>
      <c r="K6" s="6">
        <f t="shared" si="0"/>
        <v>104.03871531913511</v>
      </c>
      <c r="L6">
        <f t="shared" si="2"/>
        <v>106.322916666666</v>
      </c>
      <c r="M6">
        <f t="shared" si="3"/>
        <v>102.48</v>
      </c>
      <c r="N6" s="5">
        <f>RF!C6</f>
        <v>116.63</v>
      </c>
      <c r="O6" s="5">
        <f>LR!C6</f>
        <v>115.571428571428</v>
      </c>
      <c r="P6" s="5">
        <f>Adaboost!C6</f>
        <v>116.578947368421</v>
      </c>
      <c r="Q6" s="5">
        <f>XGBR!C6</f>
        <v>115.21235</v>
      </c>
      <c r="R6" s="5">
        <f>Huber!C6</f>
        <v>115.571445062762</v>
      </c>
      <c r="S6" s="5">
        <f>BayesRidge!C6</f>
        <v>115.57142857163799</v>
      </c>
      <c r="T6" s="5">
        <f>Elastic!C6</f>
        <v>115.845370188863</v>
      </c>
      <c r="U6" s="5">
        <f>GBR!C6</f>
        <v>116.475214328531</v>
      </c>
      <c r="V6" s="6">
        <f t="shared" si="1"/>
        <v>115.899857637214</v>
      </c>
      <c r="W6" s="6">
        <f t="shared" si="4"/>
        <v>116.63</v>
      </c>
      <c r="X6" s="6">
        <f t="shared" si="5"/>
        <v>115.21235</v>
      </c>
      <c r="Y6" s="6">
        <f t="shared" ref="Y6:Y14" si="7">MAX(L6,M6,W7,X7)-MIN(L7,M7,W6,X6)</f>
        <v>-5.109073359074003</v>
      </c>
      <c r="Z6" s="6">
        <f t="shared" si="6"/>
        <v>-16.541713100454999</v>
      </c>
    </row>
    <row r="7" spans="1:26" ht="15" thickBot="1" x14ac:dyDescent="0.35">
      <c r="A7" t="s">
        <v>63</v>
      </c>
      <c r="B7" t="s">
        <v>73</v>
      </c>
      <c r="C7" s="5">
        <f>RF!B7</f>
        <v>118.07</v>
      </c>
      <c r="D7" s="5">
        <f>LR!B7</f>
        <v>118.19999999999899</v>
      </c>
      <c r="E7" s="5">
        <f>Adaboost!B7</f>
        <v>115.142857142857</v>
      </c>
      <c r="F7" s="5">
        <f>XGBR!B7</f>
        <v>117.10975000000001</v>
      </c>
      <c r="G7" s="5">
        <f>Huber!B7</f>
        <v>118.200000329804</v>
      </c>
      <c r="H7" s="5">
        <f>BayesRidge!B7</f>
        <v>118.19999999992</v>
      </c>
      <c r="I7" s="5">
        <f>Elastic!B7</f>
        <v>117.187258957371</v>
      </c>
      <c r="J7" s="5">
        <f>GBR!B7</f>
        <v>119.021713100455</v>
      </c>
      <c r="K7" s="6">
        <f t="shared" si="0"/>
        <v>117.69616407207111</v>
      </c>
      <c r="L7">
        <f t="shared" si="2"/>
        <v>119.021713100455</v>
      </c>
      <c r="M7">
        <f t="shared" si="3"/>
        <v>115.142857142857</v>
      </c>
      <c r="N7" s="5">
        <f>RF!C7</f>
        <v>106.6</v>
      </c>
      <c r="O7" s="5">
        <f>LR!C7</f>
        <v>107.466666666666</v>
      </c>
      <c r="P7" s="5">
        <f>Adaboost!C7</f>
        <v>110.03378378378299</v>
      </c>
      <c r="Q7" s="5">
        <f>XGBR!C7</f>
        <v>107.740944</v>
      </c>
      <c r="R7" s="5">
        <f>Huber!C7</f>
        <v>107.466661536009</v>
      </c>
      <c r="S7" s="5">
        <f>BayesRidge!C7</f>
        <v>107.46666666657001</v>
      </c>
      <c r="T7" s="5">
        <f>Elastic!C7</f>
        <v>107.919796116773</v>
      </c>
      <c r="U7" s="5">
        <f>GBR!C7</f>
        <v>107.943815571964</v>
      </c>
      <c r="V7" s="6">
        <f t="shared" si="1"/>
        <v>107.77356543137722</v>
      </c>
      <c r="W7" s="6">
        <f t="shared" si="4"/>
        <v>110.03378378378299</v>
      </c>
      <c r="X7" s="6">
        <f t="shared" si="5"/>
        <v>106.6</v>
      </c>
    </row>
    <row r="8" spans="1:26" ht="15" thickBot="1" x14ac:dyDescent="0.35">
      <c r="A8" t="s">
        <v>74</v>
      </c>
      <c r="B8" t="s">
        <v>75</v>
      </c>
      <c r="C8" s="5">
        <f>RF!B8</f>
        <v>120.74</v>
      </c>
      <c r="D8" s="5">
        <f>LR!B8</f>
        <v>121.692307692307</v>
      </c>
      <c r="E8" s="5">
        <f>Adaboost!B8</f>
        <v>121.23214285714199</v>
      </c>
      <c r="F8" s="5">
        <f>XGBR!B8</f>
        <v>121.45708500000001</v>
      </c>
      <c r="G8" s="5">
        <f>Huber!B8</f>
        <v>121.692306935052</v>
      </c>
      <c r="H8" s="5">
        <f>BayesRidge!B8</f>
        <v>121.69230769223</v>
      </c>
      <c r="I8" s="5">
        <f>Elastic!B8</f>
        <v>119.791186257173</v>
      </c>
      <c r="J8" s="5">
        <f>GBR!B8</f>
        <v>123.216824061691</v>
      </c>
      <c r="K8" s="6">
        <f t="shared" si="0"/>
        <v>121.470821870243</v>
      </c>
      <c r="L8">
        <f t="shared" si="2"/>
        <v>123.216824061691</v>
      </c>
      <c r="M8">
        <f t="shared" si="3"/>
        <v>119.791186257173</v>
      </c>
      <c r="N8" s="5">
        <f>RF!C8</f>
        <v>115.08</v>
      </c>
      <c r="O8" s="5">
        <f>LR!C8</f>
        <v>113.76923076923001</v>
      </c>
      <c r="P8" s="5">
        <f>Adaboost!C8</f>
        <v>114.35294117647</v>
      </c>
      <c r="Q8" s="5">
        <f>XGBR!C8</f>
        <v>114.26858</v>
      </c>
      <c r="R8" s="5">
        <f>Huber!C8</f>
        <v>113.769242609838</v>
      </c>
      <c r="S8" s="5">
        <f>BayesRidge!C8</f>
        <v>113.769230769484</v>
      </c>
      <c r="T8" s="5">
        <f>Elastic!C8</f>
        <v>112.289486195328</v>
      </c>
      <c r="U8" s="5">
        <f>GBR!C8</f>
        <v>114.30417610603401</v>
      </c>
      <c r="V8" s="6">
        <f t="shared" si="1"/>
        <v>113.96831395886655</v>
      </c>
      <c r="W8" s="6">
        <f t="shared" si="4"/>
        <v>115.08</v>
      </c>
      <c r="X8" s="6">
        <f t="shared" si="5"/>
        <v>112.289486195328</v>
      </c>
      <c r="Y8" s="6">
        <f t="shared" si="7"/>
        <v>16.859681204588995</v>
      </c>
      <c r="Z8" s="6">
        <f t="shared" si="6"/>
        <v>-4.3224242424250008</v>
      </c>
    </row>
    <row r="9" spans="1:26" ht="15" thickBot="1" x14ac:dyDescent="0.35">
      <c r="A9" t="s">
        <v>75</v>
      </c>
      <c r="B9" t="s">
        <v>74</v>
      </c>
      <c r="C9" s="5">
        <f>RF!B9</f>
        <v>107.41</v>
      </c>
      <c r="D9" s="5">
        <f>LR!B9</f>
        <v>106.35714285714199</v>
      </c>
      <c r="E9" s="5">
        <f>Adaboost!B9</f>
        <v>106.89682539682499</v>
      </c>
      <c r="F9" s="5">
        <f>XGBR!B9</f>
        <v>106.54117599999999</v>
      </c>
      <c r="G9" s="5">
        <f>Huber!B9</f>
        <v>106.35714285777399</v>
      </c>
      <c r="H9" s="5">
        <f>BayesRidge!B9</f>
        <v>106.357142857102</v>
      </c>
      <c r="I9" s="5">
        <f>Elastic!B9</f>
        <v>107.76050719926501</v>
      </c>
      <c r="J9" s="5">
        <f>GBR!B9</f>
        <v>107.571705480378</v>
      </c>
      <c r="K9" s="6">
        <f t="shared" si="0"/>
        <v>106.83761629586334</v>
      </c>
      <c r="L9">
        <f t="shared" si="2"/>
        <v>107.76050719926501</v>
      </c>
      <c r="M9">
        <f t="shared" si="3"/>
        <v>106.357142857102</v>
      </c>
      <c r="N9" s="5">
        <f>RF!C9</f>
        <v>112.9</v>
      </c>
      <c r="O9" s="5">
        <f>LR!C9</f>
        <v>112.49999999999901</v>
      </c>
      <c r="P9" s="5">
        <f>Adaboost!C9</f>
        <v>110.757575757575</v>
      </c>
      <c r="Q9" s="5">
        <f>XGBR!C9</f>
        <v>111.86508000000001</v>
      </c>
      <c r="R9" s="5">
        <f>Huber!C9</f>
        <v>112.499999999922</v>
      </c>
      <c r="S9" s="5">
        <f>BayesRidge!C9</f>
        <v>112.50000000031</v>
      </c>
      <c r="T9" s="5">
        <f>Elastic!C9</f>
        <v>112.788940247456</v>
      </c>
      <c r="U9" s="5">
        <f>GBR!C9</f>
        <v>112.83078709025899</v>
      </c>
      <c r="V9" s="6">
        <f t="shared" si="1"/>
        <v>112.3684536825068</v>
      </c>
      <c r="W9" s="6">
        <f t="shared" si="4"/>
        <v>112.9</v>
      </c>
      <c r="X9" s="6">
        <f t="shared" si="5"/>
        <v>110.757575757575</v>
      </c>
    </row>
    <row r="10" spans="1:26" ht="15" thickBot="1" x14ac:dyDescent="0.35">
      <c r="A10" t="s">
        <v>76</v>
      </c>
      <c r="B10" t="s">
        <v>62</v>
      </c>
      <c r="C10" s="5">
        <f>RF!B10</f>
        <v>103.17</v>
      </c>
      <c r="D10" s="5">
        <f>LR!B10</f>
        <v>105.428571428571</v>
      </c>
      <c r="E10" s="5">
        <f>Adaboost!B10</f>
        <v>105.425</v>
      </c>
      <c r="F10" s="5">
        <f>XGBR!B10</f>
        <v>102.90474</v>
      </c>
      <c r="G10" s="5">
        <f>Huber!B10</f>
        <v>105.428572132645</v>
      </c>
      <c r="H10" s="5">
        <f>BayesRidge!B10</f>
        <v>105.428571428238</v>
      </c>
      <c r="I10" s="5">
        <f>Elastic!B10</f>
        <v>106.261018313647</v>
      </c>
      <c r="J10" s="5">
        <f>GBR!B10</f>
        <v>104.616314570893</v>
      </c>
      <c r="K10" s="6">
        <f t="shared" si="0"/>
        <v>104.97049859149401</v>
      </c>
      <c r="L10">
        <f t="shared" si="2"/>
        <v>106.261018313647</v>
      </c>
      <c r="M10">
        <f t="shared" si="3"/>
        <v>102.90474</v>
      </c>
      <c r="N10" s="5">
        <f>RF!C10</f>
        <v>110.93</v>
      </c>
      <c r="O10" s="5">
        <f>LR!C10</f>
        <v>110.99999999999901</v>
      </c>
      <c r="P10" s="5">
        <f>Adaboost!C10</f>
        <v>110.616438356164</v>
      </c>
      <c r="Q10" s="5">
        <f>XGBR!C10</f>
        <v>109.405846</v>
      </c>
      <c r="R10" s="5">
        <f>Huber!C10</f>
        <v>110.99998900555499</v>
      </c>
      <c r="S10" s="5">
        <f>BayesRidge!C10</f>
        <v>111.00000000047</v>
      </c>
      <c r="T10" s="5">
        <f>Elastic!C10</f>
        <v>111.12833684943099</v>
      </c>
      <c r="U10" s="5">
        <f>GBR!C10</f>
        <v>110.362175098641</v>
      </c>
      <c r="V10" s="6">
        <f t="shared" si="1"/>
        <v>110.78137788451643</v>
      </c>
      <c r="W10" s="6">
        <f t="shared" si="4"/>
        <v>111.12833684943099</v>
      </c>
      <c r="X10" s="6">
        <f t="shared" si="5"/>
        <v>109.405846</v>
      </c>
      <c r="Y10" s="6">
        <f t="shared" si="7"/>
        <v>-1.3785946880789908</v>
      </c>
      <c r="Z10" s="6">
        <f t="shared" si="6"/>
        <v>-14.18526</v>
      </c>
    </row>
    <row r="11" spans="1:26" ht="15" thickBot="1" x14ac:dyDescent="0.35">
      <c r="A11" t="s">
        <v>62</v>
      </c>
      <c r="B11" t="s">
        <v>76</v>
      </c>
      <c r="C11" s="5">
        <f>RF!B11</f>
        <v>117.09</v>
      </c>
      <c r="D11" s="5">
        <f>LR!B11</f>
        <v>114.73333333333299</v>
      </c>
      <c r="E11" s="5">
        <f>Adaboost!B11</f>
        <v>114.201298701298</v>
      </c>
      <c r="F11" s="5">
        <f>XGBR!B11</f>
        <v>115.92691000000001</v>
      </c>
      <c r="G11" s="5">
        <f>Huber!B11</f>
        <v>114.733333661839</v>
      </c>
      <c r="H11" s="5">
        <f>BayesRidge!B11</f>
        <v>114.733333333419</v>
      </c>
      <c r="I11" s="5">
        <f>Elastic!B11</f>
        <v>114.188862771299</v>
      </c>
      <c r="J11" s="5">
        <f>GBR!B11</f>
        <v>115.784470868008</v>
      </c>
      <c r="K11" s="6">
        <f t="shared" si="0"/>
        <v>115.0902090568769</v>
      </c>
      <c r="L11">
        <f t="shared" si="2"/>
        <v>117.09</v>
      </c>
      <c r="M11">
        <f t="shared" si="3"/>
        <v>114.188862771299</v>
      </c>
      <c r="N11" s="5">
        <f>RF!C11</f>
        <v>106.15</v>
      </c>
      <c r="O11" s="5">
        <f>LR!C11</f>
        <v>107.06666666666599</v>
      </c>
      <c r="P11" s="5">
        <f>Adaboost!C11</f>
        <v>107.30331753554501</v>
      </c>
      <c r="Q11" s="5">
        <f>XGBR!C11</f>
        <v>106.26437</v>
      </c>
      <c r="R11" s="5">
        <f>Huber!C11</f>
        <v>107.066661535826</v>
      </c>
      <c r="S11" s="5">
        <f>BayesRidge!C11</f>
        <v>107.066666666476</v>
      </c>
      <c r="T11" s="5">
        <f>Elastic!C11</f>
        <v>108.02725131192101</v>
      </c>
      <c r="U11" s="5">
        <f>GBR!C11</f>
        <v>107.862391603452</v>
      </c>
      <c r="V11" s="6">
        <f t="shared" si="1"/>
        <v>107.06610462928278</v>
      </c>
      <c r="W11" s="6">
        <f t="shared" si="4"/>
        <v>108.02725131192101</v>
      </c>
      <c r="X11" s="6">
        <f t="shared" si="5"/>
        <v>106.15</v>
      </c>
    </row>
    <row r="12" spans="1:26" ht="15" thickBot="1" x14ac:dyDescent="0.35">
      <c r="A12" t="s">
        <v>77</v>
      </c>
      <c r="B12" t="s">
        <v>78</v>
      </c>
      <c r="C12" s="5">
        <f>RF!B12</f>
        <v>105.39</v>
      </c>
      <c r="D12" s="5">
        <f>LR!B12</f>
        <v>105.49999999999901</v>
      </c>
      <c r="E12" s="5">
        <f>Adaboost!B12</f>
        <v>106.789915966386</v>
      </c>
      <c r="F12" s="5">
        <f>XGBR!B12</f>
        <v>106.28769</v>
      </c>
      <c r="G12" s="5">
        <f>Huber!B12</f>
        <v>105.499999649426</v>
      </c>
      <c r="H12" s="5">
        <f>BayesRidge!B12</f>
        <v>105.499999999933</v>
      </c>
      <c r="I12" s="5">
        <f>Elastic!B12</f>
        <v>105.883653587635</v>
      </c>
      <c r="J12" s="5">
        <f>GBR!B12</f>
        <v>105.87564877846501</v>
      </c>
      <c r="K12" s="6">
        <f t="shared" si="0"/>
        <v>105.76391164816977</v>
      </c>
      <c r="L12">
        <f t="shared" si="2"/>
        <v>106.789915966386</v>
      </c>
      <c r="M12">
        <f t="shared" si="3"/>
        <v>105.39</v>
      </c>
      <c r="N12" s="5">
        <f>RF!C12</f>
        <v>120.68</v>
      </c>
      <c r="O12" s="5">
        <f>LR!C12</f>
        <v>121.28571428571399</v>
      </c>
      <c r="P12" s="5">
        <f>Adaboost!C12</f>
        <v>120.94392523364399</v>
      </c>
      <c r="Q12" s="5">
        <f>XGBR!C12</f>
        <v>120.439835</v>
      </c>
      <c r="R12" s="5">
        <f>Huber!C12</f>
        <v>121.28571978319999</v>
      </c>
      <c r="S12" s="5">
        <f>BayesRidge!C12</f>
        <v>121.28571428577401</v>
      </c>
      <c r="T12" s="5">
        <f>Elastic!C12</f>
        <v>119.673569482741</v>
      </c>
      <c r="U12" s="5">
        <f>GBR!C12</f>
        <v>122.40615984134701</v>
      </c>
      <c r="V12" s="6">
        <f t="shared" si="1"/>
        <v>120.96846919029979</v>
      </c>
      <c r="W12" s="6">
        <f t="shared" si="4"/>
        <v>122.40615984134701</v>
      </c>
      <c r="X12" s="6">
        <f t="shared" si="5"/>
        <v>119.673569482741</v>
      </c>
      <c r="Y12" s="6">
        <f t="shared" si="7"/>
        <v>-1.8098340336139955</v>
      </c>
      <c r="Z12" s="6">
        <f t="shared" si="6"/>
        <v>-21.321709841347001</v>
      </c>
    </row>
    <row r="13" spans="1:26" ht="15" thickBot="1" x14ac:dyDescent="0.35">
      <c r="A13" t="s">
        <v>78</v>
      </c>
      <c r="B13" t="s">
        <v>77</v>
      </c>
      <c r="C13" s="5">
        <f>RF!B13</f>
        <v>108.64</v>
      </c>
      <c r="D13" s="5">
        <f>LR!B13</f>
        <v>108.599999999999</v>
      </c>
      <c r="E13" s="5">
        <f>Adaboost!B13</f>
        <v>108.64367816091899</v>
      </c>
      <c r="F13" s="5">
        <f>XGBR!B13</f>
        <v>108.59975</v>
      </c>
      <c r="G13" s="5">
        <f>Huber!B13</f>
        <v>108.60000032969199</v>
      </c>
      <c r="H13" s="5">
        <f>BayesRidge!B13</f>
        <v>108.599999999856</v>
      </c>
      <c r="I13" s="5">
        <f>Elastic!B13</f>
        <v>109.204208413936</v>
      </c>
      <c r="J13" s="5">
        <f>GBR!B13</f>
        <v>108.946767100594</v>
      </c>
      <c r="K13" s="6">
        <f t="shared" si="0"/>
        <v>108.6792819738651</v>
      </c>
      <c r="L13">
        <f t="shared" si="2"/>
        <v>109.204208413936</v>
      </c>
      <c r="M13">
        <f t="shared" si="3"/>
        <v>108.59975</v>
      </c>
      <c r="N13" s="5">
        <f>RF!C13</f>
        <v>102.46</v>
      </c>
      <c r="O13" s="5">
        <f>LR!C13</f>
        <v>103.06666666666599</v>
      </c>
      <c r="P13" s="5">
        <f>Adaboost!C13</f>
        <v>104.223300970873</v>
      </c>
      <c r="Q13" s="5">
        <f>XGBR!C13</f>
        <v>101.08445</v>
      </c>
      <c r="R13" s="5">
        <f>Huber!C13</f>
        <v>103.066661536269</v>
      </c>
      <c r="S13" s="5">
        <f>BayesRidge!C13</f>
        <v>103.066666666814</v>
      </c>
      <c r="T13" s="5">
        <f>Elastic!C13</f>
        <v>105.01198653938199</v>
      </c>
      <c r="U13" s="5">
        <f>GBR!C13</f>
        <v>102.342548163373</v>
      </c>
      <c r="V13" s="6">
        <f t="shared" si="1"/>
        <v>102.9986623377401</v>
      </c>
      <c r="W13" s="6">
        <f t="shared" si="4"/>
        <v>105.01198653938199</v>
      </c>
      <c r="X13" s="6">
        <f t="shared" si="5"/>
        <v>101.08445</v>
      </c>
    </row>
    <row r="14" spans="1:26" ht="15" thickBot="1" x14ac:dyDescent="0.35">
      <c r="A14" t="s">
        <v>79</v>
      </c>
      <c r="B14" t="s">
        <v>80</v>
      </c>
      <c r="C14" s="5">
        <f>RF!B14</f>
        <v>121.57</v>
      </c>
      <c r="D14" s="5">
        <f>LR!B14</f>
        <v>121.846153846153</v>
      </c>
      <c r="E14" s="5">
        <f>Adaboost!B14</f>
        <v>121.26213592233</v>
      </c>
      <c r="F14" s="5">
        <f>XGBR!B14</f>
        <v>118.49905</v>
      </c>
      <c r="G14" s="5">
        <f>Huber!B14</f>
        <v>121.84615384749701</v>
      </c>
      <c r="H14" s="5">
        <f>BayesRidge!B14</f>
        <v>121.846153845895</v>
      </c>
      <c r="I14" s="5">
        <f>Elastic!B14</f>
        <v>119.27521145380599</v>
      </c>
      <c r="J14" s="5">
        <f>GBR!B14</f>
        <v>121.273404363737</v>
      </c>
      <c r="K14" s="6">
        <f t="shared" si="0"/>
        <v>121.06034384967577</v>
      </c>
      <c r="L14">
        <f t="shared" ref="L14:L23" si="8">MAX(C14:J14)</f>
        <v>121.84615384749701</v>
      </c>
      <c r="M14">
        <f t="shared" ref="M14:M23" si="9">MIN(C14:J14)</f>
        <v>118.49905</v>
      </c>
      <c r="N14" s="5">
        <f>RF!C14</f>
        <v>117.66</v>
      </c>
      <c r="O14" s="5">
        <f>LR!C14</f>
        <v>117.07692307692299</v>
      </c>
      <c r="P14" s="5">
        <f>Adaboost!C14</f>
        <v>116.029411764705</v>
      </c>
      <c r="Q14" s="5">
        <f>XGBR!C14</f>
        <v>117.633095</v>
      </c>
      <c r="R14" s="5">
        <f>Huber!C14</f>
        <v>117.076923077164</v>
      </c>
      <c r="S14" s="5">
        <f>BayesRidge!C14</f>
        <v>117.076923077214</v>
      </c>
      <c r="T14" s="5">
        <f>Elastic!C14</f>
        <v>115.418514190363</v>
      </c>
      <c r="U14" s="5">
        <f>GBR!C14</f>
        <v>117.320976897514</v>
      </c>
      <c r="V14" s="6">
        <f t="shared" si="1"/>
        <v>117.01076585725878</v>
      </c>
      <c r="W14" s="6">
        <f t="shared" ref="W14:W23" si="10">MAX(N14:U14)</f>
        <v>117.66</v>
      </c>
      <c r="X14" s="6">
        <f t="shared" ref="X14:X23" si="11">MIN(N14:U14)</f>
        <v>115.418514190363</v>
      </c>
      <c r="Y14" s="6">
        <f t="shared" si="7"/>
        <v>18.905235249498006</v>
      </c>
      <c r="Z14" s="6">
        <f t="shared" si="6"/>
        <v>-6.6873972602739968</v>
      </c>
    </row>
    <row r="15" spans="1:26" ht="15" thickBot="1" x14ac:dyDescent="0.35">
      <c r="A15" t="s">
        <v>80</v>
      </c>
      <c r="B15" t="s">
        <v>79</v>
      </c>
      <c r="C15" s="5">
        <f>RF!B15</f>
        <v>104.44</v>
      </c>
      <c r="D15" s="5">
        <f>LR!B15</f>
        <v>104.846153846153</v>
      </c>
      <c r="E15" s="5">
        <f>Adaboost!B15</f>
        <v>104.396551724137</v>
      </c>
      <c r="F15" s="5">
        <f>XGBR!B15</f>
        <v>104.36605</v>
      </c>
      <c r="G15" s="5">
        <f>Huber!B15</f>
        <v>104.846153845313</v>
      </c>
      <c r="H15" s="5">
        <f>BayesRidge!B15</f>
        <v>104.846153846156</v>
      </c>
      <c r="I15" s="5">
        <f>Elastic!B15</f>
        <v>105.245409265745</v>
      </c>
      <c r="J15" s="5">
        <f>GBR!B15</f>
        <v>102.940918597999</v>
      </c>
      <c r="K15" s="6">
        <f t="shared" si="0"/>
        <v>104.57975912509178</v>
      </c>
      <c r="L15">
        <f t="shared" si="8"/>
        <v>105.245409265745</v>
      </c>
      <c r="M15">
        <f t="shared" si="9"/>
        <v>102.940918597999</v>
      </c>
      <c r="N15" s="5">
        <f>RF!C15</f>
        <v>112.73</v>
      </c>
      <c r="O15" s="5">
        <f>LR!C15</f>
        <v>113.99999999999901</v>
      </c>
      <c r="P15" s="5">
        <f>Adaboost!C15</f>
        <v>110.972602739726</v>
      </c>
      <c r="Q15" s="5">
        <f>XGBR!C15</f>
        <v>112.57384999999999</v>
      </c>
      <c r="R15" s="5">
        <f>Huber!C15</f>
        <v>114.000000000089</v>
      </c>
      <c r="S15" s="5">
        <f>BayesRidge!C15</f>
        <v>114.000000000339</v>
      </c>
      <c r="T15" s="5">
        <f>Elastic!C15</f>
        <v>114.013497600726</v>
      </c>
      <c r="U15" s="5">
        <f>GBR!C15</f>
        <v>112.64336680162199</v>
      </c>
      <c r="V15" s="6">
        <f t="shared" si="1"/>
        <v>113.11577202737845</v>
      </c>
      <c r="W15" s="6">
        <f t="shared" si="10"/>
        <v>114.013497600726</v>
      </c>
      <c r="X15" s="6">
        <f t="shared" si="11"/>
        <v>110.972602739726</v>
      </c>
    </row>
    <row r="16" spans="1:26" ht="15" thickBot="1" x14ac:dyDescent="0.35">
      <c r="A16" t="s">
        <v>81</v>
      </c>
      <c r="B16" t="s">
        <v>37</v>
      </c>
      <c r="C16" s="5">
        <f>RF!B16</f>
        <v>115</v>
      </c>
      <c r="D16" s="5">
        <f>LR!B16</f>
        <v>114.933333333333</v>
      </c>
      <c r="E16" s="5">
        <f>Adaboost!B16</f>
        <v>111.863354037267</v>
      </c>
      <c r="F16" s="5">
        <f>XGBR!B16</f>
        <v>113.653946</v>
      </c>
      <c r="G16" s="5">
        <f>Huber!B16</f>
        <v>114.933333990918</v>
      </c>
      <c r="H16" s="5">
        <f>BayesRidge!B16</f>
        <v>114.933333333703</v>
      </c>
      <c r="I16" s="5">
        <f>Elastic!B16</f>
        <v>114.60483322983301</v>
      </c>
      <c r="J16" s="5">
        <f>GBR!B16</f>
        <v>114.623229725931</v>
      </c>
      <c r="K16" s="6">
        <f t="shared" si="0"/>
        <v>114.4053597360749</v>
      </c>
      <c r="L16">
        <f t="shared" si="8"/>
        <v>115</v>
      </c>
      <c r="M16">
        <f t="shared" si="9"/>
        <v>111.863354037267</v>
      </c>
      <c r="N16" s="5">
        <f>RF!C16</f>
        <v>113.07</v>
      </c>
      <c r="O16" s="5">
        <f>LR!C16</f>
        <v>115.8</v>
      </c>
      <c r="P16" s="5">
        <f>Adaboost!C16</f>
        <v>112.854368932038</v>
      </c>
      <c r="Q16" s="5">
        <f>XGBR!C16</f>
        <v>112.48711</v>
      </c>
      <c r="R16" s="5">
        <f>Huber!C16</f>
        <v>115.799989738734</v>
      </c>
      <c r="S16" s="5">
        <f>BayesRidge!C16</f>
        <v>115.79999999987299</v>
      </c>
      <c r="T16" s="5">
        <f>Elastic!C16</f>
        <v>114.47197532910501</v>
      </c>
      <c r="U16" s="5">
        <f>GBR!C16</f>
        <v>113.59474719702401</v>
      </c>
      <c r="V16" s="6">
        <f t="shared" si="1"/>
        <v>114.374274288853</v>
      </c>
      <c r="W16" s="6">
        <f t="shared" si="10"/>
        <v>115.8</v>
      </c>
      <c r="X16" s="6">
        <f t="shared" si="11"/>
        <v>112.48711</v>
      </c>
      <c r="Y16" s="6">
        <f t="shared" ref="Y16" si="12">MAX(L16,M16,W17,X17)-MIN(L17,M17,W16,X16)</f>
        <v>3.634408602150998</v>
      </c>
      <c r="Z16" s="6">
        <f t="shared" ref="Z16" si="13">MIN(L16,M16,W17,X17)-MAX(L17,M17,W16,X16)</f>
        <v>-14.585799999999992</v>
      </c>
    </row>
    <row r="17" spans="1:26" ht="15" thickBot="1" x14ac:dyDescent="0.35">
      <c r="A17" t="s">
        <v>37</v>
      </c>
      <c r="B17" t="s">
        <v>81</v>
      </c>
      <c r="C17" s="5">
        <f>RF!B17</f>
        <v>112.18</v>
      </c>
      <c r="D17" s="5">
        <f>LR!B17</f>
        <v>112.714285714285</v>
      </c>
      <c r="E17" s="5">
        <f>Adaboost!B17</f>
        <v>111.365591397849</v>
      </c>
      <c r="F17" s="5">
        <f>XGBR!B17</f>
        <v>112.311874</v>
      </c>
      <c r="G17" s="5">
        <f>Huber!B17</f>
        <v>112.714285713625</v>
      </c>
      <c r="H17" s="5">
        <f>BayesRidge!B17</f>
        <v>112.71428571409299</v>
      </c>
      <c r="I17" s="5">
        <f>Elastic!B17</f>
        <v>113.443212054892</v>
      </c>
      <c r="J17" s="5">
        <f>GBR!B17</f>
        <v>111.930506916639</v>
      </c>
      <c r="K17" s="6">
        <f t="shared" si="0"/>
        <v>112.46295494131067</v>
      </c>
      <c r="L17">
        <f t="shared" si="8"/>
        <v>113.443212054892</v>
      </c>
      <c r="M17">
        <f t="shared" si="9"/>
        <v>111.365591397849</v>
      </c>
      <c r="N17" s="5">
        <f>RF!C17</f>
        <v>103.15</v>
      </c>
      <c r="O17" s="5">
        <f>LR!C17</f>
        <v>104.28571428571399</v>
      </c>
      <c r="P17" s="5">
        <f>Adaboost!C17</f>
        <v>103.46341463414601</v>
      </c>
      <c r="Q17" s="5">
        <f>XGBR!C17</f>
        <v>101.21420000000001</v>
      </c>
      <c r="R17" s="5">
        <f>Huber!C17</f>
        <v>104.285714285541</v>
      </c>
      <c r="S17" s="5">
        <f>BayesRidge!C17</f>
        <v>104.285714285737</v>
      </c>
      <c r="T17" s="5">
        <f>Elastic!C17</f>
        <v>105.606527029102</v>
      </c>
      <c r="U17" s="5">
        <f>GBR!C17</f>
        <v>101.95191342715999</v>
      </c>
      <c r="V17" s="6">
        <f t="shared" si="1"/>
        <v>103.63171863762676</v>
      </c>
      <c r="W17" s="6">
        <f t="shared" si="10"/>
        <v>105.606527029102</v>
      </c>
      <c r="X17" s="6">
        <f t="shared" si="11"/>
        <v>101.21420000000001</v>
      </c>
    </row>
    <row r="18" spans="1:26" ht="15" thickBot="1" x14ac:dyDescent="0.35">
      <c r="A18" t="s">
        <v>82</v>
      </c>
      <c r="B18" t="s">
        <v>83</v>
      </c>
      <c r="C18" s="5">
        <f>RF!B18</f>
        <v>114.86</v>
      </c>
      <c r="D18" s="5">
        <f>LR!B18</f>
        <v>114.78571428571399</v>
      </c>
      <c r="E18" s="5">
        <f>Adaboost!B18</f>
        <v>112.13</v>
      </c>
      <c r="F18" s="5">
        <f>XGBR!B18</f>
        <v>112.91564</v>
      </c>
      <c r="G18" s="5">
        <f>Huber!B18</f>
        <v>114.78571569398299</v>
      </c>
      <c r="H18" s="5">
        <f>BayesRidge!B18</f>
        <v>114.78571428635099</v>
      </c>
      <c r="I18" s="5">
        <f>Elastic!B18</f>
        <v>114.63026156770999</v>
      </c>
      <c r="J18" s="5">
        <f>GBR!B18</f>
        <v>114.340235805267</v>
      </c>
      <c r="K18" s="6">
        <f t="shared" si="0"/>
        <v>114.29264038217323</v>
      </c>
      <c r="L18">
        <f t="shared" si="8"/>
        <v>114.86</v>
      </c>
      <c r="M18">
        <f t="shared" si="9"/>
        <v>112.13</v>
      </c>
      <c r="N18" s="5">
        <f>RF!C18</f>
        <v>110.57</v>
      </c>
      <c r="O18" s="5">
        <f>LR!C18</f>
        <v>111.571428571428</v>
      </c>
      <c r="P18" s="5">
        <f>Adaboost!C18</f>
        <v>110.576470588235</v>
      </c>
      <c r="Q18" s="5">
        <f>XGBR!C18</f>
        <v>110.51551000000001</v>
      </c>
      <c r="R18" s="5">
        <f>Huber!C18</f>
        <v>111.571406583024</v>
      </c>
      <c r="S18" s="5">
        <f>BayesRidge!C18</f>
        <v>111.571428571844</v>
      </c>
      <c r="T18" s="5">
        <f>Elastic!C18</f>
        <v>111.00432241653</v>
      </c>
      <c r="U18" s="5">
        <f>GBR!C18</f>
        <v>110.394559870065</v>
      </c>
      <c r="V18" s="6">
        <f t="shared" si="1"/>
        <v>111.09960574501378</v>
      </c>
      <c r="W18" s="6">
        <f t="shared" si="10"/>
        <v>111.571428571844</v>
      </c>
      <c r="X18" s="6">
        <f t="shared" si="11"/>
        <v>110.394559870065</v>
      </c>
      <c r="Y18" s="6">
        <f t="shared" ref="Y18:Y22" si="14">MAX(L18,M18,W19,X19)-MIN(L19,M19,W18,X18)</f>
        <v>4.4654401299350042</v>
      </c>
      <c r="Z18" s="6">
        <f t="shared" ref="Z18:Z22" si="15">MIN(L18,M18,W19,X19)-MAX(L19,M19,W18,X18)</f>
        <v>-7.4118442424250048</v>
      </c>
    </row>
    <row r="19" spans="1:26" ht="15" thickBot="1" x14ac:dyDescent="0.35">
      <c r="A19" t="s">
        <v>83</v>
      </c>
      <c r="B19" t="s">
        <v>82</v>
      </c>
      <c r="C19" s="5">
        <f>RF!B19</f>
        <v>116.33</v>
      </c>
      <c r="D19" s="5">
        <f>LR!B19</f>
        <v>116.133333333333</v>
      </c>
      <c r="E19" s="5">
        <f>Adaboost!B19</f>
        <v>113.728571428571</v>
      </c>
      <c r="F19" s="5">
        <f>XGBR!B19</f>
        <v>118.16942</v>
      </c>
      <c r="G19" s="5">
        <f>Huber!B19</f>
        <v>116.133333332869</v>
      </c>
      <c r="H19" s="5">
        <f>BayesRidge!B19</f>
        <v>116.13333333345901</v>
      </c>
      <c r="I19" s="5">
        <f>Elastic!B19</f>
        <v>115.05357786154801</v>
      </c>
      <c r="J19" s="5">
        <f>GBR!B19</f>
        <v>115.891663464418</v>
      </c>
      <c r="K19" s="6">
        <f t="shared" si="0"/>
        <v>115.95992545537901</v>
      </c>
      <c r="L19">
        <f t="shared" si="8"/>
        <v>118.16942</v>
      </c>
      <c r="M19">
        <f t="shared" si="9"/>
        <v>113.728571428571</v>
      </c>
      <c r="N19" s="5">
        <f>RF!C19</f>
        <v>113.13</v>
      </c>
      <c r="O19" s="5">
        <f>LR!C19</f>
        <v>113.333333333333</v>
      </c>
      <c r="P19" s="5">
        <f>Adaboost!C19</f>
        <v>110.757575757575</v>
      </c>
      <c r="Q19" s="5">
        <f>XGBR!C19</f>
        <v>111.40382</v>
      </c>
      <c r="R19" s="5">
        <f>Huber!C19</f>
        <v>113.333333333064</v>
      </c>
      <c r="S19" s="5">
        <f>BayesRidge!C19</f>
        <v>113.333333333583</v>
      </c>
      <c r="T19" s="5">
        <f>Elastic!C19</f>
        <v>112.794177609816</v>
      </c>
      <c r="U19" s="5">
        <f>GBR!C19</f>
        <v>113.49055160443901</v>
      </c>
      <c r="V19" s="6">
        <f t="shared" si="1"/>
        <v>112.77151867442711</v>
      </c>
      <c r="W19" s="6">
        <f t="shared" si="10"/>
        <v>113.49055160443901</v>
      </c>
      <c r="X19" s="6">
        <f t="shared" si="11"/>
        <v>110.757575757575</v>
      </c>
    </row>
    <row r="20" spans="1:26" ht="15" thickBot="1" x14ac:dyDescent="0.35">
      <c r="A20" t="s">
        <v>84</v>
      </c>
      <c r="B20" t="s">
        <v>85</v>
      </c>
      <c r="C20" s="5">
        <f>RF!B20</f>
        <v>115.76</v>
      </c>
      <c r="D20" s="5">
        <f>LR!B20</f>
        <v>113.99999999999901</v>
      </c>
      <c r="E20" s="5">
        <f>Adaboost!B20</f>
        <v>112.913978494623</v>
      </c>
      <c r="F20" s="5">
        <f>XGBR!B20</f>
        <v>115.87654999999999</v>
      </c>
      <c r="G20" s="5">
        <f>Huber!B20</f>
        <v>114.000001056446</v>
      </c>
      <c r="H20" s="5">
        <f>BayesRidge!B20</f>
        <v>114.00000000001801</v>
      </c>
      <c r="I20" s="5">
        <f>Elastic!B20</f>
        <v>114.59466250243899</v>
      </c>
      <c r="J20" s="5">
        <f>GBR!B20</f>
        <v>114.49486934004</v>
      </c>
      <c r="K20" s="6">
        <f t="shared" si="0"/>
        <v>114.39065526368222</v>
      </c>
      <c r="L20">
        <f t="shared" si="8"/>
        <v>115.87654999999999</v>
      </c>
      <c r="M20">
        <f t="shared" si="9"/>
        <v>112.913978494623</v>
      </c>
      <c r="N20" s="5">
        <f>RF!C20</f>
        <v>104.45</v>
      </c>
      <c r="O20" s="5">
        <f>LR!C20</f>
        <v>105.28571428571399</v>
      </c>
      <c r="P20" s="5">
        <f>Adaboost!C20</f>
        <v>107.2</v>
      </c>
      <c r="Q20" s="5">
        <f>XGBR!C20</f>
        <v>103.34164</v>
      </c>
      <c r="R20" s="5">
        <f>Huber!C20</f>
        <v>105.28569779431299</v>
      </c>
      <c r="S20" s="5">
        <f>BayesRidge!C20</f>
        <v>105.285714285758</v>
      </c>
      <c r="T20" s="5">
        <f>Elastic!C20</f>
        <v>106.482065232324</v>
      </c>
      <c r="U20" s="5">
        <f>GBR!C20</f>
        <v>105.67462303785</v>
      </c>
      <c r="V20" s="6">
        <f t="shared" si="1"/>
        <v>105.39599559256378</v>
      </c>
      <c r="W20" s="6">
        <f t="shared" si="10"/>
        <v>107.2</v>
      </c>
      <c r="X20" s="6">
        <f t="shared" si="11"/>
        <v>103.34164</v>
      </c>
      <c r="Y20" s="6">
        <f t="shared" si="14"/>
        <v>12.534909999999996</v>
      </c>
      <c r="Z20" s="6">
        <f t="shared" si="15"/>
        <v>2.74202719373001</v>
      </c>
    </row>
    <row r="21" spans="1:26" ht="15" thickBot="1" x14ac:dyDescent="0.35">
      <c r="A21" t="s">
        <v>85</v>
      </c>
      <c r="B21" t="s">
        <v>84</v>
      </c>
      <c r="C21" s="5">
        <f>RF!B21</f>
        <v>107.33</v>
      </c>
      <c r="D21" s="5">
        <f>LR!B21</f>
        <v>109.714285714285</v>
      </c>
      <c r="E21" s="5">
        <f>Adaboost!B21</f>
        <v>107.238888888888</v>
      </c>
      <c r="F21" s="5">
        <f>XGBR!B21</f>
        <v>108.100914</v>
      </c>
      <c r="G21" s="5">
        <f>Huber!B21</f>
        <v>109.714285714748</v>
      </c>
      <c r="H21" s="5">
        <f>BayesRidge!B21</f>
        <v>109.714285715203</v>
      </c>
      <c r="I21" s="5">
        <f>Elastic!B21</f>
        <v>110.09984638547699</v>
      </c>
      <c r="J21" s="5">
        <f>GBR!B21</f>
        <v>107.45377210381299</v>
      </c>
      <c r="K21" s="6">
        <f t="shared" si="0"/>
        <v>108.81479433956467</v>
      </c>
      <c r="L21">
        <f t="shared" si="8"/>
        <v>110.09984638547699</v>
      </c>
      <c r="M21">
        <f t="shared" si="9"/>
        <v>107.238888888888</v>
      </c>
      <c r="N21" s="5">
        <f>RF!C21</f>
        <v>114.26</v>
      </c>
      <c r="O21" s="5">
        <f>LR!C21</f>
        <v>114.071428571428</v>
      </c>
      <c r="P21" s="5">
        <f>Adaboost!C21</f>
        <v>114.294117647058</v>
      </c>
      <c r="Q21" s="5">
        <f>XGBR!C21</f>
        <v>113.0847</v>
      </c>
      <c r="R21" s="5">
        <f>Huber!C21</f>
        <v>114.071428571667</v>
      </c>
      <c r="S21" s="5">
        <f>BayesRidge!C21</f>
        <v>114.071428571553</v>
      </c>
      <c r="T21" s="5">
        <f>Elastic!C21</f>
        <v>113.577213907168</v>
      </c>
      <c r="U21" s="5">
        <f>GBR!C21</f>
        <v>112.841873579207</v>
      </c>
      <c r="V21" s="6">
        <f t="shared" si="1"/>
        <v>113.7199377346069</v>
      </c>
      <c r="W21" s="6">
        <f t="shared" si="10"/>
        <v>114.294117647058</v>
      </c>
      <c r="X21" s="6">
        <f t="shared" si="11"/>
        <v>112.841873579207</v>
      </c>
    </row>
    <row r="22" spans="1:26" ht="15" thickBot="1" x14ac:dyDescent="0.35">
      <c r="A22" t="s">
        <v>61</v>
      </c>
      <c r="B22" t="s">
        <v>86</v>
      </c>
      <c r="C22" s="5">
        <f>RF!B22</f>
        <v>100.8</v>
      </c>
      <c r="D22" s="5">
        <f>LR!B22</f>
        <v>100.19999999999899</v>
      </c>
      <c r="E22" s="5">
        <f>Adaboost!B22</f>
        <v>102.608695652173</v>
      </c>
      <c r="F22" s="5">
        <f>XGBR!B22</f>
        <v>100.24454</v>
      </c>
      <c r="G22" s="5">
        <f>Huber!B22</f>
        <v>100.199999671527</v>
      </c>
      <c r="H22" s="5">
        <f>BayesRidge!B22</f>
        <v>100.19999999985799</v>
      </c>
      <c r="I22" s="5">
        <f>Elastic!B22</f>
        <v>101.560393952867</v>
      </c>
      <c r="J22" s="5">
        <f>GBR!B22</f>
        <v>100.247805636903</v>
      </c>
      <c r="K22" s="6">
        <f t="shared" si="0"/>
        <v>100.62396634879933</v>
      </c>
      <c r="L22">
        <f t="shared" si="8"/>
        <v>102.608695652173</v>
      </c>
      <c r="M22">
        <f t="shared" si="9"/>
        <v>100.199999671527</v>
      </c>
      <c r="N22" s="5">
        <f>RF!C22</f>
        <v>114.36</v>
      </c>
      <c r="O22" s="5">
        <f>LR!C22</f>
        <v>114.133333333333</v>
      </c>
      <c r="P22" s="5">
        <f>Adaboost!C22</f>
        <v>114.105263157894</v>
      </c>
      <c r="Q22" s="5">
        <f>XGBR!C22</f>
        <v>112.80016999999999</v>
      </c>
      <c r="R22" s="5">
        <f>Huber!C22</f>
        <v>114.133338463743</v>
      </c>
      <c r="S22" s="5">
        <f>BayesRidge!C22</f>
        <v>114.13333333325301</v>
      </c>
      <c r="T22" s="5">
        <f>Elastic!C22</f>
        <v>114.292986729188</v>
      </c>
      <c r="U22" s="5">
        <f>GBR!C22</f>
        <v>114.19577424642701</v>
      </c>
      <c r="V22" s="6">
        <f t="shared" si="1"/>
        <v>113.96938817401522</v>
      </c>
      <c r="W22" s="6">
        <f t="shared" si="10"/>
        <v>114.36</v>
      </c>
      <c r="X22" s="6">
        <f t="shared" si="11"/>
        <v>112.80016999999999</v>
      </c>
      <c r="Y22" s="6">
        <f t="shared" si="14"/>
        <v>-5.9056892065829913</v>
      </c>
      <c r="Z22" s="6">
        <f t="shared" si="15"/>
        <v>-16.880193554208006</v>
      </c>
    </row>
    <row r="23" spans="1:26" ht="15" thickBot="1" x14ac:dyDescent="0.35">
      <c r="A23" t="s">
        <v>86</v>
      </c>
      <c r="B23" t="s">
        <v>61</v>
      </c>
      <c r="C23" s="5">
        <f>RF!B23</f>
        <v>116.3</v>
      </c>
      <c r="D23" s="5">
        <f>LR!B23</f>
        <v>116.85714285714199</v>
      </c>
      <c r="E23" s="5">
        <f>Adaboost!B23</f>
        <v>113.21686746987901</v>
      </c>
      <c r="F23" s="5">
        <f>XGBR!B23</f>
        <v>113.49464</v>
      </c>
      <c r="G23" s="5">
        <f>Huber!B23</f>
        <v>116.857142857143</v>
      </c>
      <c r="H23" s="5">
        <f>BayesRidge!B23</f>
        <v>116.857142856812</v>
      </c>
      <c r="I23" s="5">
        <f>Elastic!B23</f>
        <v>116.15305192077901</v>
      </c>
      <c r="J23" s="5">
        <f>GBR!B23</f>
        <v>117.080193225735</v>
      </c>
      <c r="K23" s="6">
        <f t="shared" si="0"/>
        <v>115.96762556012624</v>
      </c>
      <c r="L23">
        <f t="shared" si="8"/>
        <v>117.080193225735</v>
      </c>
      <c r="M23">
        <f t="shared" si="9"/>
        <v>113.21686746987901</v>
      </c>
      <c r="N23" s="5">
        <f>RF!C23</f>
        <v>105.6</v>
      </c>
      <c r="O23" s="5">
        <f>LR!C23</f>
        <v>105.928571428571</v>
      </c>
      <c r="P23" s="5">
        <f>Adaboost!C23</f>
        <v>104.925</v>
      </c>
      <c r="Q23" s="5">
        <f>XGBR!C23</f>
        <v>104.489525</v>
      </c>
      <c r="R23" s="5">
        <f>Huber!C23</f>
        <v>105.928571428558</v>
      </c>
      <c r="S23" s="5">
        <f>BayesRidge!C23</f>
        <v>105.928571428231</v>
      </c>
      <c r="T23" s="5">
        <f>Elastic!C23</f>
        <v>106.894480793417</v>
      </c>
      <c r="U23" s="5">
        <f>GBR!C23</f>
        <v>105.07305345843901</v>
      </c>
      <c r="V23" s="6">
        <f t="shared" si="1"/>
        <v>105.62433043662112</v>
      </c>
      <c r="W23" s="6">
        <f t="shared" si="10"/>
        <v>106.894480793417</v>
      </c>
      <c r="X23" s="6">
        <f t="shared" si="11"/>
        <v>104.489525</v>
      </c>
    </row>
    <row r="24" spans="1:26" ht="15" thickBot="1" x14ac:dyDescent="0.35">
      <c r="A24" t="s">
        <v>68</v>
      </c>
      <c r="B24" t="s">
        <v>66</v>
      </c>
      <c r="C24" s="5">
        <f>RF!B24</f>
        <v>111.97</v>
      </c>
      <c r="D24" s="5">
        <f>LR!B24</f>
        <v>111.333333333333</v>
      </c>
      <c r="E24" s="5">
        <f>Adaboost!B24</f>
        <v>110.227722772277</v>
      </c>
      <c r="F24" s="5">
        <f>XGBR!B24</f>
        <v>111.46043400000001</v>
      </c>
      <c r="G24" s="5">
        <f>Huber!B24</f>
        <v>111.33333267550999</v>
      </c>
      <c r="H24" s="5">
        <f>BayesRidge!B24</f>
        <v>111.33333333281701</v>
      </c>
      <c r="I24" s="5">
        <f>Elastic!B24</f>
        <v>111.64465979937999</v>
      </c>
      <c r="J24" s="5">
        <f>GBR!B24</f>
        <v>110.94501702026901</v>
      </c>
      <c r="K24" s="6">
        <f t="shared" si="0"/>
        <v>111.22899065381422</v>
      </c>
      <c r="L24">
        <f t="shared" ref="L24:L25" si="16">MAX(C24:J24)</f>
        <v>111.97</v>
      </c>
      <c r="M24">
        <f t="shared" ref="M24:M25" si="17">MIN(C24:J24)</f>
        <v>110.227722772277</v>
      </c>
      <c r="N24" s="5">
        <f>RF!C24</f>
        <v>108.13</v>
      </c>
      <c r="O24" s="5">
        <f>LR!C24</f>
        <v>107.666666666666</v>
      </c>
      <c r="P24" s="5">
        <f>Adaboost!C24</f>
        <v>109.233009708737</v>
      </c>
      <c r="Q24" s="5">
        <f>XGBR!C24</f>
        <v>108.26671</v>
      </c>
      <c r="R24" s="5">
        <f>Huber!C24</f>
        <v>107.66667692764</v>
      </c>
      <c r="S24" s="5">
        <f>BayesRidge!C24</f>
        <v>107.666666666295</v>
      </c>
      <c r="T24" s="5">
        <f>Elastic!C24</f>
        <v>108.46692769073999</v>
      </c>
      <c r="U24" s="5">
        <f>GBR!C24</f>
        <v>109.63800982232701</v>
      </c>
      <c r="V24" s="6">
        <f t="shared" si="1"/>
        <v>108.20504531136689</v>
      </c>
      <c r="W24" s="6">
        <f t="shared" ref="W24:W25" si="18">MAX(N24:U24)</f>
        <v>109.63800982232701</v>
      </c>
      <c r="X24" s="6">
        <f t="shared" ref="X24:X25" si="19">MIN(N24:U24)</f>
        <v>107.666666666295</v>
      </c>
      <c r="Y24" s="6">
        <f t="shared" ref="Y24" si="20">MAX(L24,M24,W25,X25)-MIN(L25,M25,W24,X24)</f>
        <v>4.3033333337049982</v>
      </c>
      <c r="Z24" s="6">
        <f t="shared" ref="Z24" si="21">MIN(L24,M24,W25,X25)-MAX(L25,M25,W24,X24)</f>
        <v>-10.131449275362996</v>
      </c>
    </row>
    <row r="25" spans="1:26" ht="15" thickBot="1" x14ac:dyDescent="0.35">
      <c r="A25" t="s">
        <v>66</v>
      </c>
      <c r="B25" t="s">
        <v>68</v>
      </c>
      <c r="C25" s="5">
        <f>RF!B25</f>
        <v>117.53</v>
      </c>
      <c r="D25" s="5">
        <f>LR!B25</f>
        <v>115.933333333333</v>
      </c>
      <c r="E25" s="5">
        <f>Adaboost!B25</f>
        <v>116.95652173913</v>
      </c>
      <c r="F25" s="5">
        <f>XGBR!B25</f>
        <v>115.960365</v>
      </c>
      <c r="G25" s="5">
        <f>Huber!B25</f>
        <v>115.93333366247001</v>
      </c>
      <c r="H25" s="5">
        <f>BayesRidge!B25</f>
        <v>115.933333333289</v>
      </c>
      <c r="I25" s="5">
        <f>Elastic!B25</f>
        <v>115.946154137699</v>
      </c>
      <c r="J25" s="5">
        <f>GBR!B25</f>
        <v>115.12851876367</v>
      </c>
      <c r="K25" s="6">
        <f t="shared" si="0"/>
        <v>116.13955001600344</v>
      </c>
      <c r="L25">
        <f t="shared" si="16"/>
        <v>117.53</v>
      </c>
      <c r="M25">
        <f t="shared" si="17"/>
        <v>115.12851876367</v>
      </c>
      <c r="N25" s="5">
        <f>RF!C25</f>
        <v>107.86</v>
      </c>
      <c r="O25" s="5">
        <f>LR!C25</f>
        <v>108.533333333333</v>
      </c>
      <c r="P25" s="5">
        <f>Adaboost!C25</f>
        <v>107.398550724637</v>
      </c>
      <c r="Q25" s="5">
        <f>XGBR!C25</f>
        <v>107.412384</v>
      </c>
      <c r="R25" s="5">
        <f>Huber!C25</f>
        <v>108.53332820260999</v>
      </c>
      <c r="S25" s="5">
        <f>BayesRidge!C25</f>
        <v>108.533333332818</v>
      </c>
      <c r="T25" s="5">
        <f>Elastic!C25</f>
        <v>108.823401909401</v>
      </c>
      <c r="U25" s="5">
        <f>GBR!C25</f>
        <v>109.66510392619099</v>
      </c>
      <c r="V25" s="6">
        <f t="shared" si="1"/>
        <v>108.35048731791655</v>
      </c>
      <c r="W25" s="6">
        <f t="shared" si="18"/>
        <v>109.66510392619099</v>
      </c>
      <c r="X25" s="6">
        <f t="shared" si="19"/>
        <v>107.398550724637</v>
      </c>
    </row>
    <row r="26" spans="1:26" ht="15" thickBot="1" x14ac:dyDescent="0.35">
      <c r="A26" t="s">
        <v>64</v>
      </c>
      <c r="B26" t="s">
        <v>67</v>
      </c>
      <c r="C26" s="5">
        <f>RF!B26</f>
        <v>119.7</v>
      </c>
      <c r="D26" s="5">
        <f>LR!B26</f>
        <v>120.533333333333</v>
      </c>
      <c r="E26" s="5">
        <f>Adaboost!B26</f>
        <v>116.95652173913</v>
      </c>
      <c r="F26" s="5">
        <f>XGBR!B26</f>
        <v>119.445435</v>
      </c>
      <c r="G26" s="5">
        <f>Huber!B26</f>
        <v>120.533332674279</v>
      </c>
      <c r="H26" s="5">
        <f>BayesRidge!B26</f>
        <v>120.53333333217699</v>
      </c>
      <c r="I26" s="5">
        <f>Elastic!B26</f>
        <v>117.5086284076</v>
      </c>
      <c r="J26" s="5">
        <f>GBR!B26</f>
        <v>118.86018556697699</v>
      </c>
      <c r="K26" s="6">
        <f t="shared" si="0"/>
        <v>119.34670068829243</v>
      </c>
      <c r="L26">
        <f t="shared" ref="L26:L27" si="22">MAX(C26:J26)</f>
        <v>120.533333333333</v>
      </c>
      <c r="M26">
        <f t="shared" ref="M26:M27" si="23">MIN(C26:J26)</f>
        <v>116.95652173913</v>
      </c>
      <c r="N26" s="5">
        <f>RF!C26</f>
        <v>115.41</v>
      </c>
      <c r="O26" s="5">
        <f>LR!C26</f>
        <v>117.133333333333</v>
      </c>
      <c r="P26" s="5">
        <f>Adaboost!C26</f>
        <v>115.81609195402299</v>
      </c>
      <c r="Q26" s="5">
        <f>XGBR!C26</f>
        <v>116.67332</v>
      </c>
      <c r="R26" s="5">
        <f>Huber!C26</f>
        <v>117.133343594354</v>
      </c>
      <c r="S26" s="5">
        <f>BayesRidge!C26</f>
        <v>117.13333333296301</v>
      </c>
      <c r="T26" s="5">
        <f>Elastic!C26</f>
        <v>115.03238548737301</v>
      </c>
      <c r="U26" s="5">
        <f>GBR!C26</f>
        <v>116.004542880898</v>
      </c>
      <c r="V26" s="6">
        <f t="shared" si="1"/>
        <v>116.34758754710646</v>
      </c>
      <c r="W26" s="6">
        <f t="shared" ref="W26:W27" si="24">MAX(N26:U26)</f>
        <v>117.133343594354</v>
      </c>
      <c r="X26" s="6">
        <f t="shared" ref="X26:X27" si="25">MIN(N26:U26)</f>
        <v>115.03238548737301</v>
      </c>
      <c r="Y26" s="6">
        <f t="shared" ref="Y26" si="26">MAX(L26,M26,W27,X27)-MIN(L27,M27,W26,X26)</f>
        <v>19.400000000163004</v>
      </c>
      <c r="Z26" s="6">
        <f t="shared" ref="Z26" si="27">MIN(L26,M26,W27,X27)-MAX(L27,M27,W26,X26)</f>
        <v>-6.3757678367790049</v>
      </c>
    </row>
    <row r="27" spans="1:26" ht="15" thickBot="1" x14ac:dyDescent="0.35">
      <c r="A27" t="s">
        <v>67</v>
      </c>
      <c r="B27" t="s">
        <v>64</v>
      </c>
      <c r="C27" s="5">
        <f>RF!B27</f>
        <v>102.18</v>
      </c>
      <c r="D27" s="5">
        <f>LR!B27</f>
        <v>101.133333333333</v>
      </c>
      <c r="E27" s="5">
        <f>Adaboost!B27</f>
        <v>104.509615384615</v>
      </c>
      <c r="F27" s="5">
        <f>XGBR!B27</f>
        <v>101.48309</v>
      </c>
      <c r="G27" s="5">
        <f>Huber!B27</f>
        <v>101.133333662704</v>
      </c>
      <c r="H27" s="5">
        <f>BayesRidge!B27</f>
        <v>101.13333333317</v>
      </c>
      <c r="I27" s="5">
        <f>Elastic!B27</f>
        <v>102.776014972228</v>
      </c>
      <c r="J27" s="5">
        <f>GBR!B27</f>
        <v>102.225680405677</v>
      </c>
      <c r="K27" s="6">
        <f t="shared" si="0"/>
        <v>101.97389804179576</v>
      </c>
      <c r="L27">
        <f t="shared" si="22"/>
        <v>104.509615384615</v>
      </c>
      <c r="M27">
        <f t="shared" si="23"/>
        <v>101.13333333317</v>
      </c>
      <c r="N27" s="5">
        <f>RF!C27</f>
        <v>112.76</v>
      </c>
      <c r="O27" s="5">
        <f>LR!C27</f>
        <v>112.933333333333</v>
      </c>
      <c r="P27" s="5">
        <f>Adaboost!C27</f>
        <v>110.757575757575</v>
      </c>
      <c r="Q27" s="5">
        <f>XGBR!C27</f>
        <v>111.89223</v>
      </c>
      <c r="R27" s="5">
        <f>Huber!C27</f>
        <v>112.933328202897</v>
      </c>
      <c r="S27" s="5">
        <f>BayesRidge!C27</f>
        <v>112.933333332857</v>
      </c>
      <c r="T27" s="5">
        <f>Elastic!C27</f>
        <v>112.76938340119101</v>
      </c>
      <c r="U27" s="5">
        <f>GBR!C27</f>
        <v>111.030525869394</v>
      </c>
      <c r="V27" s="6">
        <f t="shared" si="1"/>
        <v>112.30350116344999</v>
      </c>
      <c r="W27" s="6">
        <f t="shared" si="24"/>
        <v>112.933333333333</v>
      </c>
      <c r="X27" s="6">
        <f t="shared" si="25"/>
        <v>110.757575757575</v>
      </c>
    </row>
    <row r="28" spans="1:26" ht="15" thickBot="1" x14ac:dyDescent="0.35">
      <c r="A28" t="s">
        <v>65</v>
      </c>
      <c r="B28" t="s">
        <v>87</v>
      </c>
      <c r="C28" s="5">
        <f>RF!B28</f>
        <v>107.17</v>
      </c>
      <c r="D28" s="5">
        <f>LR!B28</f>
        <v>107.799999999999</v>
      </c>
      <c r="E28" s="5">
        <f>Adaboost!B28</f>
        <v>107.90607734806601</v>
      </c>
      <c r="F28" s="5">
        <f>XGBR!B28</f>
        <v>106.01573999999999</v>
      </c>
      <c r="G28" s="5">
        <f>Huber!B28</f>
        <v>107.799999013139</v>
      </c>
      <c r="H28" s="5">
        <f>BayesRidge!B28</f>
        <v>107.799999999688</v>
      </c>
      <c r="I28" s="5">
        <f>Elastic!B28</f>
        <v>107.26968201167</v>
      </c>
      <c r="J28" s="5">
        <f>GBR!B28</f>
        <v>107.424633015251</v>
      </c>
      <c r="K28" s="6">
        <f t="shared" ref="K28:K31" si="28">AVERAGE(C28:J28,B61)</f>
        <v>107.39028376016833</v>
      </c>
      <c r="L28">
        <f t="shared" ref="L28:L31" si="29">MAX(C28:J28)</f>
        <v>107.90607734806601</v>
      </c>
      <c r="M28">
        <f t="shared" ref="M28:M31" si="30">MIN(C28:J28)</f>
        <v>106.01573999999999</v>
      </c>
      <c r="N28" s="5">
        <f>RF!C28</f>
        <v>119.44</v>
      </c>
      <c r="O28" s="5">
        <f>LR!C28</f>
        <v>120.333333333333</v>
      </c>
      <c r="P28" s="5">
        <f>Adaboost!C28</f>
        <v>118.527777777777</v>
      </c>
      <c r="Q28" s="5">
        <f>XGBR!C28</f>
        <v>116.87632000000001</v>
      </c>
      <c r="R28" s="5">
        <f>Huber!C28</f>
        <v>120.33334872494299</v>
      </c>
      <c r="S28" s="5">
        <f>BayesRidge!C28</f>
        <v>120.333333332875</v>
      </c>
      <c r="T28" s="5">
        <f>Elastic!C28</f>
        <v>118.942237074148</v>
      </c>
      <c r="U28" s="5">
        <f>GBR!C28</f>
        <v>118.26266281546999</v>
      </c>
      <c r="V28" s="6">
        <f t="shared" ref="V28:V31" si="31">AVERAGE(N28:U28,C61)</f>
        <v>119.2043959118411</v>
      </c>
      <c r="W28" s="6">
        <f t="shared" ref="W28:W31" si="32">MAX(N28:U28)</f>
        <v>120.33334872494299</v>
      </c>
      <c r="X28" s="6">
        <f t="shared" ref="X28:X31" si="33">MIN(N28:U28)</f>
        <v>116.87632000000001</v>
      </c>
      <c r="Y28" s="6">
        <f t="shared" ref="Y28:Y30" si="34">MAX(L28,M28,W29,X29)-MIN(L29,M29,W28,X28)</f>
        <v>1.1813513513519922</v>
      </c>
      <c r="Z28" s="6">
        <f t="shared" ref="Z28:Z30" si="35">MIN(L28,M28,W29,X29)-MAX(L29,M29,W28,X28)</f>
        <v>-14.317608724943</v>
      </c>
    </row>
    <row r="29" spans="1:26" ht="15" thickBot="1" x14ac:dyDescent="0.35">
      <c r="A29" t="s">
        <v>87</v>
      </c>
      <c r="B29" t="s">
        <v>65</v>
      </c>
      <c r="C29" s="5">
        <f>RF!B29</f>
        <v>111.98</v>
      </c>
      <c r="D29" s="5">
        <f>LR!B29</f>
        <v>111.62499999999901</v>
      </c>
      <c r="E29" s="5">
        <f>Adaboost!B29</f>
        <v>110.64864864864801</v>
      </c>
      <c r="F29" s="5">
        <f>XGBR!B29</f>
        <v>111.51606</v>
      </c>
      <c r="G29" s="5">
        <f>Huber!B29</f>
        <v>111.625000308089</v>
      </c>
      <c r="H29" s="5">
        <f>BayesRidge!B29</f>
        <v>111.625000000548</v>
      </c>
      <c r="I29" s="5">
        <f>Elastic!B29</f>
        <v>111.668372031906</v>
      </c>
      <c r="J29" s="5">
        <f>GBR!B29</f>
        <v>112.129639776757</v>
      </c>
      <c r="K29" s="6">
        <f t="shared" si="28"/>
        <v>111.59938604105088</v>
      </c>
      <c r="L29">
        <f t="shared" si="29"/>
        <v>112.129639776757</v>
      </c>
      <c r="M29">
        <f t="shared" si="30"/>
        <v>110.64864864864801</v>
      </c>
      <c r="N29" s="5">
        <f>RF!C29</f>
        <v>111.83</v>
      </c>
      <c r="O29" s="5">
        <f>LR!C29</f>
        <v>110.87499999999901</v>
      </c>
      <c r="P29" s="5">
        <f>Adaboost!C29</f>
        <v>110.067307692307</v>
      </c>
      <c r="Q29" s="5">
        <f>XGBR!C29</f>
        <v>111.48979</v>
      </c>
      <c r="R29" s="5">
        <f>Huber!C29</f>
        <v>110.87499519001</v>
      </c>
      <c r="S29" s="5">
        <f>BayesRidge!C29</f>
        <v>110.87500000000399</v>
      </c>
      <c r="T29" s="5">
        <f>Elastic!C29</f>
        <v>111.12207616293</v>
      </c>
      <c r="U29" s="5">
        <f>GBR!C29</f>
        <v>110.439866992232</v>
      </c>
      <c r="V29" s="6">
        <f t="shared" si="31"/>
        <v>110.95536746891555</v>
      </c>
      <c r="W29" s="6">
        <f t="shared" si="32"/>
        <v>111.83</v>
      </c>
      <c r="X29" s="6">
        <f t="shared" si="33"/>
        <v>110.067307692307</v>
      </c>
    </row>
    <row r="30" spans="1:26" ht="15" thickBot="1" x14ac:dyDescent="0.35">
      <c r="A30" t="s">
        <v>88</v>
      </c>
      <c r="B30" t="s">
        <v>69</v>
      </c>
      <c r="C30" s="5">
        <f>RF!B30</f>
        <v>112.99</v>
      </c>
      <c r="D30" s="5">
        <f>LR!B30</f>
        <v>113</v>
      </c>
      <c r="E30" s="5">
        <f>Adaboost!B30</f>
        <v>110.721925133689</v>
      </c>
      <c r="F30" s="5">
        <f>XGBR!B30</f>
        <v>113.440895</v>
      </c>
      <c r="G30" s="5">
        <f>Huber!B30</f>
        <v>112.999998356253</v>
      </c>
      <c r="H30" s="5">
        <f>BayesRidge!B30</f>
        <v>112.99999999963001</v>
      </c>
      <c r="I30" s="5">
        <f>Elastic!B30</f>
        <v>113.10015940711401</v>
      </c>
      <c r="J30" s="5">
        <f>GBR!B30</f>
        <v>110.923122002658</v>
      </c>
      <c r="K30" s="6">
        <f t="shared" si="28"/>
        <v>112.52201248741802</v>
      </c>
      <c r="L30">
        <f t="shared" si="29"/>
        <v>113.440895</v>
      </c>
      <c r="M30">
        <f t="shared" si="30"/>
        <v>110.721925133689</v>
      </c>
      <c r="N30" s="5">
        <f>RF!C30</f>
        <v>109.18</v>
      </c>
      <c r="O30" s="5">
        <f>LR!C30</f>
        <v>109.333333333333</v>
      </c>
      <c r="P30" s="5">
        <f>Adaboost!C30</f>
        <v>107.415094339622</v>
      </c>
      <c r="Q30" s="5">
        <f>XGBR!C30</f>
        <v>107.92021</v>
      </c>
      <c r="R30" s="5">
        <f>Huber!C30</f>
        <v>109.33335898675</v>
      </c>
      <c r="S30" s="5">
        <f>BayesRidge!C30</f>
        <v>109.333333333236</v>
      </c>
      <c r="T30" s="5">
        <f>Elastic!C30</f>
        <v>109.658101789727</v>
      </c>
      <c r="U30" s="5">
        <f>GBR!C30</f>
        <v>109.416605919118</v>
      </c>
      <c r="V30" s="6">
        <f t="shared" si="31"/>
        <v>108.94875471272323</v>
      </c>
      <c r="W30" s="6">
        <f t="shared" si="32"/>
        <v>109.658101789727</v>
      </c>
      <c r="X30" s="6">
        <f t="shared" si="33"/>
        <v>107.415094339622</v>
      </c>
      <c r="Y30" s="6">
        <f t="shared" si="34"/>
        <v>6.0258006603779961</v>
      </c>
      <c r="Z30" s="6">
        <f t="shared" si="35"/>
        <v>-6.0719722450139955</v>
      </c>
    </row>
    <row r="31" spans="1:26" ht="15" thickBot="1" x14ac:dyDescent="0.35">
      <c r="A31" t="s">
        <v>69</v>
      </c>
      <c r="B31" t="s">
        <v>88</v>
      </c>
      <c r="C31" s="5">
        <f>RF!B31</f>
        <v>108.91</v>
      </c>
      <c r="D31" s="5">
        <f>LR!B31</f>
        <v>108.86666666666601</v>
      </c>
      <c r="E31" s="5">
        <f>Adaboost!B31</f>
        <v>108.93788819875699</v>
      </c>
      <c r="F31" s="5">
        <f>XGBR!B31</f>
        <v>108.69432999999999</v>
      </c>
      <c r="G31" s="5">
        <f>Huber!B31</f>
        <v>108.86666633746999</v>
      </c>
      <c r="H31" s="5">
        <f>BayesRidge!B31</f>
        <v>108.86666666668999</v>
      </c>
      <c r="I31" s="5">
        <f>Elastic!B31</f>
        <v>109.36882739160799</v>
      </c>
      <c r="J31" s="5">
        <f>GBR!B31</f>
        <v>109.283632454818</v>
      </c>
      <c r="K31" s="6">
        <f t="shared" si="28"/>
        <v>108.97433471450111</v>
      </c>
      <c r="L31">
        <f t="shared" si="29"/>
        <v>109.36882739160799</v>
      </c>
      <c r="M31">
        <f t="shared" si="30"/>
        <v>108.69432999999999</v>
      </c>
      <c r="N31" s="5">
        <f>RF!C31</f>
        <v>104.64</v>
      </c>
      <c r="O31" s="5">
        <f>LR!C31</f>
        <v>106.333333333333</v>
      </c>
      <c r="P31" s="5">
        <f>Adaboost!C31</f>
        <v>107.2</v>
      </c>
      <c r="Q31" s="5">
        <f>XGBR!C31</f>
        <v>104.048164</v>
      </c>
      <c r="R31" s="5">
        <f>Huber!C31</f>
        <v>106.333338463674</v>
      </c>
      <c r="S31" s="5">
        <f>BayesRidge!C31</f>
        <v>106.33333333259</v>
      </c>
      <c r="T31" s="5">
        <f>Elastic!C31</f>
        <v>107.401386151049</v>
      </c>
      <c r="U31" s="5">
        <f>GBR!C31</f>
        <v>103.586129544713</v>
      </c>
      <c r="V31" s="6">
        <f t="shared" si="31"/>
        <v>105.73446060316986</v>
      </c>
      <c r="W31" s="6">
        <f t="shared" si="32"/>
        <v>107.401386151049</v>
      </c>
      <c r="X31" s="6">
        <f t="shared" si="33"/>
        <v>103.586129544713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ORL</v>
      </c>
      <c r="E34" s="6" t="str">
        <f>B2</f>
        <v>PHI</v>
      </c>
      <c r="F34" s="6">
        <f>(K2+V3)/2</f>
        <v>108.37053239271484</v>
      </c>
      <c r="G34" s="6">
        <f>(K3+V2)/2</f>
        <v>107.60677076496594</v>
      </c>
      <c r="H34" s="6">
        <f>F34-G34</f>
        <v>0.76376162774889167</v>
      </c>
      <c r="I34" s="6" t="str">
        <f>IF(G34&gt;F34,E34,D34)</f>
        <v>ORL</v>
      </c>
      <c r="L34" s="6">
        <f t="shared" ref="L34:L44" si="36">F34+G34</f>
        <v>215.97730315768078</v>
      </c>
      <c r="M34" s="10">
        <f>MAX(K2,V3)</f>
        <v>109.38565265347</v>
      </c>
      <c r="N34" s="6">
        <f>MAX(K3,V2)</f>
        <v>110.91419849209889</v>
      </c>
      <c r="O34" s="6">
        <f>M34-N34</f>
        <v>-1.5285458386288866</v>
      </c>
      <c r="P34" s="6" t="str">
        <f>IF(N34&gt;M34,E34,D34)</f>
        <v>PHI</v>
      </c>
      <c r="Q34" s="6">
        <f t="shared" ref="Q34:Q44" si="37">M34+N34</f>
        <v>220.29985114556888</v>
      </c>
    </row>
    <row r="35" spans="1:19" ht="15" thickBot="1" x14ac:dyDescent="0.35">
      <c r="A35" t="str">
        <f t="shared" ref="A35:A60" si="38">A2</f>
        <v>ORL</v>
      </c>
      <c r="B35" s="5">
        <f>Neural!B2</f>
        <v>108.96676518808</v>
      </c>
      <c r="C35" s="5">
        <f>Neural!C2</f>
        <v>105.26445259551799</v>
      </c>
      <c r="D35" s="6" t="str">
        <f>A4</f>
        <v>CHI</v>
      </c>
      <c r="E35" s="6" t="str">
        <f>B4</f>
        <v>WAS</v>
      </c>
      <c r="F35" s="6">
        <f>(K4+V5)/2</f>
        <v>115.91818251611954</v>
      </c>
      <c r="G35" s="6">
        <f>(K5+V4)/2</f>
        <v>111.03597643143348</v>
      </c>
      <c r="H35" s="6">
        <f t="shared" ref="H35:H42" si="39">F35-G35</f>
        <v>4.8822060846860609</v>
      </c>
      <c r="I35" s="6" t="str">
        <f t="shared" ref="I35:I45" si="40">IF(G35&gt;F35,E35,D35)</f>
        <v>CHI</v>
      </c>
      <c r="L35" s="6">
        <f t="shared" si="36"/>
        <v>226.95415894755303</v>
      </c>
      <c r="M35" s="10">
        <f>MAX(K4,V5)</f>
        <v>118.58616089341376</v>
      </c>
      <c r="N35" s="11">
        <f>MAX(K5,V4)</f>
        <v>112.22634351563921</v>
      </c>
      <c r="O35" s="6">
        <f t="shared" ref="O35:O44" si="41">M35-N35</f>
        <v>6.3598173777745473</v>
      </c>
      <c r="P35" s="6" t="str">
        <f t="shared" ref="P35:P45" si="42">IF(N35&gt;M35,E35,D35)</f>
        <v>CHI</v>
      </c>
      <c r="Q35" s="6">
        <f t="shared" si="37"/>
        <v>230.81250440905296</v>
      </c>
    </row>
    <row r="36" spans="1:19" ht="15" thickBot="1" x14ac:dyDescent="0.35">
      <c r="A36" t="str">
        <f t="shared" si="38"/>
        <v>PHI</v>
      </c>
      <c r="B36" s="5">
        <f>Neural!B3</f>
        <v>111.608726466555</v>
      </c>
      <c r="C36" s="5">
        <f>Neural!C3</f>
        <v>107.932137389481</v>
      </c>
      <c r="D36" s="6" t="str">
        <f>A6</f>
        <v>CHA</v>
      </c>
      <c r="E36" s="6" t="str">
        <f>B6</f>
        <v>BOS</v>
      </c>
      <c r="F36" s="6">
        <f>(K6+V7)/2</f>
        <v>105.90614037525617</v>
      </c>
      <c r="G36" s="6">
        <f>(K7+V6)/2</f>
        <v>116.79801085464256</v>
      </c>
      <c r="H36" s="6">
        <f t="shared" si="39"/>
        <v>-10.891870479386384</v>
      </c>
      <c r="I36" s="6" t="str">
        <f t="shared" si="40"/>
        <v>BOS</v>
      </c>
      <c r="L36" s="6">
        <f t="shared" si="36"/>
        <v>222.70415122989874</v>
      </c>
      <c r="M36" s="10">
        <f>MAX(K6,V7)</f>
        <v>107.77356543137722</v>
      </c>
      <c r="N36" s="10">
        <f>MAX(K7,V6)</f>
        <v>117.69616407207111</v>
      </c>
      <c r="O36" s="6">
        <f t="shared" si="41"/>
        <v>-9.9225986406938915</v>
      </c>
      <c r="P36" s="6" t="str">
        <f t="shared" si="42"/>
        <v>BOS</v>
      </c>
      <c r="Q36" s="6">
        <f t="shared" si="37"/>
        <v>225.46972950344832</v>
      </c>
    </row>
    <row r="37" spans="1:19" ht="15" thickBot="1" x14ac:dyDescent="0.35">
      <c r="A37" t="str">
        <f t="shared" si="38"/>
        <v>CHI</v>
      </c>
      <c r="B37" s="5">
        <f>Neural!B4</f>
        <v>112.492834475671</v>
      </c>
      <c r="C37" s="5">
        <f>Neural!C4</f>
        <v>112.736519339884</v>
      </c>
      <c r="D37" s="6" t="str">
        <f>A8</f>
        <v>IND</v>
      </c>
      <c r="E37" s="6" t="str">
        <f>B8</f>
        <v>CLE</v>
      </c>
      <c r="F37" s="6">
        <f>(K8+V9)/2</f>
        <v>116.9196377763749</v>
      </c>
      <c r="G37" s="6">
        <f>(K9+V8)/2</f>
        <v>110.40296512736495</v>
      </c>
      <c r="H37" s="6">
        <f t="shared" si="39"/>
        <v>6.5166726490099478</v>
      </c>
      <c r="I37" s="6" t="str">
        <f t="shared" si="40"/>
        <v>IND</v>
      </c>
      <c r="L37" s="6">
        <f t="shared" si="36"/>
        <v>227.32260290373983</v>
      </c>
      <c r="M37" s="10">
        <f>MAX(K8,V9)</f>
        <v>121.470821870243</v>
      </c>
      <c r="N37" s="10">
        <f>MAX(K9,V8)</f>
        <v>113.96831395886655</v>
      </c>
      <c r="O37" s="6">
        <f t="shared" si="41"/>
        <v>7.5025079113764548</v>
      </c>
      <c r="P37" s="6" t="str">
        <f t="shared" si="42"/>
        <v>IND</v>
      </c>
      <c r="Q37" s="6">
        <f t="shared" si="37"/>
        <v>235.43913582910955</v>
      </c>
    </row>
    <row r="38" spans="1:19" ht="15" thickBot="1" x14ac:dyDescent="0.35">
      <c r="A38" t="str">
        <f t="shared" si="38"/>
        <v>WAS</v>
      </c>
      <c r="B38" s="5">
        <f>Neural!B5</f>
        <v>110.38611066641</v>
      </c>
      <c r="C38" s="5">
        <f>Neural!C5</f>
        <v>118.63633706731601</v>
      </c>
      <c r="D38" s="6" t="str">
        <f>A10</f>
        <v>BKN</v>
      </c>
      <c r="E38" s="6" t="str">
        <f>B10</f>
        <v>NYK</v>
      </c>
      <c r="F38" s="6">
        <f>(K10+V11)/2</f>
        <v>106.01830161038839</v>
      </c>
      <c r="G38" s="6">
        <f>(K11+V10)/2</f>
        <v>112.93579347069667</v>
      </c>
      <c r="H38" s="6">
        <f t="shared" si="39"/>
        <v>-6.9174918603082745</v>
      </c>
      <c r="I38" s="6" t="str">
        <f t="shared" si="40"/>
        <v>NYK</v>
      </c>
      <c r="L38" s="6">
        <f t="shared" si="36"/>
        <v>218.95409508108506</v>
      </c>
      <c r="M38" s="10">
        <f>MAX(K10,V11)</f>
        <v>107.06610462928278</v>
      </c>
      <c r="N38" s="6">
        <f>MAX(K11,V10)</f>
        <v>115.0902090568769</v>
      </c>
      <c r="O38" s="6">
        <f t="shared" si="41"/>
        <v>-8.0241044275941249</v>
      </c>
      <c r="P38" s="6" t="str">
        <f t="shared" si="42"/>
        <v>NYK</v>
      </c>
      <c r="Q38" s="6">
        <f t="shared" si="37"/>
        <v>222.15631368615968</v>
      </c>
    </row>
    <row r="39" spans="1:19" ht="15" thickBot="1" x14ac:dyDescent="0.35">
      <c r="A39" t="str">
        <f t="shared" si="38"/>
        <v>CHA</v>
      </c>
      <c r="B39" s="5">
        <f>Neural!B6</f>
        <v>103.42706282032501</v>
      </c>
      <c r="C39" s="5">
        <f>Neural!C6</f>
        <v>115.642534643283</v>
      </c>
      <c r="D39" s="6" t="str">
        <f>A12</f>
        <v>TOR</v>
      </c>
      <c r="E39" s="6" t="str">
        <f>B12</f>
        <v>MIA</v>
      </c>
      <c r="F39" s="6">
        <f>(K12+V13)/2</f>
        <v>104.38128699295493</v>
      </c>
      <c r="G39" s="6">
        <f>(K13+V12)/2</f>
        <v>114.82387558208245</v>
      </c>
      <c r="H39" s="6">
        <f t="shared" si="39"/>
        <v>-10.442588589127524</v>
      </c>
      <c r="I39" s="6" t="str">
        <f t="shared" si="40"/>
        <v>MIA</v>
      </c>
      <c r="L39" s="6">
        <f t="shared" si="36"/>
        <v>219.20516257503738</v>
      </c>
      <c r="M39" s="10">
        <f>MAX(K12,V13)</f>
        <v>105.76391164816977</v>
      </c>
      <c r="N39" s="6">
        <f>MAX(K13,V12)</f>
        <v>120.96846919029979</v>
      </c>
      <c r="O39" s="6">
        <f t="shared" si="41"/>
        <v>-15.204557542130019</v>
      </c>
      <c r="P39" s="6" t="str">
        <f t="shared" si="42"/>
        <v>MIA</v>
      </c>
      <c r="Q39" s="6">
        <f t="shared" si="37"/>
        <v>226.73238083846957</v>
      </c>
    </row>
    <row r="40" spans="1:19" ht="15" thickBot="1" x14ac:dyDescent="0.35">
      <c r="A40" t="str">
        <f t="shared" si="38"/>
        <v>BOS</v>
      </c>
      <c r="B40" s="5">
        <f>Neural!B7</f>
        <v>118.133897118234</v>
      </c>
      <c r="C40" s="5">
        <f>Neural!C7</f>
        <v>107.32375454063001</v>
      </c>
      <c r="D40" s="6" t="str">
        <f>A14</f>
        <v>LAL</v>
      </c>
      <c r="E40" s="6" t="str">
        <f>B14</f>
        <v>MEM</v>
      </c>
      <c r="F40" s="6">
        <f>(K14+V15)/2</f>
        <v>117.08805793852711</v>
      </c>
      <c r="G40" s="6">
        <f>(K15+V14)/2</f>
        <v>110.79526249117528</v>
      </c>
      <c r="H40" s="6">
        <f t="shared" si="39"/>
        <v>6.2927954473518355</v>
      </c>
      <c r="I40" s="6" t="str">
        <f t="shared" si="40"/>
        <v>LAL</v>
      </c>
      <c r="L40" s="6">
        <f t="shared" si="36"/>
        <v>227.88332042970239</v>
      </c>
      <c r="M40" s="10">
        <f>MAX(K14,V15)</f>
        <v>121.06034384967577</v>
      </c>
      <c r="N40" s="6">
        <f>MAX(K15,V14)</f>
        <v>117.01076585725878</v>
      </c>
      <c r="O40" s="6">
        <f t="shared" si="41"/>
        <v>4.0495779924169995</v>
      </c>
      <c r="P40" s="6" t="str">
        <f t="shared" si="42"/>
        <v>LAL</v>
      </c>
      <c r="Q40" s="6">
        <f t="shared" si="37"/>
        <v>238.07110970693455</v>
      </c>
    </row>
    <row r="41" spans="1:19" ht="15" thickBot="1" x14ac:dyDescent="0.35">
      <c r="A41" t="str">
        <f t="shared" si="38"/>
        <v>IND</v>
      </c>
      <c r="B41" s="5">
        <f>Neural!B8</f>
        <v>121.723236336592</v>
      </c>
      <c r="C41" s="5">
        <f>Neural!C8</f>
        <v>114.11193800341501</v>
      </c>
      <c r="D41" s="6" t="str">
        <f>A16</f>
        <v>ATL</v>
      </c>
      <c r="E41" s="6" t="str">
        <f>B16</f>
        <v>MIN</v>
      </c>
      <c r="F41" s="6">
        <f>(K16+V17)/2</f>
        <v>109.01853918685083</v>
      </c>
      <c r="G41" s="6">
        <f>(K17+V16)/2</f>
        <v>113.41861461508184</v>
      </c>
      <c r="H41" s="6">
        <f t="shared" si="39"/>
        <v>-4.4000754282310055</v>
      </c>
      <c r="I41" s="6" t="str">
        <f t="shared" si="40"/>
        <v>MIN</v>
      </c>
      <c r="L41" s="6">
        <f t="shared" si="36"/>
        <v>222.43715380193265</v>
      </c>
      <c r="M41" s="10">
        <f>MAX(K16,V17)</f>
        <v>114.4053597360749</v>
      </c>
      <c r="N41" s="6">
        <f>MAX(K17,V16)</f>
        <v>114.374274288853</v>
      </c>
      <c r="O41" s="6">
        <f t="shared" si="41"/>
        <v>3.1085447221897766E-2</v>
      </c>
      <c r="P41" s="6" t="str">
        <f t="shared" si="42"/>
        <v>ATL</v>
      </c>
      <c r="Q41" s="6">
        <f t="shared" si="37"/>
        <v>228.7796340249279</v>
      </c>
    </row>
    <row r="42" spans="1:19" ht="15" thickBot="1" x14ac:dyDescent="0.35">
      <c r="A42" t="str">
        <f t="shared" si="38"/>
        <v>CLE</v>
      </c>
      <c r="B42" s="5">
        <f>Neural!B9</f>
        <v>106.286904014284</v>
      </c>
      <c r="C42" s="5">
        <f>Neural!C9</f>
        <v>112.67370004704</v>
      </c>
      <c r="D42" s="6" t="str">
        <f>A18</f>
        <v>MIL</v>
      </c>
      <c r="E42" s="6" t="str">
        <f>B18</f>
        <v>OKC</v>
      </c>
      <c r="F42" s="6">
        <f>(K18+V19)/2</f>
        <v>113.53207952830017</v>
      </c>
      <c r="G42" s="6">
        <f>(K19+V18)/2</f>
        <v>113.52976560019638</v>
      </c>
      <c r="H42" s="6">
        <f t="shared" si="39"/>
        <v>2.3139281037884984E-3</v>
      </c>
      <c r="I42" s="6" t="str">
        <f t="shared" si="40"/>
        <v>MIL</v>
      </c>
      <c r="L42" s="6">
        <f t="shared" si="36"/>
        <v>227.06184512849654</v>
      </c>
      <c r="M42" s="10">
        <f>MAX(K18,V19)</f>
        <v>114.29264038217323</v>
      </c>
      <c r="N42" s="6">
        <f>MAX(K19,V18)</f>
        <v>115.95992545537901</v>
      </c>
      <c r="O42" s="6">
        <f t="shared" si="41"/>
        <v>-1.6672850732057753</v>
      </c>
      <c r="P42" s="6" t="str">
        <f t="shared" si="42"/>
        <v>OKC</v>
      </c>
      <c r="Q42" s="6">
        <f t="shared" si="37"/>
        <v>230.25256583755225</v>
      </c>
    </row>
    <row r="43" spans="1:19" ht="15" thickBot="1" x14ac:dyDescent="0.35">
      <c r="A43" t="str">
        <f t="shared" si="38"/>
        <v>BKN</v>
      </c>
      <c r="B43" s="5">
        <f>Neural!B10</f>
        <v>106.071699449452</v>
      </c>
      <c r="C43" s="5">
        <f>Neural!C10</f>
        <v>111.589615650388</v>
      </c>
      <c r="D43" s="6" t="str">
        <f>A20</f>
        <v>DEN</v>
      </c>
      <c r="E43" s="6" t="str">
        <f>B20</f>
        <v>SAS</v>
      </c>
      <c r="F43" s="6">
        <f>(K20+V21)/2</f>
        <v>114.05529649914456</v>
      </c>
      <c r="G43" s="6">
        <f>(K21+V20)/2</f>
        <v>107.10539496606422</v>
      </c>
      <c r="H43" s="6">
        <f t="shared" ref="H43:H44" si="43">F43-G43</f>
        <v>6.949901533080336</v>
      </c>
      <c r="I43" s="6" t="str">
        <f t="shared" si="40"/>
        <v>DEN</v>
      </c>
      <c r="L43" s="6">
        <f t="shared" si="36"/>
        <v>221.1606914652088</v>
      </c>
      <c r="M43" s="10">
        <f>MAX(K20,V21)</f>
        <v>114.39065526368222</v>
      </c>
      <c r="N43" s="6">
        <f>MAX(K21,V20)</f>
        <v>108.81479433956467</v>
      </c>
      <c r="O43" s="6">
        <f t="shared" si="41"/>
        <v>5.5758609241175492</v>
      </c>
      <c r="P43" s="6" t="str">
        <f t="shared" si="42"/>
        <v>DEN</v>
      </c>
      <c r="Q43" s="6">
        <f t="shared" si="37"/>
        <v>223.2054496032469</v>
      </c>
    </row>
    <row r="44" spans="1:19" ht="15" thickBot="1" x14ac:dyDescent="0.35">
      <c r="A44" t="str">
        <f t="shared" si="38"/>
        <v>NYK</v>
      </c>
      <c r="B44" s="5">
        <f>Neural!B11</f>
        <v>114.420338842696</v>
      </c>
      <c r="C44" s="5">
        <f>Neural!C11</f>
        <v>106.787616343659</v>
      </c>
      <c r="D44" s="6" t="str">
        <f>A22</f>
        <v>DET</v>
      </c>
      <c r="E44" s="6" t="str">
        <f>B22</f>
        <v>DAL</v>
      </c>
      <c r="F44" s="6">
        <f>(K22+V23)/2</f>
        <v>103.12414839271023</v>
      </c>
      <c r="G44" s="6">
        <f>(K23+V22)/2</f>
        <v>114.96850686707073</v>
      </c>
      <c r="H44" s="6">
        <f t="shared" si="43"/>
        <v>-11.844358474360504</v>
      </c>
      <c r="I44" s="6" t="str">
        <f t="shared" si="40"/>
        <v>DAL</v>
      </c>
      <c r="L44" s="6">
        <f t="shared" si="36"/>
        <v>218.09265525978094</v>
      </c>
      <c r="M44" s="10">
        <f>MAX(K22,V23)</f>
        <v>105.62433043662112</v>
      </c>
      <c r="N44" s="6">
        <f>MAX(K23,V22)</f>
        <v>115.96762556012624</v>
      </c>
      <c r="O44" s="6">
        <f t="shared" si="41"/>
        <v>-10.343295123505115</v>
      </c>
      <c r="P44" s="6" t="str">
        <f t="shared" si="42"/>
        <v>DAL</v>
      </c>
      <c r="Q44" s="6">
        <f t="shared" si="37"/>
        <v>221.59195599674734</v>
      </c>
    </row>
    <row r="45" spans="1:19" ht="15" thickBot="1" x14ac:dyDescent="0.35">
      <c r="A45" t="str">
        <f t="shared" si="38"/>
        <v>TOR</v>
      </c>
      <c r="B45" s="5">
        <f>Neural!B12</f>
        <v>105.14829685168399</v>
      </c>
      <c r="C45" s="5">
        <f>Neural!C12</f>
        <v>120.71558480027799</v>
      </c>
      <c r="D45" s="6" t="str">
        <f>A24</f>
        <v>NOP</v>
      </c>
      <c r="E45" s="6" t="str">
        <f>B24</f>
        <v>GSW</v>
      </c>
      <c r="F45" s="6">
        <f>(K24+V25)/2</f>
        <v>109.78973898586538</v>
      </c>
      <c r="G45" s="6">
        <f>(K25+V24)/2</f>
        <v>112.17229766368516</v>
      </c>
      <c r="H45" s="6">
        <f t="shared" ref="H45" si="44">F45-G45</f>
        <v>-2.3825586778197732</v>
      </c>
      <c r="I45" s="6" t="str">
        <f t="shared" si="40"/>
        <v>GSW</v>
      </c>
      <c r="L45" s="6">
        <f t="shared" ref="L45" si="45">F45+G45</f>
        <v>221.96203664955056</v>
      </c>
      <c r="M45" s="10">
        <f>MAX(K24,V25)</f>
        <v>111.22899065381422</v>
      </c>
      <c r="N45" s="6">
        <f>MAX(K25,V24)</f>
        <v>116.13955001600344</v>
      </c>
      <c r="O45" s="6">
        <f t="shared" ref="O45" si="46">M45-N45</f>
        <v>-4.9105593621892183</v>
      </c>
      <c r="P45" s="6" t="str">
        <f t="shared" si="42"/>
        <v>GSW</v>
      </c>
      <c r="Q45" s="6">
        <f t="shared" ref="Q45" si="47">M45+N45</f>
        <v>227.36854066981766</v>
      </c>
    </row>
    <row r="46" spans="1:19" ht="15" thickBot="1" x14ac:dyDescent="0.35">
      <c r="A46" t="str">
        <f t="shared" si="38"/>
        <v>MIA</v>
      </c>
      <c r="B46" s="5">
        <f>Neural!B13</f>
        <v>108.27913375979</v>
      </c>
      <c r="C46" s="5">
        <f>Neural!C13</f>
        <v>102.665680496284</v>
      </c>
      <c r="D46" s="15" t="str">
        <f>A26</f>
        <v>HOU</v>
      </c>
      <c r="E46" s="6" t="str">
        <f>B26</f>
        <v>POR</v>
      </c>
      <c r="F46" s="6">
        <f>(K26+V27)/2</f>
        <v>115.82510092587121</v>
      </c>
      <c r="G46" s="6">
        <f>(K27+V26)/2</f>
        <v>109.16074279445111</v>
      </c>
      <c r="H46" s="6">
        <f t="shared" ref="H46" si="48">F46-G46</f>
        <v>6.6643581314201015</v>
      </c>
      <c r="I46" s="6" t="str">
        <f t="shared" ref="I46" si="49">IF(G46&gt;F46,E46,D46)</f>
        <v>HOU</v>
      </c>
      <c r="L46" s="6">
        <f t="shared" ref="L46" si="50">F46+G46</f>
        <v>224.98584372032232</v>
      </c>
      <c r="M46" s="10">
        <f>MAX(K26,V27)</f>
        <v>119.34670068829243</v>
      </c>
      <c r="N46" s="6">
        <f>MAX(K27,V26)</f>
        <v>116.34758754710646</v>
      </c>
      <c r="O46" s="6">
        <f t="shared" ref="O46" si="51">M46-N46</f>
        <v>2.9991131411859726</v>
      </c>
      <c r="P46" s="6" t="str">
        <f t="shared" ref="P46" si="52">IF(N46&gt;M46,E46,D46)</f>
        <v>HOU</v>
      </c>
      <c r="Q46" s="6">
        <f t="shared" ref="Q46" si="53">M46+N46</f>
        <v>235.69428823539889</v>
      </c>
    </row>
    <row r="47" spans="1:19" ht="15" thickBot="1" x14ac:dyDescent="0.35">
      <c r="A47" t="str">
        <f t="shared" si="38"/>
        <v>LAL</v>
      </c>
      <c r="B47" s="5">
        <f>Neural!B14</f>
        <v>122.124831367664</v>
      </c>
      <c r="C47" s="5">
        <f>Neural!C14</f>
        <v>117.804125631446</v>
      </c>
      <c r="D47" s="15" t="str">
        <f>A28</f>
        <v>UTA</v>
      </c>
      <c r="E47" s="15" t="str">
        <f>B28</f>
        <v>LAC</v>
      </c>
      <c r="F47" s="6">
        <f>(K28+V29)/2</f>
        <v>109.17282561454195</v>
      </c>
      <c r="G47" s="6">
        <f>(K29+V28)/2</f>
        <v>115.401890976446</v>
      </c>
      <c r="H47" s="6">
        <f t="shared" ref="H47" si="54">F47-G47</f>
        <v>-6.2290653619040484</v>
      </c>
      <c r="I47" s="6" t="str">
        <f t="shared" ref="I47" si="55">IF(G47&gt;F47,E47,D47)</f>
        <v>LAC</v>
      </c>
      <c r="L47" s="6">
        <f t="shared" ref="L47" si="56">F47+G47</f>
        <v>224.57471659098795</v>
      </c>
      <c r="M47" s="10">
        <f>MAX(K28,V29)</f>
        <v>110.95536746891555</v>
      </c>
      <c r="N47" s="6">
        <f>MAX(K29,V28)</f>
        <v>119.2043959118411</v>
      </c>
      <c r="O47" s="6">
        <f t="shared" ref="O47" si="57">M47-N47</f>
        <v>-8.2490284429255496</v>
      </c>
      <c r="P47" s="6" t="str">
        <f t="shared" ref="P47" si="58">IF(N47&gt;M47,E47,D47)</f>
        <v>LAC</v>
      </c>
      <c r="Q47" s="6">
        <f t="shared" ref="Q47" si="59">M47+N47</f>
        <v>230.15976338075666</v>
      </c>
    </row>
    <row r="48" spans="1:19" ht="15" thickBot="1" x14ac:dyDescent="0.35">
      <c r="A48" t="str">
        <f t="shared" si="38"/>
        <v>MEM</v>
      </c>
      <c r="B48" s="5">
        <f>Neural!B15</f>
        <v>105.290441000323</v>
      </c>
      <c r="C48" s="16">
        <f>Neural!C15</f>
        <v>113.108631103905</v>
      </c>
      <c r="D48" s="15" t="str">
        <f>A30</f>
        <v>PHX</v>
      </c>
      <c r="E48" s="15" t="str">
        <f>B30</f>
        <v>SAC</v>
      </c>
      <c r="F48" s="6">
        <f>(K30+V31)/2</f>
        <v>109.12823654529394</v>
      </c>
      <c r="G48" s="6">
        <f>(K31+V30)/2</f>
        <v>108.96154471361217</v>
      </c>
      <c r="H48" s="6">
        <f t="shared" ref="H48" si="60">F48-G48</f>
        <v>0.16669183168177426</v>
      </c>
      <c r="I48" s="6" t="str">
        <f t="shared" ref="I48" si="61">IF(G48&gt;F48,E48,D48)</f>
        <v>PHX</v>
      </c>
      <c r="L48" s="6">
        <f t="shared" ref="L48" si="62">F48+G48</f>
        <v>218.0897812589061</v>
      </c>
      <c r="M48" s="10">
        <f>MAX(K30,V31)</f>
        <v>112.52201248741802</v>
      </c>
      <c r="N48" s="6">
        <f>MAX(K31,V30)</f>
        <v>108.97433471450111</v>
      </c>
      <c r="O48" s="6">
        <f t="shared" ref="O48" si="63">M48-N48</f>
        <v>3.5476777729169129</v>
      </c>
      <c r="P48" s="6" t="str">
        <f t="shared" ref="P48" si="64">IF(N48&gt;M48,E48,D48)</f>
        <v>PHX</v>
      </c>
      <c r="Q48" s="6">
        <f t="shared" ref="Q48" si="65">M48+N48</f>
        <v>221.49634720191915</v>
      </c>
    </row>
    <row r="49" spans="1:22" ht="15" thickBot="1" x14ac:dyDescent="0.35">
      <c r="A49" t="str">
        <f t="shared" si="38"/>
        <v>ATL</v>
      </c>
      <c r="B49" s="5">
        <f>Neural!B16</f>
        <v>115.102873973689</v>
      </c>
      <c r="C49" s="16">
        <f>Neural!C16</f>
        <v>115.490277402903</v>
      </c>
      <c r="D49" s="15"/>
      <c r="E49" s="15"/>
      <c r="M49" s="10"/>
    </row>
    <row r="50" spans="1:22" ht="15" thickBot="1" x14ac:dyDescent="0.35">
      <c r="A50" t="str">
        <f t="shared" si="38"/>
        <v>MIN</v>
      </c>
      <c r="B50" s="5">
        <f>Neural!B17</f>
        <v>112.792552960413</v>
      </c>
      <c r="C50" s="16">
        <f>Neural!C17</f>
        <v>104.442269791241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 t="str">
        <f t="shared" si="38"/>
        <v>MIL</v>
      </c>
      <c r="B51" s="5">
        <f>Neural!B18</f>
        <v>115.400481800534</v>
      </c>
      <c r="C51" s="16">
        <f>Neural!C18</f>
        <v>112.121325103998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 t="str">
        <f t="shared" si="38"/>
        <v>OKC</v>
      </c>
      <c r="B52" s="5">
        <f>Neural!B19</f>
        <v>116.06609634421299</v>
      </c>
      <c r="C52" s="16">
        <f>Neural!C19</f>
        <v>113.36754309803401</v>
      </c>
      <c r="D52" s="8" t="str">
        <f t="shared" ref="D52:E66" si="66">D34</f>
        <v>ORL</v>
      </c>
      <c r="E52" s="8" t="str">
        <f t="shared" si="66"/>
        <v>PHI</v>
      </c>
      <c r="F52" s="6">
        <f t="shared" ref="F52:F66" si="67">MIN(M34,M52)</f>
        <v>107.35541213195967</v>
      </c>
      <c r="G52" s="6">
        <f t="shared" ref="G52:G66" si="68">MAX(N34,N52)</f>
        <v>110.91419849209889</v>
      </c>
      <c r="H52" s="6">
        <f t="shared" ref="H52:H63" si="69">F52-G52</f>
        <v>-3.5587863601392229</v>
      </c>
      <c r="I52" s="6" t="str">
        <f t="shared" ref="I52:I66" si="70">IF(G52&gt;F52,E34,D34)</f>
        <v>PHI</v>
      </c>
      <c r="L52" s="6">
        <f t="shared" ref="L52:L63" si="71">F52+G52</f>
        <v>218.26961062405854</v>
      </c>
      <c r="M52" s="6">
        <f>MIN(K2,V3)</f>
        <v>107.35541213195967</v>
      </c>
      <c r="N52" s="6">
        <f>MIN(K3,V2)</f>
        <v>104.29934303783301</v>
      </c>
      <c r="O52" s="6">
        <f>M52-N52</f>
        <v>3.0560690941266557</v>
      </c>
      <c r="P52" s="6" t="str">
        <f>IF(N52&gt;M52,E52,D52)</f>
        <v>ORL</v>
      </c>
      <c r="Q52" s="6">
        <f>M52+N52</f>
        <v>211.65475516979268</v>
      </c>
      <c r="T52" s="6">
        <f>MIN(M2,X3)</f>
        <v>106.04371</v>
      </c>
      <c r="U52" s="6">
        <f>MIN(M3,X2)</f>
        <v>102.66</v>
      </c>
      <c r="V52" s="6">
        <f>T52+U52</f>
        <v>208.70371</v>
      </c>
    </row>
    <row r="53" spans="1:22" ht="15" thickBot="1" x14ac:dyDescent="0.35">
      <c r="A53" t="str">
        <f t="shared" si="38"/>
        <v>DEN</v>
      </c>
      <c r="B53" s="5">
        <f>Neural!B20</f>
        <v>113.875835979575</v>
      </c>
      <c r="C53" s="16">
        <f>Neural!C20</f>
        <v>105.558505697115</v>
      </c>
      <c r="D53" s="8" t="str">
        <f t="shared" si="66"/>
        <v>CHI</v>
      </c>
      <c r="E53" s="8" t="str">
        <f t="shared" si="66"/>
        <v>WAS</v>
      </c>
      <c r="F53" s="6">
        <f t="shared" si="67"/>
        <v>113.25020413882532</v>
      </c>
      <c r="G53" s="6">
        <f t="shared" si="68"/>
        <v>112.22634351563921</v>
      </c>
      <c r="H53" s="6">
        <f t="shared" si="69"/>
        <v>1.0238606231861098</v>
      </c>
      <c r="I53" s="6" t="str">
        <f t="shared" si="70"/>
        <v>CHI</v>
      </c>
      <c r="L53" s="6">
        <f t="shared" si="71"/>
        <v>225.47654765446453</v>
      </c>
      <c r="M53" s="6">
        <f>MIN(K4,V5)</f>
        <v>113.25020413882532</v>
      </c>
      <c r="N53" s="6">
        <f>MIN(K5,V4)</f>
        <v>109.84560934722776</v>
      </c>
      <c r="O53" s="6">
        <f t="shared" ref="O53:O62" si="72">M53-N53</f>
        <v>3.4045947915975603</v>
      </c>
      <c r="P53" s="6" t="str">
        <f t="shared" ref="P53:P63" si="73">IF(N53&gt;M53,E53,D53)</f>
        <v>CHI</v>
      </c>
      <c r="Q53" s="6">
        <f t="shared" ref="Q53:Q62" si="74">M53+N53</f>
        <v>223.09581348605309</v>
      </c>
      <c r="T53" s="6">
        <f>MIN(M4,X5)</f>
        <v>112.52997913198899</v>
      </c>
      <c r="U53" s="6">
        <f>MIN(M5,X4)</f>
        <v>108.072026829367</v>
      </c>
      <c r="V53" s="6">
        <f t="shared" ref="V53:V62" si="75">T53+U53</f>
        <v>220.60200596135599</v>
      </c>
    </row>
    <row r="54" spans="1:22" ht="15" thickBot="1" x14ac:dyDescent="0.35">
      <c r="A54" t="str">
        <f t="shared" si="38"/>
        <v>SAS</v>
      </c>
      <c r="B54" s="5">
        <f>Neural!B21</f>
        <v>109.966870533668</v>
      </c>
      <c r="C54" s="16">
        <f>Neural!C21</f>
        <v>113.207248763381</v>
      </c>
      <c r="D54" s="8" t="str">
        <f t="shared" si="66"/>
        <v>CHA</v>
      </c>
      <c r="E54" s="8" t="str">
        <f t="shared" si="66"/>
        <v>BOS</v>
      </c>
      <c r="F54" s="6">
        <f t="shared" si="67"/>
        <v>104.03871531913511</v>
      </c>
      <c r="G54" s="6">
        <f t="shared" si="68"/>
        <v>117.69616407207111</v>
      </c>
      <c r="H54" s="6">
        <f t="shared" si="69"/>
        <v>-13.657448752936006</v>
      </c>
      <c r="I54" s="6" t="str">
        <f t="shared" si="70"/>
        <v>BOS</v>
      </c>
      <c r="L54" s="6">
        <f t="shared" si="71"/>
        <v>221.73487939120622</v>
      </c>
      <c r="M54" s="6">
        <f>MIN(K6,V7)</f>
        <v>104.03871531913511</v>
      </c>
      <c r="N54" s="6">
        <f>MIN(K7,V6)</f>
        <v>115.899857637214</v>
      </c>
      <c r="O54" s="6">
        <f t="shared" si="72"/>
        <v>-11.86114231807889</v>
      </c>
      <c r="P54" s="6" t="str">
        <f t="shared" si="73"/>
        <v>BOS</v>
      </c>
      <c r="Q54" s="6">
        <f t="shared" si="74"/>
        <v>219.93857295634911</v>
      </c>
      <c r="T54" s="6">
        <f>MIN(M6,X7)</f>
        <v>102.48</v>
      </c>
      <c r="U54" s="6">
        <f>MIN(M7,X6)</f>
        <v>115.142857142857</v>
      </c>
      <c r="V54" s="6">
        <f t="shared" si="75"/>
        <v>217.62285714285701</v>
      </c>
    </row>
    <row r="55" spans="1:22" ht="15" thickBot="1" x14ac:dyDescent="0.35">
      <c r="A55" t="str">
        <f t="shared" si="38"/>
        <v>DET</v>
      </c>
      <c r="B55" s="5">
        <f>Neural!B22</f>
        <v>99.554262225867006</v>
      </c>
      <c r="C55" s="16">
        <f>Neural!C22</f>
        <v>113.570294302299</v>
      </c>
      <c r="D55" s="8" t="str">
        <f t="shared" si="66"/>
        <v>IND</v>
      </c>
      <c r="E55" s="8" t="str">
        <f t="shared" si="66"/>
        <v>CLE</v>
      </c>
      <c r="F55" s="6">
        <f t="shared" si="67"/>
        <v>112.3684536825068</v>
      </c>
      <c r="G55" s="6">
        <f t="shared" si="68"/>
        <v>113.96831395886655</v>
      </c>
      <c r="H55" s="6">
        <f t="shared" si="69"/>
        <v>-1.5998602763597489</v>
      </c>
      <c r="I55" s="6" t="str">
        <f t="shared" si="70"/>
        <v>CLE</v>
      </c>
      <c r="L55" s="6">
        <f t="shared" si="71"/>
        <v>226.33676764137334</v>
      </c>
      <c r="M55" s="6">
        <f>MIN(K8,V9)</f>
        <v>112.3684536825068</v>
      </c>
      <c r="N55" s="6">
        <f>MIN(K9,V8)</f>
        <v>106.83761629586334</v>
      </c>
      <c r="O55" s="6">
        <f t="shared" si="72"/>
        <v>5.530837386643455</v>
      </c>
      <c r="P55" s="6" t="str">
        <f t="shared" si="73"/>
        <v>IND</v>
      </c>
      <c r="Q55" s="6">
        <f t="shared" si="74"/>
        <v>219.20606997837012</v>
      </c>
      <c r="T55" s="6">
        <f>MIN(M8,X9)</f>
        <v>110.757575757575</v>
      </c>
      <c r="U55" s="6">
        <f>MIN(M9,X8)</f>
        <v>106.357142857102</v>
      </c>
      <c r="V55" s="6">
        <f t="shared" si="75"/>
        <v>217.114718614677</v>
      </c>
    </row>
    <row r="56" spans="1:22" ht="15" thickBot="1" x14ac:dyDescent="0.35">
      <c r="A56" t="str">
        <f t="shared" si="38"/>
        <v>DAL</v>
      </c>
      <c r="B56" s="5">
        <f>Neural!B23</f>
        <v>116.892448853646</v>
      </c>
      <c r="C56" s="16">
        <f>Neural!C23</f>
        <v>105.851200392374</v>
      </c>
      <c r="D56" s="8" t="str">
        <f t="shared" si="66"/>
        <v>BKN</v>
      </c>
      <c r="E56" s="8" t="str">
        <f t="shared" si="66"/>
        <v>NYK</v>
      </c>
      <c r="F56" s="6">
        <f t="shared" si="67"/>
        <v>104.97049859149401</v>
      </c>
      <c r="G56" s="6">
        <f t="shared" si="68"/>
        <v>115.0902090568769</v>
      </c>
      <c r="H56" s="6">
        <f t="shared" si="69"/>
        <v>-10.119710465382894</v>
      </c>
      <c r="I56" s="6" t="str">
        <f t="shared" si="70"/>
        <v>NYK</v>
      </c>
      <c r="L56" s="6">
        <f t="shared" si="71"/>
        <v>220.06070764837091</v>
      </c>
      <c r="M56" s="6">
        <f>MIN(K10,V11)</f>
        <v>104.97049859149401</v>
      </c>
      <c r="N56" s="6">
        <f>MIN(K11,V10)</f>
        <v>110.78137788451643</v>
      </c>
      <c r="O56" s="6">
        <f t="shared" si="72"/>
        <v>-5.810879293022424</v>
      </c>
      <c r="P56" s="6" t="str">
        <f t="shared" si="73"/>
        <v>NYK</v>
      </c>
      <c r="Q56" s="6">
        <f t="shared" si="74"/>
        <v>215.75187647601044</v>
      </c>
      <c r="T56" s="6">
        <f>MIN(M10,X11)</f>
        <v>102.90474</v>
      </c>
      <c r="U56" s="6">
        <f>MIN(M11,X10)</f>
        <v>109.405846</v>
      </c>
      <c r="V56" s="6">
        <f t="shared" si="75"/>
        <v>212.310586</v>
      </c>
    </row>
    <row r="57" spans="1:22" ht="15" thickBot="1" x14ac:dyDescent="0.35">
      <c r="A57" t="str">
        <f t="shared" si="38"/>
        <v>NOP</v>
      </c>
      <c r="B57" s="5">
        <f>Neural!B24</f>
        <v>110.813082950742</v>
      </c>
      <c r="C57" s="16">
        <f>Neural!C24</f>
        <v>107.110740319897</v>
      </c>
      <c r="D57" s="8" t="str">
        <f t="shared" si="66"/>
        <v>TOR</v>
      </c>
      <c r="E57" s="8" t="str">
        <f t="shared" si="66"/>
        <v>MIA</v>
      </c>
      <c r="F57" s="6">
        <f t="shared" si="67"/>
        <v>102.9986623377401</v>
      </c>
      <c r="G57" s="6">
        <f t="shared" si="68"/>
        <v>120.96846919029979</v>
      </c>
      <c r="H57" s="6">
        <f t="shared" si="69"/>
        <v>-17.969806852559685</v>
      </c>
      <c r="I57" s="6" t="str">
        <f t="shared" si="70"/>
        <v>MIA</v>
      </c>
      <c r="L57" s="6">
        <f t="shared" si="71"/>
        <v>223.96713152803989</v>
      </c>
      <c r="M57" s="6">
        <f>MIN(K12,V13)</f>
        <v>102.9986623377401</v>
      </c>
      <c r="N57" s="6">
        <f>MIN(K13,V12)</f>
        <v>108.6792819738651</v>
      </c>
      <c r="O57" s="6">
        <f t="shared" si="72"/>
        <v>-5.6806196361250016</v>
      </c>
      <c r="P57" s="6" t="str">
        <f t="shared" si="73"/>
        <v>MIA</v>
      </c>
      <c r="Q57" s="6">
        <f t="shared" si="74"/>
        <v>211.67794431160519</v>
      </c>
      <c r="T57" s="6">
        <f>MIN(M12,X13)</f>
        <v>101.08445</v>
      </c>
      <c r="U57" s="6">
        <f>MIN(M13,X12)</f>
        <v>108.59975</v>
      </c>
      <c r="V57" s="6">
        <f t="shared" si="75"/>
        <v>209.6842</v>
      </c>
    </row>
    <row r="58" spans="1:22" ht="15" thickBot="1" x14ac:dyDescent="0.35">
      <c r="A58" t="str">
        <f t="shared" si="38"/>
        <v>GSW</v>
      </c>
      <c r="B58" s="5">
        <f>Neural!B25</f>
        <v>115.93439017444</v>
      </c>
      <c r="C58" s="16">
        <f>Neural!C25</f>
        <v>108.39495043225899</v>
      </c>
      <c r="D58" s="8" t="str">
        <f t="shared" si="66"/>
        <v>LAL</v>
      </c>
      <c r="E58" s="8" t="str">
        <f t="shared" si="66"/>
        <v>MEM</v>
      </c>
      <c r="F58" s="6">
        <f t="shared" si="67"/>
        <v>113.11577202737845</v>
      </c>
      <c r="G58" s="6">
        <f t="shared" si="68"/>
        <v>117.01076585725878</v>
      </c>
      <c r="H58" s="6">
        <f t="shared" si="69"/>
        <v>-3.8949938298803204</v>
      </c>
      <c r="I58" s="6" t="str">
        <f t="shared" si="70"/>
        <v>MEM</v>
      </c>
      <c r="L58" s="6">
        <f t="shared" si="71"/>
        <v>230.12653788463723</v>
      </c>
      <c r="M58" s="6">
        <f>MIN(K14,V15)</f>
        <v>113.11577202737845</v>
      </c>
      <c r="N58" s="6">
        <f>MIN(K15,V14)</f>
        <v>104.57975912509178</v>
      </c>
      <c r="O58" s="6">
        <f t="shared" si="72"/>
        <v>8.5360129022866715</v>
      </c>
      <c r="P58" s="6" t="str">
        <f t="shared" si="73"/>
        <v>LAL</v>
      </c>
      <c r="Q58" s="6">
        <f t="shared" si="74"/>
        <v>217.69553115247024</v>
      </c>
      <c r="T58" s="6">
        <f>MIN(M14,X15)</f>
        <v>110.972602739726</v>
      </c>
      <c r="U58" s="6">
        <f>MIN(M15,X14)</f>
        <v>102.940918597999</v>
      </c>
      <c r="V58" s="6">
        <f t="shared" si="75"/>
        <v>213.913521337725</v>
      </c>
    </row>
    <row r="59" spans="1:22" ht="15" thickBot="1" x14ac:dyDescent="0.35">
      <c r="A59" t="str">
        <f t="shared" si="38"/>
        <v>HOU</v>
      </c>
      <c r="B59" s="5">
        <f>Neural!B26</f>
        <v>120.049536141136</v>
      </c>
      <c r="C59" s="16">
        <f>Neural!C26</f>
        <v>116.79193734101401</v>
      </c>
      <c r="D59" s="8" t="str">
        <f t="shared" si="66"/>
        <v>ATL</v>
      </c>
      <c r="E59" s="8" t="str">
        <f t="shared" si="66"/>
        <v>MIN</v>
      </c>
      <c r="F59" s="6">
        <f t="shared" si="67"/>
        <v>103.63171863762676</v>
      </c>
      <c r="G59" s="6">
        <f t="shared" si="68"/>
        <v>114.374274288853</v>
      </c>
      <c r="H59" s="6">
        <f t="shared" si="69"/>
        <v>-10.74255565122624</v>
      </c>
      <c r="I59" s="6" t="str">
        <f t="shared" si="70"/>
        <v>MIN</v>
      </c>
      <c r="L59" s="6">
        <f t="shared" si="71"/>
        <v>218.00599292647976</v>
      </c>
      <c r="M59" s="6">
        <f>MIN(K16,V17)</f>
        <v>103.63171863762676</v>
      </c>
      <c r="N59" s="6">
        <f>MIN(K17,V16)</f>
        <v>112.46295494131067</v>
      </c>
      <c r="O59" s="6">
        <f t="shared" si="72"/>
        <v>-8.8312363036839088</v>
      </c>
      <c r="P59" s="6" t="str">
        <f t="shared" si="73"/>
        <v>MIN</v>
      </c>
      <c r="Q59" s="6">
        <f t="shared" si="74"/>
        <v>216.09467357893743</v>
      </c>
      <c r="T59" s="6">
        <f>MIN(M16,X17)</f>
        <v>101.21420000000001</v>
      </c>
      <c r="U59" s="6">
        <f>MIN(M17,X16)</f>
        <v>111.365591397849</v>
      </c>
      <c r="V59" s="6">
        <f t="shared" si="75"/>
        <v>212.57979139784902</v>
      </c>
    </row>
    <row r="60" spans="1:22" ht="15" thickBot="1" x14ac:dyDescent="0.35">
      <c r="A60" t="str">
        <f t="shared" si="38"/>
        <v>POR</v>
      </c>
      <c r="B60" s="5">
        <f>Neural!B27</f>
        <v>101.190681284435</v>
      </c>
      <c r="C60" s="16">
        <f>Neural!C27</f>
        <v>112.72180057380299</v>
      </c>
      <c r="D60" s="8" t="str">
        <f t="shared" si="66"/>
        <v>MIL</v>
      </c>
      <c r="E60" s="8" t="str">
        <f t="shared" si="66"/>
        <v>OKC</v>
      </c>
      <c r="F60" s="6">
        <f t="shared" si="67"/>
        <v>112.77151867442711</v>
      </c>
      <c r="G60" s="6">
        <f t="shared" si="68"/>
        <v>115.95992545537901</v>
      </c>
      <c r="H60" s="6">
        <f t="shared" si="69"/>
        <v>-3.1884067809518939</v>
      </c>
      <c r="I60" s="6" t="str">
        <f t="shared" si="70"/>
        <v>OKC</v>
      </c>
      <c r="L60" s="6">
        <f t="shared" si="71"/>
        <v>228.73144412980611</v>
      </c>
      <c r="M60" s="10">
        <f>MIN(K18,V19)</f>
        <v>112.77151867442711</v>
      </c>
      <c r="N60" s="6">
        <f>MIN(K19,V18)</f>
        <v>111.09960574501378</v>
      </c>
      <c r="O60" s="6">
        <f t="shared" si="72"/>
        <v>1.6719129294133381</v>
      </c>
      <c r="P60" s="6" t="str">
        <f t="shared" si="73"/>
        <v>MIL</v>
      </c>
      <c r="Q60" s="6">
        <f t="shared" si="74"/>
        <v>223.87112441944089</v>
      </c>
      <c r="T60" s="6">
        <f>MIN(M18,X19)</f>
        <v>110.757575757575</v>
      </c>
      <c r="U60" s="6">
        <f>MIN(M19,X18)</f>
        <v>110.394559870065</v>
      </c>
      <c r="V60" s="6">
        <f t="shared" si="75"/>
        <v>221.15213562764001</v>
      </c>
    </row>
    <row r="61" spans="1:22" ht="15" thickBot="1" x14ac:dyDescent="0.35">
      <c r="A61" t="str">
        <f t="shared" ref="A61:A62" si="76">A30</f>
        <v>PHX</v>
      </c>
      <c r="B61" s="5">
        <f>Neural!B28</f>
        <v>107.32642245370199</v>
      </c>
      <c r="C61" s="16">
        <f>Neural!C28</f>
        <v>119.790550148024</v>
      </c>
      <c r="D61" s="8" t="str">
        <f t="shared" si="66"/>
        <v>DEN</v>
      </c>
      <c r="E61" s="8" t="str">
        <f t="shared" si="66"/>
        <v>SAS</v>
      </c>
      <c r="F61" s="6">
        <f t="shared" si="67"/>
        <v>113.7199377346069</v>
      </c>
      <c r="G61" s="6">
        <f t="shared" si="68"/>
        <v>108.81479433956467</v>
      </c>
      <c r="H61" s="6">
        <f t="shared" si="69"/>
        <v>4.9051433950422307</v>
      </c>
      <c r="I61" s="6" t="str">
        <f t="shared" si="70"/>
        <v>DEN</v>
      </c>
      <c r="L61" s="6">
        <f t="shared" si="71"/>
        <v>222.53473207417159</v>
      </c>
      <c r="M61" s="10">
        <f>MIN(K20,V21)</f>
        <v>113.7199377346069</v>
      </c>
      <c r="N61" s="6">
        <f>MIN(K21,V20)</f>
        <v>105.39599559256378</v>
      </c>
      <c r="O61" s="6">
        <f t="shared" si="72"/>
        <v>8.3239421420431228</v>
      </c>
      <c r="P61" s="6" t="str">
        <f t="shared" si="73"/>
        <v>DEN</v>
      </c>
      <c r="Q61" s="6">
        <f t="shared" si="74"/>
        <v>219.11593332717069</v>
      </c>
      <c r="T61" s="6">
        <f>MIN(M20,X21)</f>
        <v>112.841873579207</v>
      </c>
      <c r="U61" s="6">
        <f>MIN(M21,X20)</f>
        <v>103.34164</v>
      </c>
      <c r="V61" s="6">
        <f t="shared" si="75"/>
        <v>216.18351357920699</v>
      </c>
    </row>
    <row r="62" spans="1:22" ht="15" thickBot="1" x14ac:dyDescent="0.35">
      <c r="A62" t="str">
        <f t="shared" si="76"/>
        <v>SAC</v>
      </c>
      <c r="B62" s="5">
        <f>Neural!B29</f>
        <v>111.57675360351099</v>
      </c>
      <c r="C62" s="16">
        <f>Neural!C29</f>
        <v>111.024271182758</v>
      </c>
      <c r="D62" s="8" t="str">
        <f t="shared" si="66"/>
        <v>DET</v>
      </c>
      <c r="E62" s="8" t="str">
        <f t="shared" si="66"/>
        <v>DAL</v>
      </c>
      <c r="F62" s="6">
        <f t="shared" si="67"/>
        <v>100.62396634879933</v>
      </c>
      <c r="G62" s="6">
        <f t="shared" si="68"/>
        <v>115.96762556012624</v>
      </c>
      <c r="H62" s="6">
        <f t="shared" si="69"/>
        <v>-15.343659211326909</v>
      </c>
      <c r="I62" s="6" t="str">
        <f t="shared" si="70"/>
        <v>DAL</v>
      </c>
      <c r="L62" s="6">
        <f t="shared" si="71"/>
        <v>216.59159190892558</v>
      </c>
      <c r="M62" s="10">
        <f>MIN(K22,V23)</f>
        <v>100.62396634879933</v>
      </c>
      <c r="N62" s="6">
        <f>MIN(K23,V22)</f>
        <v>113.96938817401522</v>
      </c>
      <c r="O62" s="6">
        <f t="shared" si="72"/>
        <v>-13.345421825215894</v>
      </c>
      <c r="P62" s="6" t="str">
        <f t="shared" si="73"/>
        <v>DAL</v>
      </c>
      <c r="Q62" s="6">
        <f t="shared" si="74"/>
        <v>214.59335452281454</v>
      </c>
      <c r="T62" s="6">
        <f>MIN(M22,X23)</f>
        <v>100.199999671527</v>
      </c>
      <c r="U62" s="6">
        <f>MIN(M23,X22)</f>
        <v>112.80016999999999</v>
      </c>
      <c r="V62" s="6">
        <f t="shared" si="75"/>
        <v>213.00016967152698</v>
      </c>
    </row>
    <row r="63" spans="1:22" x14ac:dyDescent="0.3">
      <c r="D63" s="8" t="str">
        <f t="shared" si="66"/>
        <v>NOP</v>
      </c>
      <c r="E63" s="8" t="str">
        <f t="shared" si="66"/>
        <v>GSW</v>
      </c>
      <c r="F63" s="6">
        <f t="shared" si="67"/>
        <v>108.35048731791655</v>
      </c>
      <c r="G63" s="6">
        <f t="shared" si="68"/>
        <v>116.13955001600344</v>
      </c>
      <c r="H63" s="6">
        <f t="shared" si="69"/>
        <v>-7.7890626980868944</v>
      </c>
      <c r="I63" s="6" t="str">
        <f t="shared" si="70"/>
        <v>GSW</v>
      </c>
      <c r="L63" s="6">
        <f t="shared" si="71"/>
        <v>224.49003733391999</v>
      </c>
      <c r="M63" s="10">
        <f>MIN(K24,V25)</f>
        <v>108.35048731791655</v>
      </c>
      <c r="N63" s="6">
        <f>MIN(K25,V24)</f>
        <v>108.20504531136689</v>
      </c>
      <c r="O63" s="6">
        <f t="shared" ref="O63" si="77">M63-N63</f>
        <v>0.14544200654965778</v>
      </c>
      <c r="P63" s="6" t="str">
        <f t="shared" si="73"/>
        <v>NOP</v>
      </c>
      <c r="Q63" s="6">
        <f t="shared" ref="Q63" si="78">M63+N63</f>
        <v>216.55553262928345</v>
      </c>
      <c r="T63" s="6">
        <f>MIN(M24,X25)</f>
        <v>107.398550724637</v>
      </c>
      <c r="U63" s="6">
        <f>MIN(M25,X24)</f>
        <v>107.666666666295</v>
      </c>
      <c r="V63" s="6">
        <f t="shared" ref="V63" si="79">T63+U63</f>
        <v>215.06521739093199</v>
      </c>
    </row>
    <row r="64" spans="1:22" x14ac:dyDescent="0.3">
      <c r="D64" s="8" t="str">
        <f t="shared" si="66"/>
        <v>HOU</v>
      </c>
      <c r="E64" s="8" t="str">
        <f t="shared" si="66"/>
        <v>POR</v>
      </c>
      <c r="F64" s="6">
        <f t="shared" si="67"/>
        <v>112.30350116344999</v>
      </c>
      <c r="G64" s="6">
        <f t="shared" si="68"/>
        <v>116.34758754710646</v>
      </c>
      <c r="H64" s="6">
        <f t="shared" ref="H64" si="80">F64-G64</f>
        <v>-4.0440863836564631</v>
      </c>
      <c r="I64" s="6" t="str">
        <f t="shared" si="70"/>
        <v>POR</v>
      </c>
      <c r="L64" s="6">
        <f t="shared" ref="L64" si="81">F64+G64</f>
        <v>228.65108871055645</v>
      </c>
      <c r="M64" s="10">
        <f>MIN(K26,V27)</f>
        <v>112.30350116344999</v>
      </c>
      <c r="N64" s="6">
        <f>MIN(K27,V26)</f>
        <v>101.97389804179576</v>
      </c>
      <c r="O64" s="6">
        <f t="shared" ref="O64" si="82">M64-N64</f>
        <v>10.32960312165423</v>
      </c>
      <c r="P64" s="6" t="str">
        <f t="shared" ref="P64" si="83">IF(N64&gt;M64,E64,D64)</f>
        <v>HOU</v>
      </c>
      <c r="Q64" s="6">
        <f t="shared" ref="Q64" si="84">M64+N64</f>
        <v>214.27739920524576</v>
      </c>
      <c r="T64" s="6">
        <f>MIN(M26,X27)</f>
        <v>110.757575757575</v>
      </c>
      <c r="U64" s="6">
        <f>MIN(M27,X26)</f>
        <v>101.13333333317</v>
      </c>
      <c r="V64" s="6">
        <f t="shared" ref="V64" si="85">T64+U64</f>
        <v>211.890909090745</v>
      </c>
    </row>
    <row r="65" spans="4:26" x14ac:dyDescent="0.3">
      <c r="D65" s="8" t="str">
        <f t="shared" si="66"/>
        <v>UTA</v>
      </c>
      <c r="E65" s="8" t="str">
        <f t="shared" si="66"/>
        <v>LAC</v>
      </c>
      <c r="F65" s="6">
        <f t="shared" si="67"/>
        <v>107.39028376016833</v>
      </c>
      <c r="G65" s="6">
        <f t="shared" si="68"/>
        <v>119.2043959118411</v>
      </c>
      <c r="H65" s="6">
        <f t="shared" ref="H65" si="86">F65-G65</f>
        <v>-11.814112151672774</v>
      </c>
      <c r="I65" s="6" t="str">
        <f t="shared" si="70"/>
        <v>LAC</v>
      </c>
      <c r="L65" s="6">
        <f t="shared" ref="L65" si="87">F65+G65</f>
        <v>226.59467967200942</v>
      </c>
      <c r="M65" s="10">
        <f>MIN(K28,V29)</f>
        <v>107.39028376016833</v>
      </c>
      <c r="N65" s="6">
        <f>MIN(K29,V28)</f>
        <v>111.59938604105088</v>
      </c>
      <c r="O65" s="6">
        <f t="shared" ref="O65" si="88">M65-N65</f>
        <v>-4.2091022808825471</v>
      </c>
      <c r="P65" s="6" t="str">
        <f t="shared" ref="P65" si="89">IF(N65&gt;M65,E65,D65)</f>
        <v>LAC</v>
      </c>
      <c r="Q65" s="6">
        <f t="shared" ref="Q65" si="90">M65+N65</f>
        <v>218.98966980121921</v>
      </c>
      <c r="T65" s="6">
        <f>MIN(M30,X31)</f>
        <v>103.586129544713</v>
      </c>
      <c r="U65" s="6">
        <f>MIN(M31,X30)</f>
        <v>107.415094339622</v>
      </c>
      <c r="V65" s="6">
        <f t="shared" ref="V65" si="91">T65+U65</f>
        <v>211.00122388433499</v>
      </c>
    </row>
    <row r="66" spans="4:26" x14ac:dyDescent="0.3">
      <c r="D66" s="8" t="str">
        <f t="shared" si="66"/>
        <v>PHX</v>
      </c>
      <c r="E66" s="8" t="str">
        <f t="shared" si="66"/>
        <v>SAC</v>
      </c>
      <c r="F66" s="6">
        <f t="shared" si="67"/>
        <v>105.73446060316986</v>
      </c>
      <c r="G66" s="6">
        <f t="shared" si="68"/>
        <v>108.97433471450111</v>
      </c>
      <c r="H66" s="6">
        <f t="shared" ref="H66" si="92">F66-G66</f>
        <v>-3.2398741113312468</v>
      </c>
      <c r="I66" s="6" t="str">
        <f t="shared" si="70"/>
        <v>SAC</v>
      </c>
      <c r="L66" s="6">
        <f t="shared" ref="L66" si="93">F66+G66</f>
        <v>214.70879531767099</v>
      </c>
      <c r="M66" s="10">
        <f>MIN(K30,V31)</f>
        <v>105.73446060316986</v>
      </c>
      <c r="N66" s="6">
        <f>MIN(K31,V30)</f>
        <v>108.94875471272323</v>
      </c>
      <c r="O66" s="6">
        <f t="shared" ref="O66" si="94">M66-N66</f>
        <v>-3.2142941095533644</v>
      </c>
      <c r="P66" s="6" t="str">
        <f t="shared" ref="P66" si="95">IF(N66&gt;M66,E66,D66)</f>
        <v>SAC</v>
      </c>
      <c r="Q66" s="6">
        <f t="shared" ref="Q66" si="96">M66+N66</f>
        <v>214.68321531589311</v>
      </c>
      <c r="T66" s="6">
        <f>MIN(M31,X32)</f>
        <v>108.69432999999999</v>
      </c>
      <c r="U66" s="6">
        <f>MIN(M32,X31)</f>
        <v>103.586129544713</v>
      </c>
      <c r="V66" s="6">
        <f t="shared" ref="V66" si="97">T66+U66</f>
        <v>212.28045954471298</v>
      </c>
    </row>
    <row r="67" spans="4:26" x14ac:dyDescent="0.3">
      <c r="D67" s="8" t="s">
        <v>89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59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ORL</v>
      </c>
      <c r="E70" s="8" t="str">
        <f t="shared" si="98"/>
        <v>PHI</v>
      </c>
      <c r="F70" s="6">
        <f t="shared" ref="F70:F84" si="99">MAX(M34,M52)</f>
        <v>109.38565265347</v>
      </c>
      <c r="G70" s="6">
        <f t="shared" ref="G70:G84" si="100">MIN(N34,N52)</f>
        <v>104.29934303783301</v>
      </c>
      <c r="H70" s="6">
        <f t="shared" ref="H70:H81" si="101">F70-G70</f>
        <v>5.086309615636992</v>
      </c>
      <c r="I70" s="6" t="str">
        <f t="shared" ref="I70:I84" si="102">IF(G70&gt;F70,E34,D34)</f>
        <v>ORL</v>
      </c>
      <c r="L70" s="6">
        <f t="shared" ref="L70:L81" si="103">F70+G70</f>
        <v>213.68499569130302</v>
      </c>
      <c r="M70" s="17" t="str">
        <f>D70</f>
        <v>ORL</v>
      </c>
      <c r="N70" s="17" t="str">
        <f>E70</f>
        <v>PHI</v>
      </c>
      <c r="O70" s="20" t="s">
        <v>90</v>
      </c>
      <c r="P70" s="20" t="s">
        <v>70</v>
      </c>
      <c r="Q70" s="21">
        <v>0.6</v>
      </c>
      <c r="R70" s="21">
        <v>3</v>
      </c>
      <c r="S70" s="21"/>
      <c r="T70" s="21" t="s">
        <v>107</v>
      </c>
      <c r="U70" s="20">
        <v>214.5</v>
      </c>
      <c r="V70" s="20" t="s">
        <v>56</v>
      </c>
      <c r="W70" s="21">
        <v>0.4</v>
      </c>
      <c r="X70" s="21">
        <v>2</v>
      </c>
      <c r="Y70" s="21" t="s">
        <v>58</v>
      </c>
      <c r="Z70" s="21">
        <v>238</v>
      </c>
    </row>
    <row r="71" spans="4:26" x14ac:dyDescent="0.3">
      <c r="D71" s="8" t="str">
        <f t="shared" si="98"/>
        <v>CHI</v>
      </c>
      <c r="E71" s="8" t="str">
        <f t="shared" si="98"/>
        <v>WAS</v>
      </c>
      <c r="F71" s="6">
        <f t="shared" si="99"/>
        <v>118.58616089341376</v>
      </c>
      <c r="G71" s="6">
        <f t="shared" si="100"/>
        <v>109.84560934722776</v>
      </c>
      <c r="H71" s="6">
        <f t="shared" si="101"/>
        <v>8.7405515461859977</v>
      </c>
      <c r="I71" s="6" t="str">
        <f t="shared" si="102"/>
        <v>CHI</v>
      </c>
      <c r="L71" s="6">
        <f t="shared" si="103"/>
        <v>228.43177024064153</v>
      </c>
      <c r="M71" s="17" t="str">
        <f t="shared" ref="M71:M81" si="104">D71</f>
        <v>CHI</v>
      </c>
      <c r="N71" s="17" t="str">
        <f t="shared" ref="N71:N81" si="105">E71</f>
        <v>WAS</v>
      </c>
      <c r="O71" s="18" t="s">
        <v>91</v>
      </c>
      <c r="P71" s="18" t="s">
        <v>60</v>
      </c>
      <c r="Q71" s="19">
        <v>1</v>
      </c>
      <c r="R71" s="19">
        <v>5</v>
      </c>
      <c r="S71" s="19"/>
      <c r="T71" s="19" t="s">
        <v>108</v>
      </c>
      <c r="U71" s="18">
        <v>223.5</v>
      </c>
      <c r="V71" s="18" t="s">
        <v>57</v>
      </c>
      <c r="W71" s="19">
        <v>0.8</v>
      </c>
      <c r="X71" s="19">
        <v>4</v>
      </c>
      <c r="Y71" s="19"/>
      <c r="Z71" s="19">
        <v>256</v>
      </c>
    </row>
    <row r="72" spans="4:26" x14ac:dyDescent="0.3">
      <c r="D72" s="8" t="str">
        <f t="shared" si="98"/>
        <v>CHA</v>
      </c>
      <c r="E72" s="8" t="str">
        <f t="shared" si="98"/>
        <v>BOS</v>
      </c>
      <c r="F72" s="6">
        <f t="shared" si="99"/>
        <v>107.77356543137722</v>
      </c>
      <c r="G72" s="6">
        <f t="shared" si="100"/>
        <v>115.899857637214</v>
      </c>
      <c r="H72" s="6">
        <f t="shared" si="101"/>
        <v>-8.1262922058367764</v>
      </c>
      <c r="I72" s="6" t="str">
        <f t="shared" si="102"/>
        <v>BOS</v>
      </c>
      <c r="L72" s="6">
        <f t="shared" si="103"/>
        <v>223.67342306859121</v>
      </c>
      <c r="M72" s="17" t="str">
        <f t="shared" si="104"/>
        <v>CHA</v>
      </c>
      <c r="N72" s="17" t="str">
        <f t="shared" si="105"/>
        <v>BOS</v>
      </c>
      <c r="O72" s="18" t="s">
        <v>93</v>
      </c>
      <c r="P72" s="18" t="s">
        <v>63</v>
      </c>
      <c r="Q72" s="19">
        <v>1</v>
      </c>
      <c r="R72" s="19">
        <v>5</v>
      </c>
      <c r="S72" s="19" t="s">
        <v>58</v>
      </c>
      <c r="T72" s="19" t="s">
        <v>109</v>
      </c>
      <c r="U72" s="18">
        <v>218.5</v>
      </c>
      <c r="V72" s="18" t="s">
        <v>57</v>
      </c>
      <c r="W72" s="19">
        <v>1</v>
      </c>
      <c r="X72" s="19">
        <v>5</v>
      </c>
      <c r="Y72" s="19" t="s">
        <v>58</v>
      </c>
      <c r="Z72" s="19">
        <v>219</v>
      </c>
    </row>
    <row r="73" spans="4:26" x14ac:dyDescent="0.3">
      <c r="D73" s="8" t="str">
        <f t="shared" si="98"/>
        <v>IND</v>
      </c>
      <c r="E73" s="8" t="str">
        <f t="shared" si="98"/>
        <v>CLE</v>
      </c>
      <c r="F73" s="6">
        <f t="shared" si="99"/>
        <v>121.470821870243</v>
      </c>
      <c r="G73" s="6">
        <f t="shared" si="100"/>
        <v>106.83761629586334</v>
      </c>
      <c r="H73" s="6">
        <f t="shared" si="101"/>
        <v>14.633205574379659</v>
      </c>
      <c r="I73" s="6" t="str">
        <f t="shared" si="102"/>
        <v>IND</v>
      </c>
      <c r="L73" s="6">
        <f t="shared" si="103"/>
        <v>228.30843816610633</v>
      </c>
      <c r="M73" s="17" t="str">
        <f t="shared" si="104"/>
        <v>IND</v>
      </c>
      <c r="N73" s="17" t="str">
        <f t="shared" si="105"/>
        <v>CLE</v>
      </c>
      <c r="O73" s="20" t="s">
        <v>92</v>
      </c>
      <c r="P73" s="20" t="s">
        <v>74</v>
      </c>
      <c r="Q73" s="21">
        <v>0.8</v>
      </c>
      <c r="R73" s="21">
        <v>4</v>
      </c>
      <c r="S73" s="21"/>
      <c r="T73" s="21" t="s">
        <v>110</v>
      </c>
      <c r="U73" s="20">
        <v>232.5</v>
      </c>
      <c r="V73" s="20" t="s">
        <v>56</v>
      </c>
      <c r="W73" s="21">
        <v>0.8</v>
      </c>
      <c r="X73" s="21">
        <v>4</v>
      </c>
      <c r="Y73" s="21" t="s">
        <v>58</v>
      </c>
      <c r="Z73" s="21">
        <v>249</v>
      </c>
    </row>
    <row r="74" spans="4:26" x14ac:dyDescent="0.3">
      <c r="D74" s="8" t="str">
        <f t="shared" si="98"/>
        <v>BKN</v>
      </c>
      <c r="E74" s="8" t="str">
        <f t="shared" si="98"/>
        <v>NYK</v>
      </c>
      <c r="F74" s="6">
        <f t="shared" si="99"/>
        <v>107.06610462928278</v>
      </c>
      <c r="G74" s="6">
        <f t="shared" si="100"/>
        <v>110.78137788451643</v>
      </c>
      <c r="H74" s="6">
        <f t="shared" si="101"/>
        <v>-3.7152732552336545</v>
      </c>
      <c r="I74" s="6" t="str">
        <f t="shared" si="102"/>
        <v>NYK</v>
      </c>
      <c r="L74" s="6">
        <f t="shared" si="103"/>
        <v>217.84748251379921</v>
      </c>
      <c r="M74" s="17" t="str">
        <f t="shared" si="104"/>
        <v>BKN</v>
      </c>
      <c r="N74" s="17" t="str">
        <f t="shared" si="105"/>
        <v>NYK</v>
      </c>
      <c r="O74" s="20" t="s">
        <v>94</v>
      </c>
      <c r="P74" s="20" t="s">
        <v>62</v>
      </c>
      <c r="Q74" s="21">
        <v>0.2</v>
      </c>
      <c r="R74" s="21">
        <v>1</v>
      </c>
      <c r="S74" s="21" t="s">
        <v>58</v>
      </c>
      <c r="T74" s="21" t="s">
        <v>111</v>
      </c>
      <c r="U74" s="18">
        <v>211.5</v>
      </c>
      <c r="V74" s="18" t="s">
        <v>57</v>
      </c>
      <c r="W74" s="19">
        <v>1</v>
      </c>
      <c r="X74" s="19">
        <v>5</v>
      </c>
      <c r="Y74" s="19" t="s">
        <v>58</v>
      </c>
      <c r="Z74" s="19">
        <v>218</v>
      </c>
    </row>
    <row r="75" spans="4:26" x14ac:dyDescent="0.3">
      <c r="D75" s="8" t="str">
        <f t="shared" si="98"/>
        <v>TOR</v>
      </c>
      <c r="E75" s="8" t="str">
        <f t="shared" si="98"/>
        <v>MIA</v>
      </c>
      <c r="F75" s="6">
        <f t="shared" si="99"/>
        <v>105.76391164816977</v>
      </c>
      <c r="G75" s="6">
        <f t="shared" si="100"/>
        <v>108.6792819738651</v>
      </c>
      <c r="H75" s="6">
        <f t="shared" si="101"/>
        <v>-2.9153703256953349</v>
      </c>
      <c r="I75" s="6" t="str">
        <f t="shared" si="102"/>
        <v>MIA</v>
      </c>
      <c r="L75" s="6">
        <f t="shared" si="103"/>
        <v>214.44319362203487</v>
      </c>
      <c r="M75" s="17" t="str">
        <f t="shared" si="104"/>
        <v>TOR</v>
      </c>
      <c r="N75" s="17" t="str">
        <f t="shared" si="105"/>
        <v>MIA</v>
      </c>
      <c r="O75" s="18" t="s">
        <v>95</v>
      </c>
      <c r="P75" s="18" t="s">
        <v>78</v>
      </c>
      <c r="Q75" s="19">
        <v>0.2</v>
      </c>
      <c r="R75" s="19">
        <v>1</v>
      </c>
      <c r="S75" s="19" t="s">
        <v>58</v>
      </c>
      <c r="T75" s="19" t="s">
        <v>112</v>
      </c>
      <c r="U75" s="18">
        <v>218.5</v>
      </c>
      <c r="V75" s="18" t="s">
        <v>56</v>
      </c>
      <c r="W75" s="19">
        <v>0.4</v>
      </c>
      <c r="X75" s="19">
        <v>2</v>
      </c>
      <c r="Y75" s="19"/>
      <c r="Z75" s="19">
        <v>281</v>
      </c>
    </row>
    <row r="76" spans="4:26" x14ac:dyDescent="0.3">
      <c r="D76" s="8" t="str">
        <f t="shared" si="98"/>
        <v>LAL</v>
      </c>
      <c r="E76" s="8" t="str">
        <f t="shared" si="98"/>
        <v>MEM</v>
      </c>
      <c r="F76" s="6">
        <f t="shared" si="99"/>
        <v>121.06034384967577</v>
      </c>
      <c r="G76" s="6">
        <f t="shared" si="100"/>
        <v>104.57975912509178</v>
      </c>
      <c r="H76" s="6">
        <f t="shared" si="101"/>
        <v>16.480584724583991</v>
      </c>
      <c r="I76" s="6" t="str">
        <f t="shared" si="102"/>
        <v>LAL</v>
      </c>
      <c r="L76" s="6">
        <f t="shared" si="103"/>
        <v>225.64010297476756</v>
      </c>
      <c r="M76" s="17" t="str">
        <f t="shared" si="104"/>
        <v>LAL</v>
      </c>
      <c r="N76" s="17" t="str">
        <f t="shared" si="105"/>
        <v>MEM</v>
      </c>
      <c r="O76" s="20" t="s">
        <v>96</v>
      </c>
      <c r="P76" s="20" t="s">
        <v>79</v>
      </c>
      <c r="Q76" s="21">
        <v>0.2</v>
      </c>
      <c r="R76" s="21">
        <v>1</v>
      </c>
      <c r="S76" s="21" t="s">
        <v>58</v>
      </c>
      <c r="T76" s="21" t="s">
        <v>113</v>
      </c>
      <c r="U76" s="18">
        <v>225.5</v>
      </c>
      <c r="V76" s="18" t="s">
        <v>57</v>
      </c>
      <c r="W76" s="19">
        <v>0.8</v>
      </c>
      <c r="X76" s="19">
        <v>4</v>
      </c>
      <c r="Y76" s="19"/>
      <c r="Z76" s="19">
        <v>243</v>
      </c>
    </row>
    <row r="77" spans="4:26" x14ac:dyDescent="0.3">
      <c r="D77" s="8" t="str">
        <f t="shared" si="98"/>
        <v>ATL</v>
      </c>
      <c r="E77" s="8" t="str">
        <f t="shared" si="98"/>
        <v>MIN</v>
      </c>
      <c r="F77" s="6">
        <f t="shared" si="99"/>
        <v>114.4053597360749</v>
      </c>
      <c r="G77" s="6">
        <f t="shared" si="100"/>
        <v>112.46295494131067</v>
      </c>
      <c r="H77" s="6">
        <f t="shared" si="101"/>
        <v>1.9424047947642293</v>
      </c>
      <c r="I77" s="6" t="str">
        <f t="shared" si="102"/>
        <v>ATL</v>
      </c>
      <c r="L77" s="6">
        <f t="shared" si="103"/>
        <v>226.86831467738557</v>
      </c>
      <c r="M77" s="17" t="str">
        <f t="shared" si="104"/>
        <v>ATL</v>
      </c>
      <c r="N77" s="17" t="str">
        <f t="shared" si="105"/>
        <v>MIN</v>
      </c>
      <c r="O77" s="18" t="s">
        <v>97</v>
      </c>
      <c r="P77" s="18" t="s">
        <v>81</v>
      </c>
      <c r="Q77" s="19">
        <v>1</v>
      </c>
      <c r="R77" s="19">
        <v>5</v>
      </c>
      <c r="S77" s="19"/>
      <c r="T77" s="19" t="s">
        <v>114</v>
      </c>
      <c r="U77" s="18">
        <v>226.5</v>
      </c>
      <c r="V77" s="18" t="s">
        <v>56</v>
      </c>
      <c r="W77" s="19">
        <v>0.8</v>
      </c>
      <c r="X77" s="19">
        <v>4</v>
      </c>
      <c r="Y77" s="19" t="s">
        <v>58</v>
      </c>
      <c r="Z77" s="19">
        <v>215</v>
      </c>
    </row>
    <row r="78" spans="4:26" x14ac:dyDescent="0.3">
      <c r="D78" s="8" t="str">
        <f t="shared" si="98"/>
        <v>MIL</v>
      </c>
      <c r="E78" s="8" t="str">
        <f t="shared" si="98"/>
        <v>OKC</v>
      </c>
      <c r="F78" s="6">
        <f t="shared" si="99"/>
        <v>114.29264038217323</v>
      </c>
      <c r="G78" s="6">
        <f t="shared" si="100"/>
        <v>111.09960574501378</v>
      </c>
      <c r="H78" s="6">
        <f t="shared" si="101"/>
        <v>3.1930346371594567</v>
      </c>
      <c r="I78" s="6" t="str">
        <f t="shared" si="102"/>
        <v>MIL</v>
      </c>
      <c r="L78" s="6">
        <f t="shared" si="103"/>
        <v>225.39224612718701</v>
      </c>
      <c r="M78" s="17" t="str">
        <f t="shared" si="104"/>
        <v>MIL</v>
      </c>
      <c r="N78" s="17" t="str">
        <f t="shared" si="105"/>
        <v>OKC</v>
      </c>
      <c r="O78" s="18" t="s">
        <v>98</v>
      </c>
      <c r="P78" s="18" t="s">
        <v>83</v>
      </c>
      <c r="Q78" s="19" t="s">
        <v>105</v>
      </c>
      <c r="R78" s="19">
        <v>0</v>
      </c>
      <c r="S78" s="19"/>
      <c r="T78" s="19" t="s">
        <v>115</v>
      </c>
      <c r="U78" s="20">
        <v>223.5</v>
      </c>
      <c r="V78" s="20" t="s">
        <v>106</v>
      </c>
      <c r="W78" s="21">
        <v>0.2</v>
      </c>
      <c r="X78" s="21">
        <v>1</v>
      </c>
      <c r="Y78" s="21"/>
      <c r="Z78" s="21">
        <v>232</v>
      </c>
    </row>
    <row r="79" spans="4:26" x14ac:dyDescent="0.3">
      <c r="D79" s="8" t="str">
        <f t="shared" si="98"/>
        <v>DEN</v>
      </c>
      <c r="E79" s="8" t="str">
        <f t="shared" si="98"/>
        <v>SAS</v>
      </c>
      <c r="F79" s="6">
        <f t="shared" si="99"/>
        <v>114.39065526368222</v>
      </c>
      <c r="G79" s="6">
        <f t="shared" si="100"/>
        <v>105.39599559256378</v>
      </c>
      <c r="H79" s="6">
        <f t="shared" si="101"/>
        <v>8.9946596711184412</v>
      </c>
      <c r="I79" s="6" t="str">
        <f t="shared" si="102"/>
        <v>DEN</v>
      </c>
      <c r="L79" s="6">
        <f t="shared" si="103"/>
        <v>219.78665085624601</v>
      </c>
      <c r="M79" s="17" t="str">
        <f t="shared" si="104"/>
        <v>DEN</v>
      </c>
      <c r="N79" s="17" t="str">
        <f t="shared" si="105"/>
        <v>SAS</v>
      </c>
      <c r="O79" s="18" t="s">
        <v>99</v>
      </c>
      <c r="P79" s="18" t="s">
        <v>85</v>
      </c>
      <c r="Q79" s="19">
        <v>1</v>
      </c>
      <c r="R79" s="19">
        <v>5</v>
      </c>
      <c r="S79" s="19"/>
      <c r="T79" s="19" t="s">
        <v>116</v>
      </c>
      <c r="U79" s="18">
        <v>222.5</v>
      </c>
      <c r="V79" s="18" t="s">
        <v>57</v>
      </c>
      <c r="W79" s="19">
        <v>0.4</v>
      </c>
      <c r="X79" s="19">
        <v>2</v>
      </c>
      <c r="Y79" s="19"/>
      <c r="Z79" s="19">
        <v>241</v>
      </c>
    </row>
    <row r="80" spans="4:26" x14ac:dyDescent="0.3">
      <c r="D80" s="8" t="str">
        <f t="shared" si="98"/>
        <v>DET</v>
      </c>
      <c r="E80" s="8" t="str">
        <f t="shared" si="98"/>
        <v>DAL</v>
      </c>
      <c r="F80" s="6">
        <f t="shared" si="99"/>
        <v>105.62433043662112</v>
      </c>
      <c r="G80" s="6">
        <f t="shared" si="100"/>
        <v>113.96938817401522</v>
      </c>
      <c r="H80" s="6">
        <f t="shared" si="101"/>
        <v>-8.3450577373941002</v>
      </c>
      <c r="I80" s="6" t="str">
        <f t="shared" si="102"/>
        <v>DAL</v>
      </c>
      <c r="L80" s="6">
        <f t="shared" si="103"/>
        <v>219.59371861063636</v>
      </c>
      <c r="M80" s="17" t="str">
        <f t="shared" si="104"/>
        <v>DET</v>
      </c>
      <c r="N80" s="17" t="str">
        <f t="shared" si="105"/>
        <v>DAL</v>
      </c>
      <c r="O80" s="20" t="s">
        <v>100</v>
      </c>
      <c r="P80" s="20" t="s">
        <v>86</v>
      </c>
      <c r="Q80" s="21">
        <v>0.2</v>
      </c>
      <c r="R80" s="21">
        <v>1</v>
      </c>
      <c r="S80" s="21" t="s">
        <v>58</v>
      </c>
      <c r="T80" s="21" t="s">
        <v>117</v>
      </c>
      <c r="U80" s="18">
        <v>217.5</v>
      </c>
      <c r="V80" s="18" t="s">
        <v>56</v>
      </c>
      <c r="W80" s="19">
        <v>0.4</v>
      </c>
      <c r="X80" s="19">
        <v>2</v>
      </c>
      <c r="Y80" s="19"/>
      <c r="Z80" s="19">
        <v>196</v>
      </c>
    </row>
    <row r="81" spans="4:26" x14ac:dyDescent="0.3">
      <c r="D81" s="8" t="str">
        <f t="shared" si="98"/>
        <v>NOP</v>
      </c>
      <c r="E81" s="8" t="str">
        <f t="shared" si="98"/>
        <v>GSW</v>
      </c>
      <c r="F81" s="6">
        <f t="shared" si="99"/>
        <v>111.22899065381422</v>
      </c>
      <c r="G81" s="6">
        <f t="shared" si="100"/>
        <v>108.20504531136689</v>
      </c>
      <c r="H81" s="6">
        <f t="shared" si="101"/>
        <v>3.0239453424473339</v>
      </c>
      <c r="I81" s="6" t="str">
        <f t="shared" si="102"/>
        <v>NOP</v>
      </c>
      <c r="L81" s="6">
        <f t="shared" si="103"/>
        <v>219.43403596518112</v>
      </c>
      <c r="M81" s="17" t="str">
        <f t="shared" si="104"/>
        <v>NOP</v>
      </c>
      <c r="N81" s="17" t="str">
        <f t="shared" si="105"/>
        <v>GSW</v>
      </c>
      <c r="O81" s="20" t="s">
        <v>101</v>
      </c>
      <c r="P81" s="20" t="s">
        <v>66</v>
      </c>
      <c r="Q81" s="21">
        <v>0.4</v>
      </c>
      <c r="R81" s="21">
        <v>2</v>
      </c>
      <c r="S81" s="21" t="s">
        <v>58</v>
      </c>
      <c r="T81" s="21" t="s">
        <v>118</v>
      </c>
      <c r="U81" s="20">
        <v>222.5</v>
      </c>
      <c r="V81" s="20" t="s">
        <v>56</v>
      </c>
      <c r="W81" s="21">
        <v>0.6</v>
      </c>
      <c r="X81" s="21">
        <v>3</v>
      </c>
      <c r="Y81" s="21" t="s">
        <v>58</v>
      </c>
      <c r="Z81" s="21">
        <v>223</v>
      </c>
    </row>
    <row r="82" spans="4:26" x14ac:dyDescent="0.3">
      <c r="D82" s="8" t="str">
        <f t="shared" si="98"/>
        <v>HOU</v>
      </c>
      <c r="E82" s="8" t="str">
        <f t="shared" si="98"/>
        <v>POR</v>
      </c>
      <c r="F82" s="6">
        <f t="shared" si="99"/>
        <v>119.34670068829243</v>
      </c>
      <c r="G82" s="6">
        <f t="shared" si="100"/>
        <v>101.97389804179576</v>
      </c>
      <c r="H82" s="6">
        <f t="shared" ref="H82" si="106">F82-G82</f>
        <v>17.372802646496666</v>
      </c>
      <c r="I82" s="6" t="str">
        <f t="shared" si="102"/>
        <v>HOU</v>
      </c>
      <c r="L82" s="6">
        <f t="shared" ref="L82" si="107">F82+G82</f>
        <v>221.32059873008819</v>
      </c>
      <c r="M82" s="17" t="str">
        <f t="shared" ref="M82" si="108">D82</f>
        <v>HOU</v>
      </c>
      <c r="N82" s="17" t="str">
        <f t="shared" ref="N82" si="109">E82</f>
        <v>POR</v>
      </c>
      <c r="O82" s="18" t="s">
        <v>102</v>
      </c>
      <c r="P82" s="18" t="s">
        <v>64</v>
      </c>
      <c r="Q82" s="19">
        <v>0.6</v>
      </c>
      <c r="R82" s="19">
        <v>3</v>
      </c>
      <c r="S82" s="19" t="s">
        <v>58</v>
      </c>
      <c r="T82" s="19" t="s">
        <v>119</v>
      </c>
      <c r="U82" s="18">
        <v>217.5</v>
      </c>
      <c r="V82" s="18" t="s">
        <v>57</v>
      </c>
      <c r="W82" s="19">
        <v>0.8</v>
      </c>
      <c r="X82" s="19">
        <v>4</v>
      </c>
      <c r="Y82" s="19" t="s">
        <v>58</v>
      </c>
      <c r="Z82" s="19">
        <v>223</v>
      </c>
    </row>
    <row r="83" spans="4:26" x14ac:dyDescent="0.3">
      <c r="D83" s="8" t="str">
        <f t="shared" si="98"/>
        <v>UTA</v>
      </c>
      <c r="E83" s="8" t="str">
        <f t="shared" si="98"/>
        <v>LAC</v>
      </c>
      <c r="F83" s="6">
        <f t="shared" si="99"/>
        <v>110.95536746891555</v>
      </c>
      <c r="G83" s="6">
        <f t="shared" si="100"/>
        <v>111.59938604105088</v>
      </c>
      <c r="H83" s="6">
        <f t="shared" ref="H83" si="110">F83-G83</f>
        <v>-0.6440185721353231</v>
      </c>
      <c r="I83" s="6" t="str">
        <f t="shared" si="102"/>
        <v>LAC</v>
      </c>
      <c r="L83" s="6">
        <f t="shared" ref="L83" si="111">F83+G83</f>
        <v>222.55475350996642</v>
      </c>
      <c r="M83" s="17" t="str">
        <f t="shared" ref="M83" si="112">D83</f>
        <v>UTA</v>
      </c>
      <c r="N83" s="17" t="str">
        <f t="shared" ref="N83" si="113">E83</f>
        <v>LAC</v>
      </c>
      <c r="O83" s="18" t="s">
        <v>103</v>
      </c>
      <c r="P83" s="18" t="s">
        <v>65</v>
      </c>
      <c r="Q83" s="19">
        <v>1</v>
      </c>
      <c r="R83" s="19">
        <v>5</v>
      </c>
      <c r="S83" s="19" t="s">
        <v>58</v>
      </c>
      <c r="T83" s="19" t="s">
        <v>120</v>
      </c>
      <c r="U83" s="18">
        <v>224.5</v>
      </c>
      <c r="V83" s="18" t="s">
        <v>56</v>
      </c>
      <c r="W83" s="19">
        <v>0.6</v>
      </c>
      <c r="X83" s="19">
        <v>3</v>
      </c>
      <c r="Y83" s="19" t="s">
        <v>58</v>
      </c>
      <c r="Z83" s="19">
        <v>219</v>
      </c>
    </row>
    <row r="84" spans="4:26" x14ac:dyDescent="0.3">
      <c r="D84" s="8" t="str">
        <f t="shared" si="98"/>
        <v>PHX</v>
      </c>
      <c r="E84" s="8" t="str">
        <f t="shared" si="98"/>
        <v>SAC</v>
      </c>
      <c r="F84" s="6">
        <f t="shared" si="99"/>
        <v>112.52201248741802</v>
      </c>
      <c r="G84" s="6">
        <f t="shared" si="100"/>
        <v>108.94875471272323</v>
      </c>
      <c r="H84" s="6">
        <f t="shared" ref="H84" si="114">F84-G84</f>
        <v>3.5732577746947953</v>
      </c>
      <c r="I84" s="6" t="str">
        <f t="shared" si="102"/>
        <v>PHX</v>
      </c>
      <c r="L84" s="6">
        <f t="shared" ref="L84" si="115">F84+G84</f>
        <v>221.47076720014127</v>
      </c>
      <c r="M84" s="17" t="str">
        <f t="shared" ref="M84" si="116">D84</f>
        <v>PHX</v>
      </c>
      <c r="N84" s="17" t="str">
        <f t="shared" ref="N84" si="117">E84</f>
        <v>SAC</v>
      </c>
      <c r="O84" s="18" t="s">
        <v>104</v>
      </c>
      <c r="P84" s="18" t="s">
        <v>69</v>
      </c>
      <c r="Q84" s="19">
        <v>1</v>
      </c>
      <c r="R84" s="19">
        <v>5</v>
      </c>
      <c r="S84" s="19"/>
      <c r="T84" s="19" t="s">
        <v>121</v>
      </c>
      <c r="U84" s="18">
        <v>224.5</v>
      </c>
      <c r="V84" s="18" t="s">
        <v>56</v>
      </c>
      <c r="W84" s="19">
        <v>1</v>
      </c>
      <c r="X84" s="19">
        <v>5</v>
      </c>
      <c r="Y84" s="19" t="s">
        <v>58</v>
      </c>
      <c r="Z84" s="19">
        <v>215</v>
      </c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ORL</v>
      </c>
      <c r="E87" t="str">
        <f>B2</f>
        <v>PHI</v>
      </c>
      <c r="F87" s="6">
        <v>14.739999999999995</v>
      </c>
      <c r="G87" s="6">
        <v>5.3080191523810072</v>
      </c>
    </row>
    <row r="88" spans="4:26" x14ac:dyDescent="0.3">
      <c r="D88" t="str">
        <f t="shared" ref="D88:E88" si="118">A3</f>
        <v>PHI</v>
      </c>
      <c r="E88" t="str">
        <f t="shared" si="118"/>
        <v>ORL</v>
      </c>
    </row>
    <row r="89" spans="4:26" x14ac:dyDescent="0.3">
      <c r="D89" t="str">
        <f t="shared" ref="D89:E89" si="119">A4</f>
        <v>CHI</v>
      </c>
      <c r="E89" t="str">
        <f t="shared" si="119"/>
        <v>WAS</v>
      </c>
      <c r="F89" s="6">
        <v>-0.95242196623799202</v>
      </c>
      <c r="G89" s="6">
        <v>-13.577697073610892</v>
      </c>
    </row>
    <row r="90" spans="4:26" x14ac:dyDescent="0.3">
      <c r="D90" t="str">
        <f t="shared" ref="D90:E90" si="120">A5</f>
        <v>WAS</v>
      </c>
      <c r="E90" t="str">
        <f t="shared" si="120"/>
        <v>CHI</v>
      </c>
    </row>
    <row r="91" spans="4:26" x14ac:dyDescent="0.3">
      <c r="D91" t="str">
        <f t="shared" ref="D91:E91" si="121">A6</f>
        <v>CHA</v>
      </c>
      <c r="E91" t="str">
        <f t="shared" si="121"/>
        <v>BOS</v>
      </c>
      <c r="F91" s="6">
        <v>17.535578995348004</v>
      </c>
      <c r="G91" s="6">
        <v>3.7520278202740087</v>
      </c>
    </row>
    <row r="92" spans="4:26" x14ac:dyDescent="0.3">
      <c r="D92" t="str">
        <f t="shared" ref="D92:E92" si="122">A7</f>
        <v>BOS</v>
      </c>
      <c r="E92" t="str">
        <f t="shared" si="122"/>
        <v>CHA</v>
      </c>
    </row>
    <row r="93" spans="4:26" x14ac:dyDescent="0.3">
      <c r="D93" t="str">
        <f t="shared" ref="D93:E93" si="123">A8</f>
        <v>IND</v>
      </c>
      <c r="E93" t="str">
        <f t="shared" si="123"/>
        <v>CLE</v>
      </c>
      <c r="F93" s="6">
        <v>15.04515038629701</v>
      </c>
      <c r="G93" s="6">
        <v>-7.1792307697579929</v>
      </c>
    </row>
    <row r="94" spans="4:26" x14ac:dyDescent="0.3">
      <c r="D94" t="str">
        <f t="shared" ref="D94:E94" si="124">A9</f>
        <v>CLE</v>
      </c>
      <c r="E94" t="str">
        <f t="shared" si="124"/>
        <v>IND</v>
      </c>
    </row>
    <row r="95" spans="4:26" x14ac:dyDescent="0.3">
      <c r="D95" t="str">
        <f t="shared" ref="D95:E95" si="125">A10</f>
        <v>BKN</v>
      </c>
      <c r="E95" t="str">
        <f t="shared" si="125"/>
        <v>NYK</v>
      </c>
      <c r="F95" s="6">
        <v>14.769139530342997</v>
      </c>
      <c r="G95" s="6">
        <v>-4.1228571428580096</v>
      </c>
    </row>
    <row r="96" spans="4:26" x14ac:dyDescent="0.3">
      <c r="D96" t="str">
        <f t="shared" ref="D96:E96" si="126">A11</f>
        <v>NYK</v>
      </c>
      <c r="E96" t="str">
        <f t="shared" si="126"/>
        <v>BKN</v>
      </c>
    </row>
    <row r="97" spans="4:7" x14ac:dyDescent="0.3">
      <c r="D97" t="str">
        <f t="shared" ref="D97:E97" si="127">A12</f>
        <v>TOR</v>
      </c>
      <c r="E97" t="str">
        <f t="shared" si="127"/>
        <v>MIA</v>
      </c>
      <c r="F97" s="6">
        <v>10.934402989527001</v>
      </c>
      <c r="G97" s="6">
        <v>-0.38651685393298862</v>
      </c>
    </row>
    <row r="98" spans="4:7" x14ac:dyDescent="0.3">
      <c r="D98" t="str">
        <f t="shared" ref="D98:E98" si="128">A13</f>
        <v>MIA</v>
      </c>
      <c r="E98" t="str">
        <f t="shared" si="128"/>
        <v>TOR</v>
      </c>
    </row>
    <row r="99" spans="4:7" x14ac:dyDescent="0.3">
      <c r="D99" t="str">
        <f t="shared" ref="D99:D112" si="129">A14</f>
        <v>LAL</v>
      </c>
      <c r="E99" t="str">
        <f t="shared" ref="E99:E112" si="130">B14</f>
        <v>MEM</v>
      </c>
      <c r="F99" s="6">
        <v>17.847341624523992</v>
      </c>
      <c r="G99" s="6">
        <v>-12.110929999999996</v>
      </c>
    </row>
    <row r="100" spans="4:7" x14ac:dyDescent="0.3">
      <c r="D100" t="str">
        <f t="shared" si="129"/>
        <v>MEM</v>
      </c>
      <c r="E100" t="str">
        <f t="shared" si="130"/>
        <v>LAL</v>
      </c>
    </row>
    <row r="101" spans="4:7" x14ac:dyDescent="0.3">
      <c r="D101" t="str">
        <f t="shared" si="129"/>
        <v>ATL</v>
      </c>
      <c r="E101" t="str">
        <f t="shared" si="130"/>
        <v>MIN</v>
      </c>
      <c r="F101" s="6">
        <v>10.597245454618005</v>
      </c>
      <c r="G101" s="6">
        <v>-10.377642600718005</v>
      </c>
    </row>
    <row r="102" spans="4:7" x14ac:dyDescent="0.3">
      <c r="D102" t="str">
        <f t="shared" si="129"/>
        <v>MIN</v>
      </c>
      <c r="E102" t="str">
        <f t="shared" si="130"/>
        <v>ATL</v>
      </c>
    </row>
    <row r="103" spans="4:7" x14ac:dyDescent="0.3">
      <c r="D103" t="str">
        <f t="shared" si="129"/>
        <v>MIL</v>
      </c>
      <c r="E103" t="str">
        <f t="shared" si="130"/>
        <v>OKC</v>
      </c>
      <c r="F103" s="6">
        <v>-0.64738722201499854</v>
      </c>
      <c r="G103" s="6">
        <v>-20.597287333333995</v>
      </c>
    </row>
    <row r="104" spans="4:7" x14ac:dyDescent="0.3">
      <c r="D104" t="str">
        <f t="shared" si="129"/>
        <v>OKC</v>
      </c>
      <c r="E104" t="str">
        <f t="shared" si="130"/>
        <v>MIL</v>
      </c>
    </row>
    <row r="105" spans="4:7" x14ac:dyDescent="0.3">
      <c r="D105" t="str">
        <f t="shared" si="129"/>
        <v>DEN</v>
      </c>
      <c r="E105" t="str">
        <f t="shared" si="130"/>
        <v>SAS</v>
      </c>
      <c r="F105" s="6">
        <v>13.730953846153</v>
      </c>
      <c r="G105" s="6">
        <v>-9.1974200000000081</v>
      </c>
    </row>
    <row r="106" spans="4:7" x14ac:dyDescent="0.3">
      <c r="D106" t="str">
        <f t="shared" si="129"/>
        <v>SAS</v>
      </c>
      <c r="E106" t="str">
        <f t="shared" si="130"/>
        <v>DEN</v>
      </c>
    </row>
    <row r="107" spans="4:7" x14ac:dyDescent="0.3">
      <c r="D107" t="str">
        <f t="shared" si="129"/>
        <v>DET</v>
      </c>
      <c r="E107" t="str">
        <f t="shared" si="130"/>
        <v>DAL</v>
      </c>
      <c r="F107" s="6">
        <v>16.332990689133993</v>
      </c>
      <c r="G107" s="6">
        <v>6.5448717938800058</v>
      </c>
    </row>
    <row r="108" spans="4:7" x14ac:dyDescent="0.3">
      <c r="D108" t="str">
        <f t="shared" si="129"/>
        <v>DAL</v>
      </c>
      <c r="E108" t="str">
        <f t="shared" si="130"/>
        <v>DET</v>
      </c>
    </row>
    <row r="109" spans="4:7" x14ac:dyDescent="0.3">
      <c r="D109" t="str">
        <f t="shared" si="129"/>
        <v>NOP</v>
      </c>
      <c r="E109" t="str">
        <f t="shared" si="130"/>
        <v>GSW</v>
      </c>
      <c r="F109" s="6">
        <v>11.178571428571999</v>
      </c>
      <c r="G109" s="6">
        <v>-9.5915771841630004</v>
      </c>
    </row>
    <row r="110" spans="4:7" x14ac:dyDescent="0.3">
      <c r="D110" t="str">
        <f t="shared" si="129"/>
        <v>GSW</v>
      </c>
      <c r="E110" t="str">
        <f t="shared" si="130"/>
        <v>NOP</v>
      </c>
    </row>
    <row r="111" spans="4:7" x14ac:dyDescent="0.3">
      <c r="D111" t="str">
        <f t="shared" si="129"/>
        <v>HOU</v>
      </c>
      <c r="E111" t="str">
        <f t="shared" si="130"/>
        <v>POR</v>
      </c>
      <c r="F111" s="6">
        <v>2.0185491091060044</v>
      </c>
      <c r="G111" s="6">
        <v>-7.6025500000000079</v>
      </c>
    </row>
    <row r="112" spans="4:7" x14ac:dyDescent="0.3">
      <c r="D112" t="str">
        <f t="shared" si="129"/>
        <v>POR</v>
      </c>
      <c r="E112" t="str">
        <f t="shared" si="130"/>
        <v>HOU</v>
      </c>
    </row>
    <row r="113" spans="4:7" x14ac:dyDescent="0.3">
      <c r="D113" t="str">
        <f t="shared" ref="D113:D115" si="131">A30</f>
        <v>PHX</v>
      </c>
      <c r="E113" t="str">
        <f t="shared" ref="E113:E115" si="132">B30</f>
        <v>SAC</v>
      </c>
      <c r="F113" s="6">
        <v>12.230769230774001</v>
      </c>
      <c r="G113" s="6">
        <v>1.3737984122659981</v>
      </c>
    </row>
    <row r="114" spans="4:7" x14ac:dyDescent="0.3">
      <c r="D114" t="str">
        <f t="shared" si="131"/>
        <v>SAC</v>
      </c>
      <c r="E114" t="str">
        <f t="shared" si="132"/>
        <v>PHX</v>
      </c>
    </row>
    <row r="115" spans="4:7" x14ac:dyDescent="0.3">
      <c r="D115">
        <f t="shared" si="131"/>
        <v>0</v>
      </c>
      <c r="E115">
        <f t="shared" si="132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31"/>
  <sheetViews>
    <sheetView workbookViewId="0">
      <selection sqref="A1:C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109.500295903603</v>
      </c>
      <c r="C2" s="1">
        <v>103.31513297916401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109.816927032317</v>
      </c>
      <c r="C3" s="1">
        <v>106.65674091191801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113.905048376707</v>
      </c>
      <c r="C4" s="1">
        <v>112.83842547203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108.072026829367</v>
      </c>
      <c r="C5" s="1">
        <v>119.741700022261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5</v>
      </c>
      <c r="B6" s="1">
        <v>104.443051345817</v>
      </c>
      <c r="C6" s="1">
        <v>116.475214328531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6</v>
      </c>
      <c r="B7" s="1">
        <v>119.021713100455</v>
      </c>
      <c r="C7" s="1">
        <v>107.943815571964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>
        <v>7</v>
      </c>
      <c r="B8" s="1">
        <v>123.216824061691</v>
      </c>
      <c r="C8" s="1">
        <v>114.30417610603401</v>
      </c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>
        <v>8</v>
      </c>
      <c r="B9" s="1">
        <v>107.571705480378</v>
      </c>
      <c r="C9" s="1">
        <v>112.83078709025899</v>
      </c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>
        <v>9</v>
      </c>
      <c r="B10" s="1">
        <v>104.616314570893</v>
      </c>
      <c r="C10" s="1">
        <v>110.362175098641</v>
      </c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>
        <v>10</v>
      </c>
      <c r="B11" s="1">
        <v>115.784470868008</v>
      </c>
      <c r="C11" s="1">
        <v>107.862391603452</v>
      </c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>
        <v>11</v>
      </c>
      <c r="B12" s="1">
        <v>105.87564877846501</v>
      </c>
      <c r="C12" s="1">
        <v>122.40615984134701</v>
      </c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>
        <v>12</v>
      </c>
      <c r="B13" s="1">
        <v>108.946767100594</v>
      </c>
      <c r="C13" s="1">
        <v>102.342548163373</v>
      </c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>
        <v>13</v>
      </c>
      <c r="B14" s="1">
        <v>121.273404363737</v>
      </c>
      <c r="C14" s="1">
        <v>117.320976897514</v>
      </c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>
        <v>14</v>
      </c>
      <c r="B15" s="1">
        <v>102.940918597999</v>
      </c>
      <c r="C15" s="1">
        <v>112.64336680162199</v>
      </c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>
        <v>15</v>
      </c>
      <c r="B16" s="1">
        <v>114.623229725931</v>
      </c>
      <c r="C16" s="1">
        <v>113.59474719702401</v>
      </c>
    </row>
    <row r="17" spans="1:3" ht="15" thickBot="1" x14ac:dyDescent="0.35">
      <c r="A17" s="1">
        <v>16</v>
      </c>
      <c r="B17" s="1">
        <v>111.930506916639</v>
      </c>
      <c r="C17" s="1">
        <v>101.95191342715999</v>
      </c>
    </row>
    <row r="18" spans="1:3" ht="15" thickBot="1" x14ac:dyDescent="0.35">
      <c r="A18" s="1">
        <v>17</v>
      </c>
      <c r="B18" s="1">
        <v>114.340235805267</v>
      </c>
      <c r="C18" s="1">
        <v>110.394559870065</v>
      </c>
    </row>
    <row r="19" spans="1:3" ht="15" thickBot="1" x14ac:dyDescent="0.35">
      <c r="A19" s="1">
        <v>18</v>
      </c>
      <c r="B19" s="1">
        <v>115.891663464418</v>
      </c>
      <c r="C19" s="1">
        <v>113.49055160443901</v>
      </c>
    </row>
    <row r="20" spans="1:3" ht="15" thickBot="1" x14ac:dyDescent="0.35">
      <c r="A20" s="1">
        <v>19</v>
      </c>
      <c r="B20" s="1">
        <v>114.49486934004</v>
      </c>
      <c r="C20" s="1">
        <v>105.67462303785</v>
      </c>
    </row>
    <row r="21" spans="1:3" ht="15" thickBot="1" x14ac:dyDescent="0.35">
      <c r="A21" s="1">
        <v>20</v>
      </c>
      <c r="B21" s="1">
        <v>107.45377210381299</v>
      </c>
      <c r="C21" s="1">
        <v>112.841873579207</v>
      </c>
    </row>
    <row r="22" spans="1:3" ht="15" thickBot="1" x14ac:dyDescent="0.35">
      <c r="A22" s="1">
        <v>21</v>
      </c>
      <c r="B22" s="1">
        <v>100.247805636903</v>
      </c>
      <c r="C22" s="1">
        <v>114.19577424642701</v>
      </c>
    </row>
    <row r="23" spans="1:3" ht="15" thickBot="1" x14ac:dyDescent="0.35">
      <c r="A23" s="1">
        <v>22</v>
      </c>
      <c r="B23" s="1">
        <v>117.080193225735</v>
      </c>
      <c r="C23" s="1">
        <v>105.07305345843901</v>
      </c>
    </row>
    <row r="24" spans="1:3" ht="15" thickBot="1" x14ac:dyDescent="0.35">
      <c r="A24" s="1">
        <v>23</v>
      </c>
      <c r="B24" s="1">
        <v>110.94501702026901</v>
      </c>
      <c r="C24" s="1">
        <v>109.63800982232701</v>
      </c>
    </row>
    <row r="25" spans="1:3" ht="15" thickBot="1" x14ac:dyDescent="0.35">
      <c r="A25" s="1">
        <v>24</v>
      </c>
      <c r="B25" s="1">
        <v>115.12851876367</v>
      </c>
      <c r="C25" s="1">
        <v>109.66510392619099</v>
      </c>
    </row>
    <row r="26" spans="1:3" ht="15" thickBot="1" x14ac:dyDescent="0.35">
      <c r="A26" s="1">
        <v>25</v>
      </c>
      <c r="B26" s="1">
        <v>118.86018556697699</v>
      </c>
      <c r="C26" s="1">
        <v>116.004542880898</v>
      </c>
    </row>
    <row r="27" spans="1:3" ht="15" thickBot="1" x14ac:dyDescent="0.35">
      <c r="A27" s="1">
        <v>26</v>
      </c>
      <c r="B27" s="1">
        <v>102.225680405677</v>
      </c>
      <c r="C27" s="1">
        <v>111.030525869394</v>
      </c>
    </row>
    <row r="28" spans="1:3" ht="15" thickBot="1" x14ac:dyDescent="0.35">
      <c r="A28" s="1">
        <v>27</v>
      </c>
      <c r="B28" s="1">
        <v>107.424633015251</v>
      </c>
      <c r="C28" s="1">
        <v>118.26266281546999</v>
      </c>
    </row>
    <row r="29" spans="1:3" ht="15" thickBot="1" x14ac:dyDescent="0.35">
      <c r="A29" s="1">
        <v>28</v>
      </c>
      <c r="B29" s="1">
        <v>112.129639776757</v>
      </c>
      <c r="C29" s="1">
        <v>110.439866992232</v>
      </c>
    </row>
    <row r="30" spans="1:3" ht="15" thickBot="1" x14ac:dyDescent="0.35">
      <c r="A30" s="1">
        <v>29</v>
      </c>
      <c r="B30" s="1">
        <v>110.923122002658</v>
      </c>
      <c r="C30" s="1">
        <v>109.416605919118</v>
      </c>
    </row>
    <row r="31" spans="1:3" ht="15" thickBot="1" x14ac:dyDescent="0.35">
      <c r="A31" s="1">
        <v>30</v>
      </c>
      <c r="B31" s="1">
        <v>109.283632454818</v>
      </c>
      <c r="C31" s="1">
        <v>103.586129544713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31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110.11</v>
      </c>
      <c r="C2" s="1">
        <v>102.66</v>
      </c>
      <c r="F2" s="1"/>
      <c r="G2" s="1"/>
      <c r="H2" s="1"/>
    </row>
    <row r="3" spans="1:8" ht="15" thickBot="1" x14ac:dyDescent="0.35">
      <c r="A3" s="1">
        <v>2</v>
      </c>
      <c r="B3" s="1">
        <v>111.06</v>
      </c>
      <c r="C3" s="1">
        <v>106.91</v>
      </c>
      <c r="F3" s="1"/>
      <c r="G3" s="1"/>
      <c r="H3" s="1"/>
    </row>
    <row r="4" spans="1:8" ht="15" thickBot="1" x14ac:dyDescent="0.35">
      <c r="A4" s="1">
        <v>3</v>
      </c>
      <c r="B4" s="1">
        <v>114.86</v>
      </c>
      <c r="C4" s="1">
        <v>112.89</v>
      </c>
      <c r="F4" s="1"/>
      <c r="G4" s="1"/>
      <c r="H4" s="1"/>
    </row>
    <row r="5" spans="1:8" ht="15" thickBot="1" x14ac:dyDescent="0.35">
      <c r="A5" s="1">
        <v>4</v>
      </c>
      <c r="B5" s="1">
        <v>108.59</v>
      </c>
      <c r="C5" s="1">
        <v>119.41</v>
      </c>
      <c r="F5" s="1"/>
      <c r="G5" s="1"/>
      <c r="H5" s="1"/>
    </row>
    <row r="6" spans="1:8" ht="15" thickBot="1" x14ac:dyDescent="0.35">
      <c r="A6" s="1">
        <v>5</v>
      </c>
      <c r="B6" s="1">
        <v>102.48</v>
      </c>
      <c r="C6" s="1">
        <v>116.63</v>
      </c>
      <c r="F6" s="1"/>
      <c r="G6" s="1"/>
      <c r="H6" s="1"/>
    </row>
    <row r="7" spans="1:8" ht="15" thickBot="1" x14ac:dyDescent="0.35">
      <c r="A7" s="1">
        <v>6</v>
      </c>
      <c r="B7" s="1">
        <v>118.07</v>
      </c>
      <c r="C7" s="1">
        <v>106.6</v>
      </c>
      <c r="F7" s="1"/>
      <c r="G7" s="1"/>
      <c r="H7" s="1"/>
    </row>
    <row r="8" spans="1:8" ht="15" thickBot="1" x14ac:dyDescent="0.35">
      <c r="A8" s="1">
        <v>7</v>
      </c>
      <c r="B8" s="1">
        <v>120.74</v>
      </c>
      <c r="C8" s="1">
        <v>115.08</v>
      </c>
      <c r="F8" s="1"/>
      <c r="G8" s="1"/>
      <c r="H8" s="1"/>
    </row>
    <row r="9" spans="1:8" ht="15" thickBot="1" x14ac:dyDescent="0.35">
      <c r="A9" s="1">
        <v>8</v>
      </c>
      <c r="B9" s="1">
        <v>107.41</v>
      </c>
      <c r="C9" s="1">
        <v>112.9</v>
      </c>
      <c r="F9" s="1"/>
      <c r="G9" s="1"/>
      <c r="H9" s="1"/>
    </row>
    <row r="10" spans="1:8" ht="15" thickBot="1" x14ac:dyDescent="0.35">
      <c r="A10" s="1">
        <v>9</v>
      </c>
      <c r="B10" s="1">
        <v>103.17</v>
      </c>
      <c r="C10" s="1">
        <v>110.93</v>
      </c>
      <c r="F10" s="1"/>
      <c r="G10" s="1"/>
      <c r="H10" s="1"/>
    </row>
    <row r="11" spans="1:8" ht="15" thickBot="1" x14ac:dyDescent="0.35">
      <c r="A11" s="1">
        <v>10</v>
      </c>
      <c r="B11" s="1">
        <v>117.09</v>
      </c>
      <c r="C11" s="1">
        <v>106.15</v>
      </c>
      <c r="F11" s="1"/>
      <c r="G11" s="1"/>
      <c r="H11" s="1"/>
    </row>
    <row r="12" spans="1:8" ht="15" thickBot="1" x14ac:dyDescent="0.35">
      <c r="A12" s="1">
        <v>11</v>
      </c>
      <c r="B12" s="1">
        <v>105.39</v>
      </c>
      <c r="C12" s="1">
        <v>120.68</v>
      </c>
      <c r="F12" s="1"/>
      <c r="G12" s="1"/>
      <c r="H12" s="1"/>
    </row>
    <row r="13" spans="1:8" ht="15" thickBot="1" x14ac:dyDescent="0.35">
      <c r="A13" s="1">
        <v>12</v>
      </c>
      <c r="B13" s="1">
        <v>108.64</v>
      </c>
      <c r="C13" s="1">
        <v>102.46</v>
      </c>
      <c r="F13" s="1"/>
      <c r="G13" s="1"/>
      <c r="H13" s="1"/>
    </row>
    <row r="14" spans="1:8" ht="15" thickBot="1" x14ac:dyDescent="0.35">
      <c r="A14" s="1">
        <v>13</v>
      </c>
      <c r="B14" s="1">
        <v>121.57</v>
      </c>
      <c r="C14" s="1">
        <v>117.66</v>
      </c>
      <c r="F14" s="1"/>
      <c r="G14" s="1"/>
      <c r="H14" s="1"/>
    </row>
    <row r="15" spans="1:8" ht="15" thickBot="1" x14ac:dyDescent="0.35">
      <c r="A15" s="1">
        <v>14</v>
      </c>
      <c r="B15" s="1">
        <v>104.44</v>
      </c>
      <c r="C15" s="1">
        <v>112.73</v>
      </c>
      <c r="F15" s="1"/>
      <c r="G15" s="1"/>
      <c r="H15" s="1"/>
    </row>
    <row r="16" spans="1:8" ht="15" thickBot="1" x14ac:dyDescent="0.35">
      <c r="A16" s="1">
        <v>15</v>
      </c>
      <c r="B16" s="1">
        <v>115</v>
      </c>
      <c r="C16" s="1">
        <v>113.07</v>
      </c>
    </row>
    <row r="17" spans="1:3" ht="15" thickBot="1" x14ac:dyDescent="0.35">
      <c r="A17" s="1">
        <v>16</v>
      </c>
      <c r="B17" s="1">
        <v>112.18</v>
      </c>
      <c r="C17" s="1">
        <v>103.15</v>
      </c>
    </row>
    <row r="18" spans="1:3" ht="15" thickBot="1" x14ac:dyDescent="0.35">
      <c r="A18" s="1">
        <v>17</v>
      </c>
      <c r="B18" s="1">
        <v>114.86</v>
      </c>
      <c r="C18" s="1">
        <v>110.57</v>
      </c>
    </row>
    <row r="19" spans="1:3" ht="15" thickBot="1" x14ac:dyDescent="0.35">
      <c r="A19" s="1">
        <v>18</v>
      </c>
      <c r="B19" s="1">
        <v>116.33</v>
      </c>
      <c r="C19" s="1">
        <v>113.13</v>
      </c>
    </row>
    <row r="20" spans="1:3" ht="15" thickBot="1" x14ac:dyDescent="0.35">
      <c r="A20" s="1">
        <v>19</v>
      </c>
      <c r="B20" s="1">
        <v>115.76</v>
      </c>
      <c r="C20" s="1">
        <v>104.45</v>
      </c>
    </row>
    <row r="21" spans="1:3" ht="15" thickBot="1" x14ac:dyDescent="0.35">
      <c r="A21" s="1">
        <v>20</v>
      </c>
      <c r="B21" s="1">
        <v>107.33</v>
      </c>
      <c r="C21" s="1">
        <v>114.26</v>
      </c>
    </row>
    <row r="22" spans="1:3" ht="15" thickBot="1" x14ac:dyDescent="0.35">
      <c r="A22" s="1">
        <v>21</v>
      </c>
      <c r="B22" s="1">
        <v>100.8</v>
      </c>
      <c r="C22" s="1">
        <v>114.36</v>
      </c>
    </row>
    <row r="23" spans="1:3" ht="15" thickBot="1" x14ac:dyDescent="0.35">
      <c r="A23" s="1">
        <v>22</v>
      </c>
      <c r="B23" s="1">
        <v>116.3</v>
      </c>
      <c r="C23" s="1">
        <v>105.6</v>
      </c>
    </row>
    <row r="24" spans="1:3" ht="15" thickBot="1" x14ac:dyDescent="0.35">
      <c r="A24" s="1">
        <v>23</v>
      </c>
      <c r="B24" s="1">
        <v>111.97</v>
      </c>
      <c r="C24" s="1">
        <v>108.13</v>
      </c>
    </row>
    <row r="25" spans="1:3" ht="15" thickBot="1" x14ac:dyDescent="0.35">
      <c r="A25" s="1">
        <v>24</v>
      </c>
      <c r="B25" s="1">
        <v>117.53</v>
      </c>
      <c r="C25" s="1">
        <v>107.86</v>
      </c>
    </row>
    <row r="26" spans="1:3" ht="15" thickBot="1" x14ac:dyDescent="0.35">
      <c r="A26" s="1">
        <v>25</v>
      </c>
      <c r="B26" s="1">
        <v>119.7</v>
      </c>
      <c r="C26" s="1">
        <v>115.41</v>
      </c>
    </row>
    <row r="27" spans="1:3" ht="15" thickBot="1" x14ac:dyDescent="0.35">
      <c r="A27" s="1">
        <v>26</v>
      </c>
      <c r="B27" s="1">
        <v>102.18</v>
      </c>
      <c r="C27" s="1">
        <v>112.76</v>
      </c>
    </row>
    <row r="28" spans="1:3" ht="15" thickBot="1" x14ac:dyDescent="0.35">
      <c r="A28" s="1">
        <v>27</v>
      </c>
      <c r="B28" s="1">
        <v>107.17</v>
      </c>
      <c r="C28" s="1">
        <v>119.44</v>
      </c>
    </row>
    <row r="29" spans="1:3" ht="15" thickBot="1" x14ac:dyDescent="0.35">
      <c r="A29" s="1">
        <v>28</v>
      </c>
      <c r="B29" s="1">
        <v>111.98</v>
      </c>
      <c r="C29" s="1">
        <v>111.83</v>
      </c>
    </row>
    <row r="30" spans="1:3" ht="15" thickBot="1" x14ac:dyDescent="0.35">
      <c r="A30" s="1">
        <v>29</v>
      </c>
      <c r="B30" s="1">
        <v>112.99</v>
      </c>
      <c r="C30" s="1">
        <v>109.18</v>
      </c>
    </row>
    <row r="31" spans="1:3" ht="15" thickBot="1" x14ac:dyDescent="0.35">
      <c r="A31" s="1">
        <v>30</v>
      </c>
      <c r="B31" s="1">
        <v>108.91</v>
      </c>
      <c r="C31" s="1">
        <v>104.64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31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108.96676518808</v>
      </c>
      <c r="C2" s="1">
        <v>105.26445259551799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111.608726466555</v>
      </c>
      <c r="C3" s="1">
        <v>107.932137389481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112.492834475671</v>
      </c>
      <c r="C4" s="1">
        <v>112.736519339884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110.38611066641</v>
      </c>
      <c r="C5" s="1">
        <v>118.63633706731601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</v>
      </c>
      <c r="B6" s="1">
        <v>103.42706282032501</v>
      </c>
      <c r="C6" s="1">
        <v>115.642534643283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6</v>
      </c>
      <c r="B7" s="1">
        <v>118.133897118234</v>
      </c>
      <c r="C7" s="1">
        <v>107.32375454063001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7</v>
      </c>
      <c r="B8" s="1">
        <v>121.723236336592</v>
      </c>
      <c r="C8" s="1">
        <v>114.11193800341501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8</v>
      </c>
      <c r="B9" s="1">
        <v>106.286904014284</v>
      </c>
      <c r="C9" s="1">
        <v>112.67370004704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9</v>
      </c>
      <c r="B10" s="1">
        <v>106.071699449452</v>
      </c>
      <c r="C10" s="1">
        <v>111.589615650388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10</v>
      </c>
      <c r="B11" s="1">
        <v>114.420338842696</v>
      </c>
      <c r="C11" s="1">
        <v>106.787616343659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11</v>
      </c>
      <c r="B12" s="1">
        <v>105.14829685168399</v>
      </c>
      <c r="C12" s="1">
        <v>120.71558480027799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</v>
      </c>
      <c r="B13" s="1">
        <v>108.27913375979</v>
      </c>
      <c r="C13" s="1">
        <v>102.665680496284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13</v>
      </c>
      <c r="B14" s="1">
        <v>122.124831367664</v>
      </c>
      <c r="C14" s="1">
        <v>117.804125631446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</v>
      </c>
      <c r="B15" s="1">
        <v>105.290441000323</v>
      </c>
      <c r="C15" s="1">
        <v>113.108631103905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</v>
      </c>
      <c r="B16" s="1">
        <v>115.102873973689</v>
      </c>
      <c r="C16" s="1">
        <v>115.490277402903</v>
      </c>
    </row>
    <row r="17" spans="1:3" ht="15" thickBot="1" x14ac:dyDescent="0.35">
      <c r="A17" s="1">
        <v>16</v>
      </c>
      <c r="B17" s="1">
        <v>112.792552960413</v>
      </c>
      <c r="C17" s="1">
        <v>104.442269791241</v>
      </c>
    </row>
    <row r="18" spans="1:3" ht="15" thickBot="1" x14ac:dyDescent="0.35">
      <c r="A18" s="1">
        <v>17</v>
      </c>
      <c r="B18" s="1">
        <v>115.400481800534</v>
      </c>
      <c r="C18" s="1">
        <v>112.121325103998</v>
      </c>
    </row>
    <row r="19" spans="1:3" ht="15" thickBot="1" x14ac:dyDescent="0.35">
      <c r="A19" s="1">
        <v>18</v>
      </c>
      <c r="B19" s="1">
        <v>116.06609634421299</v>
      </c>
      <c r="C19" s="1">
        <v>113.36754309803401</v>
      </c>
    </row>
    <row r="20" spans="1:3" ht="15" thickBot="1" x14ac:dyDescent="0.35">
      <c r="A20" s="1">
        <v>19</v>
      </c>
      <c r="B20" s="1">
        <v>113.875835979575</v>
      </c>
      <c r="C20" s="1">
        <v>105.558505697115</v>
      </c>
    </row>
    <row r="21" spans="1:3" ht="15" thickBot="1" x14ac:dyDescent="0.35">
      <c r="A21" s="1">
        <v>20</v>
      </c>
      <c r="B21" s="1">
        <v>109.966870533668</v>
      </c>
      <c r="C21" s="1">
        <v>113.207248763381</v>
      </c>
    </row>
    <row r="22" spans="1:3" ht="15" thickBot="1" x14ac:dyDescent="0.35">
      <c r="A22" s="1">
        <v>21</v>
      </c>
      <c r="B22" s="1">
        <v>99.554262225867006</v>
      </c>
      <c r="C22" s="1">
        <v>113.570294302299</v>
      </c>
    </row>
    <row r="23" spans="1:3" ht="15" thickBot="1" x14ac:dyDescent="0.35">
      <c r="A23" s="1">
        <v>22</v>
      </c>
      <c r="B23" s="1">
        <v>116.892448853646</v>
      </c>
      <c r="C23" s="1">
        <v>105.851200392374</v>
      </c>
    </row>
    <row r="24" spans="1:3" ht="15" thickBot="1" x14ac:dyDescent="0.35">
      <c r="A24" s="1">
        <v>23</v>
      </c>
      <c r="B24" s="1">
        <v>110.813082950742</v>
      </c>
      <c r="C24" s="1">
        <v>107.110740319897</v>
      </c>
    </row>
    <row r="25" spans="1:3" ht="15" thickBot="1" x14ac:dyDescent="0.35">
      <c r="A25" s="1">
        <v>24</v>
      </c>
      <c r="B25" s="1">
        <v>115.93439017444</v>
      </c>
      <c r="C25" s="1">
        <v>108.39495043225899</v>
      </c>
    </row>
    <row r="26" spans="1:3" ht="15" thickBot="1" x14ac:dyDescent="0.35">
      <c r="A26" s="1">
        <v>25</v>
      </c>
      <c r="B26" s="1">
        <v>120.049536141136</v>
      </c>
      <c r="C26" s="1">
        <v>116.79193734101401</v>
      </c>
    </row>
    <row r="27" spans="1:3" ht="15" thickBot="1" x14ac:dyDescent="0.35">
      <c r="A27" s="1">
        <v>26</v>
      </c>
      <c r="B27" s="1">
        <v>101.190681284435</v>
      </c>
      <c r="C27" s="1">
        <v>112.72180057380299</v>
      </c>
    </row>
    <row r="28" spans="1:3" ht="15" thickBot="1" x14ac:dyDescent="0.35">
      <c r="A28" s="1">
        <v>27</v>
      </c>
      <c r="B28" s="1">
        <v>107.32642245370199</v>
      </c>
      <c r="C28" s="1">
        <v>119.790550148024</v>
      </c>
    </row>
    <row r="29" spans="1:3" ht="15" thickBot="1" x14ac:dyDescent="0.35">
      <c r="A29" s="1">
        <v>28</v>
      </c>
      <c r="B29" s="1">
        <v>111.57675360351099</v>
      </c>
      <c r="C29" s="1">
        <v>111.024271182758</v>
      </c>
    </row>
    <row r="30" spans="1:3" ht="15" thickBot="1" x14ac:dyDescent="0.35">
      <c r="A30" s="1">
        <v>29</v>
      </c>
      <c r="B30" s="1">
        <v>112.874994995005</v>
      </c>
      <c r="C30" s="1">
        <v>109.369343546246</v>
      </c>
    </row>
    <row r="31" spans="1:3" ht="15" thickBot="1" x14ac:dyDescent="0.35">
      <c r="A31" s="1">
        <v>30</v>
      </c>
      <c r="B31" s="1">
        <v>108.615056330817</v>
      </c>
      <c r="C31" s="1">
        <v>105.661382812973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108.99999999999901</v>
      </c>
      <c r="C2" s="1">
        <v>104.49999999999901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111.19999999999899</v>
      </c>
      <c r="C3" s="1">
        <v>107.533333333333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112.571428571428</v>
      </c>
      <c r="C4" s="1">
        <v>112.35714285714199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110.533333333333</v>
      </c>
      <c r="C5" s="1">
        <v>119.19999999999899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5</v>
      </c>
      <c r="B6" s="1">
        <v>103.78571428571399</v>
      </c>
      <c r="C6" s="1">
        <v>115.571428571428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6</v>
      </c>
      <c r="B7" s="1">
        <v>118.19999999999899</v>
      </c>
      <c r="C7" s="1">
        <v>107.466666666666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>
        <v>7</v>
      </c>
      <c r="B8" s="1">
        <v>121.692307692307</v>
      </c>
      <c r="C8" s="1">
        <v>113.76923076923001</v>
      </c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>
        <v>8</v>
      </c>
      <c r="B9" s="1">
        <v>106.35714285714199</v>
      </c>
      <c r="C9" s="1">
        <v>112.49999999999901</v>
      </c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>
        <v>9</v>
      </c>
      <c r="B10" s="1">
        <v>105.428571428571</v>
      </c>
      <c r="C10" s="1">
        <v>110.99999999999901</v>
      </c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>
        <v>10</v>
      </c>
      <c r="B11" s="1">
        <v>114.73333333333299</v>
      </c>
      <c r="C11" s="1">
        <v>107.06666666666599</v>
      </c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>
        <v>11</v>
      </c>
      <c r="B12" s="1">
        <v>105.49999999999901</v>
      </c>
      <c r="C12" s="1">
        <v>121.28571428571399</v>
      </c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>
        <v>12</v>
      </c>
      <c r="B13" s="1">
        <v>108.599999999999</v>
      </c>
      <c r="C13" s="1">
        <v>103.06666666666599</v>
      </c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>
        <v>13</v>
      </c>
      <c r="B14" s="1">
        <v>121.846153846153</v>
      </c>
      <c r="C14" s="1">
        <v>117.07692307692299</v>
      </c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>
        <v>14</v>
      </c>
      <c r="B15" s="1">
        <v>104.846153846153</v>
      </c>
      <c r="C15" s="1">
        <v>113.99999999999901</v>
      </c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>
        <v>15</v>
      </c>
      <c r="B16" s="1">
        <v>114.933333333333</v>
      </c>
      <c r="C16" s="1">
        <v>115.8</v>
      </c>
    </row>
    <row r="17" spans="1:3" ht="15" thickBot="1" x14ac:dyDescent="0.35">
      <c r="A17" s="1">
        <v>16</v>
      </c>
      <c r="B17" s="1">
        <v>112.714285714285</v>
      </c>
      <c r="C17" s="1">
        <v>104.28571428571399</v>
      </c>
    </row>
    <row r="18" spans="1:3" ht="15" thickBot="1" x14ac:dyDescent="0.35">
      <c r="A18" s="1">
        <v>17</v>
      </c>
      <c r="B18" s="1">
        <v>114.78571428571399</v>
      </c>
      <c r="C18" s="1">
        <v>111.571428571428</v>
      </c>
    </row>
    <row r="19" spans="1:3" ht="15" thickBot="1" x14ac:dyDescent="0.35">
      <c r="A19" s="1">
        <v>18</v>
      </c>
      <c r="B19" s="1">
        <v>116.133333333333</v>
      </c>
      <c r="C19" s="1">
        <v>113.333333333333</v>
      </c>
    </row>
    <row r="20" spans="1:3" ht="15" thickBot="1" x14ac:dyDescent="0.35">
      <c r="A20" s="1">
        <v>19</v>
      </c>
      <c r="B20" s="1">
        <v>113.99999999999901</v>
      </c>
      <c r="C20" s="1">
        <v>105.28571428571399</v>
      </c>
    </row>
    <row r="21" spans="1:3" ht="15" thickBot="1" x14ac:dyDescent="0.35">
      <c r="A21" s="1">
        <v>20</v>
      </c>
      <c r="B21" s="1">
        <v>109.714285714285</v>
      </c>
      <c r="C21" s="1">
        <v>114.071428571428</v>
      </c>
    </row>
    <row r="22" spans="1:3" ht="15" thickBot="1" x14ac:dyDescent="0.35">
      <c r="A22" s="1">
        <v>21</v>
      </c>
      <c r="B22" s="1">
        <v>100.19999999999899</v>
      </c>
      <c r="C22" s="1">
        <v>114.133333333333</v>
      </c>
    </row>
    <row r="23" spans="1:3" ht="15" thickBot="1" x14ac:dyDescent="0.35">
      <c r="A23" s="1">
        <v>22</v>
      </c>
      <c r="B23" s="1">
        <v>116.85714285714199</v>
      </c>
      <c r="C23" s="1">
        <v>105.928571428571</v>
      </c>
    </row>
    <row r="24" spans="1:3" ht="15" thickBot="1" x14ac:dyDescent="0.35">
      <c r="A24" s="1">
        <v>23</v>
      </c>
      <c r="B24" s="1">
        <v>111.333333333333</v>
      </c>
      <c r="C24" s="1">
        <v>107.666666666666</v>
      </c>
    </row>
    <row r="25" spans="1:3" ht="15" thickBot="1" x14ac:dyDescent="0.35">
      <c r="A25" s="1">
        <v>24</v>
      </c>
      <c r="B25" s="1">
        <v>115.933333333333</v>
      </c>
      <c r="C25" s="1">
        <v>108.533333333333</v>
      </c>
    </row>
    <row r="26" spans="1:3" ht="15" thickBot="1" x14ac:dyDescent="0.35">
      <c r="A26" s="1">
        <v>25</v>
      </c>
      <c r="B26" s="1">
        <v>120.533333333333</v>
      </c>
      <c r="C26" s="1">
        <v>117.133333333333</v>
      </c>
    </row>
    <row r="27" spans="1:3" ht="15" thickBot="1" x14ac:dyDescent="0.35">
      <c r="A27" s="1">
        <v>26</v>
      </c>
      <c r="B27" s="1">
        <v>101.133333333333</v>
      </c>
      <c r="C27" s="1">
        <v>112.933333333333</v>
      </c>
    </row>
    <row r="28" spans="1:3" ht="15" thickBot="1" x14ac:dyDescent="0.35">
      <c r="A28" s="1">
        <v>27</v>
      </c>
      <c r="B28" s="1">
        <v>107.799999999999</v>
      </c>
      <c r="C28" s="1">
        <v>120.333333333333</v>
      </c>
    </row>
    <row r="29" spans="1:3" ht="15" thickBot="1" x14ac:dyDescent="0.35">
      <c r="A29" s="1">
        <v>28</v>
      </c>
      <c r="B29" s="1">
        <v>111.62499999999901</v>
      </c>
      <c r="C29" s="1">
        <v>110.87499999999901</v>
      </c>
    </row>
    <row r="30" spans="1:3" ht="15" thickBot="1" x14ac:dyDescent="0.35">
      <c r="A30" s="1">
        <v>29</v>
      </c>
      <c r="B30" s="1">
        <v>113</v>
      </c>
      <c r="C30" s="1">
        <v>109.333333333333</v>
      </c>
    </row>
    <row r="31" spans="1:3" ht="15" thickBot="1" x14ac:dyDescent="0.35">
      <c r="A31" s="1">
        <v>30</v>
      </c>
      <c r="B31" s="1">
        <v>108.86666666666601</v>
      </c>
      <c r="C31" s="1">
        <v>106.333333333333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31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109.363636363636</v>
      </c>
      <c r="C2" s="1">
        <v>104.925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110.095238095238</v>
      </c>
      <c r="C3" s="1">
        <v>107.30331753554501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112.913978494623</v>
      </c>
      <c r="C4" s="1">
        <v>110.757575757575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110.095238095238</v>
      </c>
      <c r="C5" s="1">
        <v>118.713286713286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</v>
      </c>
      <c r="B6" s="1">
        <v>106.322916666666</v>
      </c>
      <c r="C6" s="1">
        <v>116.578947368421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6</v>
      </c>
      <c r="B7" s="1">
        <v>115.142857142857</v>
      </c>
      <c r="C7" s="1">
        <v>110.03378378378299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7</v>
      </c>
      <c r="B8" s="1">
        <v>121.23214285714199</v>
      </c>
      <c r="C8" s="1">
        <v>114.35294117647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8</v>
      </c>
      <c r="B9" s="1">
        <v>106.89682539682499</v>
      </c>
      <c r="C9" s="1">
        <v>110.757575757575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9</v>
      </c>
      <c r="B10" s="1">
        <v>105.425</v>
      </c>
      <c r="C10" s="1">
        <v>110.616438356164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10</v>
      </c>
      <c r="B11" s="1">
        <v>114.201298701298</v>
      </c>
      <c r="C11" s="1">
        <v>107.30331753554501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11</v>
      </c>
      <c r="B12" s="1">
        <v>106.789915966386</v>
      </c>
      <c r="C12" s="1">
        <v>120.94392523364399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</v>
      </c>
      <c r="B13" s="1">
        <v>108.64367816091899</v>
      </c>
      <c r="C13" s="1">
        <v>104.223300970873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</v>
      </c>
      <c r="B14" s="1">
        <v>121.26213592233</v>
      </c>
      <c r="C14" s="1">
        <v>116.029411764705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</v>
      </c>
      <c r="B15" s="1">
        <v>104.396551724137</v>
      </c>
      <c r="C15" s="1">
        <v>110.972602739726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</v>
      </c>
      <c r="B16" s="1">
        <v>111.863354037267</v>
      </c>
      <c r="C16" s="1">
        <v>112.854368932038</v>
      </c>
    </row>
    <row r="17" spans="1:3" ht="15" thickBot="1" x14ac:dyDescent="0.35">
      <c r="A17" s="1">
        <v>16</v>
      </c>
      <c r="B17" s="1">
        <v>111.365591397849</v>
      </c>
      <c r="C17" s="1">
        <v>103.46341463414601</v>
      </c>
    </row>
    <row r="18" spans="1:3" ht="15" thickBot="1" x14ac:dyDescent="0.35">
      <c r="A18" s="1">
        <v>17</v>
      </c>
      <c r="B18" s="1">
        <v>112.13</v>
      </c>
      <c r="C18" s="1">
        <v>110.576470588235</v>
      </c>
    </row>
    <row r="19" spans="1:3" ht="15" thickBot="1" x14ac:dyDescent="0.35">
      <c r="A19" s="1">
        <v>18</v>
      </c>
      <c r="B19" s="1">
        <v>113.728571428571</v>
      </c>
      <c r="C19" s="1">
        <v>110.757575757575</v>
      </c>
    </row>
    <row r="20" spans="1:3" ht="15" thickBot="1" x14ac:dyDescent="0.35">
      <c r="A20" s="1">
        <v>19</v>
      </c>
      <c r="B20" s="1">
        <v>112.913978494623</v>
      </c>
      <c r="C20" s="1">
        <v>107.2</v>
      </c>
    </row>
    <row r="21" spans="1:3" ht="15" thickBot="1" x14ac:dyDescent="0.35">
      <c r="A21" s="1">
        <v>20</v>
      </c>
      <c r="B21" s="1">
        <v>107.238888888888</v>
      </c>
      <c r="C21" s="1">
        <v>114.294117647058</v>
      </c>
    </row>
    <row r="22" spans="1:3" ht="15" thickBot="1" x14ac:dyDescent="0.35">
      <c r="A22" s="1">
        <v>21</v>
      </c>
      <c r="B22" s="1">
        <v>102.608695652173</v>
      </c>
      <c r="C22" s="1">
        <v>114.105263157894</v>
      </c>
    </row>
    <row r="23" spans="1:3" ht="15" thickBot="1" x14ac:dyDescent="0.35">
      <c r="A23" s="1">
        <v>22</v>
      </c>
      <c r="B23" s="1">
        <v>113.21686746987901</v>
      </c>
      <c r="C23" s="1">
        <v>104.925</v>
      </c>
    </row>
    <row r="24" spans="1:3" ht="15" thickBot="1" x14ac:dyDescent="0.35">
      <c r="A24" s="1">
        <v>23</v>
      </c>
      <c r="B24" s="1">
        <v>110.227722772277</v>
      </c>
      <c r="C24" s="1">
        <v>109.233009708737</v>
      </c>
    </row>
    <row r="25" spans="1:3" ht="15" thickBot="1" x14ac:dyDescent="0.35">
      <c r="A25" s="1">
        <v>24</v>
      </c>
      <c r="B25" s="1">
        <v>116.95652173913</v>
      </c>
      <c r="C25" s="1">
        <v>107.398550724637</v>
      </c>
    </row>
    <row r="26" spans="1:3" ht="15" thickBot="1" x14ac:dyDescent="0.35">
      <c r="A26" s="1">
        <v>25</v>
      </c>
      <c r="B26" s="1">
        <v>116.95652173913</v>
      </c>
      <c r="C26" s="1">
        <v>115.81609195402299</v>
      </c>
    </row>
    <row r="27" spans="1:3" ht="15" thickBot="1" x14ac:dyDescent="0.35">
      <c r="A27" s="1">
        <v>26</v>
      </c>
      <c r="B27" s="1">
        <v>104.509615384615</v>
      </c>
      <c r="C27" s="1">
        <v>110.757575757575</v>
      </c>
    </row>
    <row r="28" spans="1:3" ht="15" thickBot="1" x14ac:dyDescent="0.35">
      <c r="A28" s="1">
        <v>27</v>
      </c>
      <c r="B28" s="1">
        <v>107.90607734806601</v>
      </c>
      <c r="C28" s="1">
        <v>118.527777777777</v>
      </c>
    </row>
    <row r="29" spans="1:3" ht="15" thickBot="1" x14ac:dyDescent="0.35">
      <c r="A29" s="1">
        <v>28</v>
      </c>
      <c r="B29" s="1">
        <v>110.64864864864801</v>
      </c>
      <c r="C29" s="1">
        <v>110.067307692307</v>
      </c>
    </row>
    <row r="30" spans="1:3" ht="15" thickBot="1" x14ac:dyDescent="0.35">
      <c r="A30" s="1">
        <v>29</v>
      </c>
      <c r="B30" s="1">
        <v>110.721925133689</v>
      </c>
      <c r="C30" s="1">
        <v>107.415094339622</v>
      </c>
    </row>
    <row r="31" spans="1:3" ht="15" thickBot="1" x14ac:dyDescent="0.35">
      <c r="A31" s="1">
        <v>30</v>
      </c>
      <c r="B31" s="1">
        <v>108.93788819875699</v>
      </c>
      <c r="C31" s="1">
        <v>107.2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109.654686</v>
      </c>
      <c r="C2" s="1">
        <v>102.9628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110.79433400000001</v>
      </c>
      <c r="C3" s="1">
        <v>106.04371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114.83571000000001</v>
      </c>
      <c r="C4" s="1">
        <v>111.18791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109.47572</v>
      </c>
      <c r="C5" s="1">
        <v>116.275696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</v>
      </c>
      <c r="B6" s="1">
        <v>102.87891999999999</v>
      </c>
      <c r="C6" s="1">
        <v>115.21235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6</v>
      </c>
      <c r="B7" s="1">
        <v>117.10975000000001</v>
      </c>
      <c r="C7" s="1">
        <v>107.740944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7</v>
      </c>
      <c r="B8" s="1">
        <v>121.45708500000001</v>
      </c>
      <c r="C8" s="1">
        <v>114.26858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8</v>
      </c>
      <c r="B9" s="1">
        <v>106.54117599999999</v>
      </c>
      <c r="C9" s="1">
        <v>111.86508000000001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9</v>
      </c>
      <c r="B10" s="1">
        <v>102.90474</v>
      </c>
      <c r="C10" s="1">
        <v>109.405846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10</v>
      </c>
      <c r="B11" s="1">
        <v>115.92691000000001</v>
      </c>
      <c r="C11" s="1">
        <v>106.26437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11</v>
      </c>
      <c r="B12" s="1">
        <v>106.28769</v>
      </c>
      <c r="C12" s="1">
        <v>120.439835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</v>
      </c>
      <c r="B13" s="1">
        <v>108.59975</v>
      </c>
      <c r="C13" s="1">
        <v>101.08445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</v>
      </c>
      <c r="B14" s="1">
        <v>118.49905</v>
      </c>
      <c r="C14" s="1">
        <v>117.633095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</v>
      </c>
      <c r="B15" s="1">
        <v>104.36605</v>
      </c>
      <c r="C15" s="1">
        <v>112.57384999999999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</v>
      </c>
      <c r="B16" s="1">
        <v>113.653946</v>
      </c>
      <c r="C16" s="1">
        <v>112.48711</v>
      </c>
    </row>
    <row r="17" spans="1:3" ht="15" thickBot="1" x14ac:dyDescent="0.35">
      <c r="A17" s="1">
        <v>16</v>
      </c>
      <c r="B17" s="1">
        <v>112.311874</v>
      </c>
      <c r="C17" s="1">
        <v>101.21420000000001</v>
      </c>
    </row>
    <row r="18" spans="1:3" ht="15" thickBot="1" x14ac:dyDescent="0.35">
      <c r="A18" s="1">
        <v>17</v>
      </c>
      <c r="B18" s="1">
        <v>112.91564</v>
      </c>
      <c r="C18" s="1">
        <v>110.51551000000001</v>
      </c>
    </row>
    <row r="19" spans="1:3" ht="15" thickBot="1" x14ac:dyDescent="0.35">
      <c r="A19" s="1">
        <v>18</v>
      </c>
      <c r="B19" s="1">
        <v>118.16942</v>
      </c>
      <c r="C19" s="1">
        <v>111.40382</v>
      </c>
    </row>
    <row r="20" spans="1:3" ht="15" thickBot="1" x14ac:dyDescent="0.35">
      <c r="A20" s="1">
        <v>19</v>
      </c>
      <c r="B20" s="1">
        <v>115.87654999999999</v>
      </c>
      <c r="C20" s="1">
        <v>103.34164</v>
      </c>
    </row>
    <row r="21" spans="1:3" ht="15" thickBot="1" x14ac:dyDescent="0.35">
      <c r="A21" s="1">
        <v>20</v>
      </c>
      <c r="B21" s="1">
        <v>108.100914</v>
      </c>
      <c r="C21" s="1">
        <v>113.0847</v>
      </c>
    </row>
    <row r="22" spans="1:3" ht="15" thickBot="1" x14ac:dyDescent="0.35">
      <c r="A22" s="1">
        <v>21</v>
      </c>
      <c r="B22" s="1">
        <v>100.24454</v>
      </c>
      <c r="C22" s="1">
        <v>112.80016999999999</v>
      </c>
    </row>
    <row r="23" spans="1:3" ht="15" thickBot="1" x14ac:dyDescent="0.35">
      <c r="A23" s="1">
        <v>22</v>
      </c>
      <c r="B23" s="1">
        <v>113.49464</v>
      </c>
      <c r="C23" s="1">
        <v>104.489525</v>
      </c>
    </row>
    <row r="24" spans="1:3" ht="15" thickBot="1" x14ac:dyDescent="0.35">
      <c r="A24" s="1">
        <v>23</v>
      </c>
      <c r="B24" s="1">
        <v>111.46043400000001</v>
      </c>
      <c r="C24" s="1">
        <v>108.26671</v>
      </c>
    </row>
    <row r="25" spans="1:3" ht="15" thickBot="1" x14ac:dyDescent="0.35">
      <c r="A25" s="1">
        <v>24</v>
      </c>
      <c r="B25" s="1">
        <v>115.960365</v>
      </c>
      <c r="C25" s="1">
        <v>107.412384</v>
      </c>
    </row>
    <row r="26" spans="1:3" ht="15" thickBot="1" x14ac:dyDescent="0.35">
      <c r="A26" s="1">
        <v>25</v>
      </c>
      <c r="B26" s="1">
        <v>119.445435</v>
      </c>
      <c r="C26" s="1">
        <v>116.67332</v>
      </c>
    </row>
    <row r="27" spans="1:3" ht="15" thickBot="1" x14ac:dyDescent="0.35">
      <c r="A27" s="1">
        <v>26</v>
      </c>
      <c r="B27" s="1">
        <v>101.48309</v>
      </c>
      <c r="C27" s="1">
        <v>111.89223</v>
      </c>
    </row>
    <row r="28" spans="1:3" ht="15" thickBot="1" x14ac:dyDescent="0.35">
      <c r="A28" s="1">
        <v>27</v>
      </c>
      <c r="B28" s="1">
        <v>106.01573999999999</v>
      </c>
      <c r="C28" s="1">
        <v>116.87632000000001</v>
      </c>
    </row>
    <row r="29" spans="1:3" ht="15" thickBot="1" x14ac:dyDescent="0.35">
      <c r="A29" s="1">
        <v>28</v>
      </c>
      <c r="B29" s="1">
        <v>111.51606</v>
      </c>
      <c r="C29" s="1">
        <v>111.48979</v>
      </c>
    </row>
    <row r="30" spans="1:3" ht="15" thickBot="1" x14ac:dyDescent="0.35">
      <c r="A30" s="1">
        <v>29</v>
      </c>
      <c r="B30" s="1">
        <v>113.440895</v>
      </c>
      <c r="C30" s="1">
        <v>107.92021</v>
      </c>
    </row>
    <row r="31" spans="1:3" ht="15" thickBot="1" x14ac:dyDescent="0.35">
      <c r="A31" s="1">
        <v>30</v>
      </c>
      <c r="B31" s="1">
        <v>108.69432999999999</v>
      </c>
      <c r="C31" s="1">
        <v>104.048164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108.99999964892601</v>
      </c>
      <c r="C2" s="1">
        <v>104.500005497224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111.200000330173</v>
      </c>
      <c r="C3" s="1">
        <v>107.53332820288399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112.571429627328</v>
      </c>
      <c r="C4" s="1">
        <v>112.35712636566601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110.533333333559</v>
      </c>
      <c r="C5" s="1">
        <v>119.19999999998601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</v>
      </c>
      <c r="B6" s="1">
        <v>103.785713228847</v>
      </c>
      <c r="C6" s="1">
        <v>115.571445062762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6</v>
      </c>
      <c r="B7" s="1">
        <v>118.200000329804</v>
      </c>
      <c r="C7" s="1">
        <v>107.466661536009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7</v>
      </c>
      <c r="B8" s="1">
        <v>121.692306935052</v>
      </c>
      <c r="C8" s="1">
        <v>113.769242609838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8</v>
      </c>
      <c r="B9" s="1">
        <v>106.35714285777399</v>
      </c>
      <c r="C9" s="1">
        <v>112.499999999922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9</v>
      </c>
      <c r="B10" s="1">
        <v>105.428572132645</v>
      </c>
      <c r="C10" s="1">
        <v>110.99998900555499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10</v>
      </c>
      <c r="B11" s="1">
        <v>114.733333661839</v>
      </c>
      <c r="C11" s="1">
        <v>107.066661535826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11</v>
      </c>
      <c r="B12" s="1">
        <v>105.499999649426</v>
      </c>
      <c r="C12" s="1">
        <v>121.28571978319999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</v>
      </c>
      <c r="B13" s="1">
        <v>108.60000032969199</v>
      </c>
      <c r="C13" s="1">
        <v>103.066661536269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</v>
      </c>
      <c r="B14" s="1">
        <v>121.84615384749701</v>
      </c>
      <c r="C14" s="1">
        <v>117.076923077164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</v>
      </c>
      <c r="B15" s="1">
        <v>104.846153845313</v>
      </c>
      <c r="C15" s="1">
        <v>114.000000000089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</v>
      </c>
      <c r="B16" s="1">
        <v>114.933333990918</v>
      </c>
      <c r="C16" s="1">
        <v>115.799989738734</v>
      </c>
    </row>
    <row r="17" spans="1:3" ht="15" thickBot="1" x14ac:dyDescent="0.35">
      <c r="A17" s="1">
        <v>16</v>
      </c>
      <c r="B17" s="1">
        <v>112.714285713625</v>
      </c>
      <c r="C17" s="1">
        <v>104.285714285541</v>
      </c>
    </row>
    <row r="18" spans="1:3" ht="15" thickBot="1" x14ac:dyDescent="0.35">
      <c r="A18" s="1">
        <v>17</v>
      </c>
      <c r="B18" s="1">
        <v>114.78571569398299</v>
      </c>
      <c r="C18" s="1">
        <v>111.571406583024</v>
      </c>
    </row>
    <row r="19" spans="1:3" ht="15" thickBot="1" x14ac:dyDescent="0.35">
      <c r="A19" s="1">
        <v>18</v>
      </c>
      <c r="B19" s="1">
        <v>116.133333332869</v>
      </c>
      <c r="C19" s="1">
        <v>113.333333333064</v>
      </c>
    </row>
    <row r="20" spans="1:3" ht="15" thickBot="1" x14ac:dyDescent="0.35">
      <c r="A20" s="1">
        <v>19</v>
      </c>
      <c r="B20" s="1">
        <v>114.000001056446</v>
      </c>
      <c r="C20" s="1">
        <v>105.28569779431299</v>
      </c>
    </row>
    <row r="21" spans="1:3" ht="15" thickBot="1" x14ac:dyDescent="0.35">
      <c r="A21" s="1">
        <v>20</v>
      </c>
      <c r="B21" s="1">
        <v>109.714285714748</v>
      </c>
      <c r="C21" s="1">
        <v>114.071428571667</v>
      </c>
    </row>
    <row r="22" spans="1:3" ht="15" thickBot="1" x14ac:dyDescent="0.35">
      <c r="A22" s="1">
        <v>21</v>
      </c>
      <c r="B22" s="1">
        <v>100.199999671527</v>
      </c>
      <c r="C22" s="1">
        <v>114.133338463743</v>
      </c>
    </row>
    <row r="23" spans="1:3" ht="15" thickBot="1" x14ac:dyDescent="0.35">
      <c r="A23" s="1">
        <v>22</v>
      </c>
      <c r="B23" s="1">
        <v>116.857142857143</v>
      </c>
      <c r="C23" s="1">
        <v>105.928571428558</v>
      </c>
    </row>
    <row r="24" spans="1:3" ht="15" thickBot="1" x14ac:dyDescent="0.35">
      <c r="A24" s="1">
        <v>23</v>
      </c>
      <c r="B24" s="1">
        <v>111.33333267550999</v>
      </c>
      <c r="C24" s="1">
        <v>107.66667692764</v>
      </c>
    </row>
    <row r="25" spans="1:3" ht="15" thickBot="1" x14ac:dyDescent="0.35">
      <c r="A25" s="1">
        <v>24</v>
      </c>
      <c r="B25" s="1">
        <v>115.93333366247001</v>
      </c>
      <c r="C25" s="1">
        <v>108.53332820260999</v>
      </c>
    </row>
    <row r="26" spans="1:3" ht="15" thickBot="1" x14ac:dyDescent="0.35">
      <c r="A26" s="1">
        <v>25</v>
      </c>
      <c r="B26" s="1">
        <v>120.533332674279</v>
      </c>
      <c r="C26" s="1">
        <v>117.133343594354</v>
      </c>
    </row>
    <row r="27" spans="1:3" ht="15" thickBot="1" x14ac:dyDescent="0.35">
      <c r="A27" s="1">
        <v>26</v>
      </c>
      <c r="B27" s="1">
        <v>101.133333662704</v>
      </c>
      <c r="C27" s="1">
        <v>112.933328202897</v>
      </c>
    </row>
    <row r="28" spans="1:3" ht="15" thickBot="1" x14ac:dyDescent="0.35">
      <c r="A28" s="1">
        <v>27</v>
      </c>
      <c r="B28" s="1">
        <v>107.799999013139</v>
      </c>
      <c r="C28" s="1">
        <v>120.33334872494299</v>
      </c>
    </row>
    <row r="29" spans="1:3" ht="15" thickBot="1" x14ac:dyDescent="0.35">
      <c r="A29" s="1">
        <v>28</v>
      </c>
      <c r="B29" s="1">
        <v>111.625000308089</v>
      </c>
      <c r="C29" s="1">
        <v>110.87499519001</v>
      </c>
    </row>
    <row r="30" spans="1:3" ht="15" thickBot="1" x14ac:dyDescent="0.35">
      <c r="A30" s="1">
        <v>29</v>
      </c>
      <c r="B30" s="1">
        <v>112.999998356253</v>
      </c>
      <c r="C30" s="1">
        <v>109.33335898675</v>
      </c>
    </row>
    <row r="31" spans="1:3" ht="15" thickBot="1" x14ac:dyDescent="0.35">
      <c r="A31" s="1">
        <v>30</v>
      </c>
      <c r="B31" s="1">
        <v>108.86666633746999</v>
      </c>
      <c r="C31" s="1">
        <v>106.333338463674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109.000000000211</v>
      </c>
      <c r="C2" s="1">
        <v>104.500000000222</v>
      </c>
    </row>
    <row r="3" spans="1:5" ht="15" thickBot="1" x14ac:dyDescent="0.35">
      <c r="A3" s="1">
        <v>2</v>
      </c>
      <c r="B3" s="1">
        <v>111.20000000058501</v>
      </c>
      <c r="C3" s="1">
        <v>107.533333333589</v>
      </c>
    </row>
    <row r="4" spans="1:5" ht="15" thickBot="1" x14ac:dyDescent="0.35">
      <c r="A4" s="1">
        <v>3</v>
      </c>
      <c r="B4" s="1">
        <v>112.57142857168201</v>
      </c>
      <c r="C4" s="1">
        <v>112.357142857588</v>
      </c>
    </row>
    <row r="5" spans="1:5" ht="15" thickBot="1" x14ac:dyDescent="0.35">
      <c r="A5" s="1">
        <v>4</v>
      </c>
      <c r="B5" s="1">
        <v>110.53333333371501</v>
      </c>
      <c r="C5" s="1">
        <v>119.199999999797</v>
      </c>
    </row>
    <row r="6" spans="1:5" ht="15" thickBot="1" x14ac:dyDescent="0.35">
      <c r="A6" s="1">
        <v>5</v>
      </c>
      <c r="B6" s="1">
        <v>103.785714285613</v>
      </c>
      <c r="C6" s="1">
        <v>115.57142857163799</v>
      </c>
    </row>
    <row r="7" spans="1:5" ht="15" thickBot="1" x14ac:dyDescent="0.35">
      <c r="A7" s="1">
        <v>6</v>
      </c>
      <c r="B7" s="1">
        <v>118.19999999992</v>
      </c>
      <c r="C7" s="1">
        <v>107.46666666657001</v>
      </c>
    </row>
    <row r="8" spans="1:5" ht="15" thickBot="1" x14ac:dyDescent="0.35">
      <c r="A8" s="1">
        <v>7</v>
      </c>
      <c r="B8" s="1">
        <v>121.69230769223</v>
      </c>
      <c r="C8" s="1">
        <v>113.769230769484</v>
      </c>
    </row>
    <row r="9" spans="1:5" ht="15" thickBot="1" x14ac:dyDescent="0.35">
      <c r="A9" s="1">
        <v>8</v>
      </c>
      <c r="B9" s="1">
        <v>106.357142857102</v>
      </c>
      <c r="C9" s="1">
        <v>112.50000000031</v>
      </c>
    </row>
    <row r="10" spans="1:5" ht="15" thickBot="1" x14ac:dyDescent="0.35">
      <c r="A10" s="1">
        <v>9</v>
      </c>
      <c r="B10" s="1">
        <v>105.428571428238</v>
      </c>
      <c r="C10" s="1">
        <v>111.00000000047</v>
      </c>
    </row>
    <row r="11" spans="1:5" ht="15" thickBot="1" x14ac:dyDescent="0.35">
      <c r="A11" s="1">
        <v>10</v>
      </c>
      <c r="B11" s="1">
        <v>114.733333333419</v>
      </c>
      <c r="C11" s="1">
        <v>107.066666666476</v>
      </c>
    </row>
    <row r="12" spans="1:5" ht="15" thickBot="1" x14ac:dyDescent="0.35">
      <c r="A12" s="1">
        <v>11</v>
      </c>
      <c r="B12" s="1">
        <v>105.499999999933</v>
      </c>
      <c r="C12" s="1">
        <v>121.28571428577401</v>
      </c>
    </row>
    <row r="13" spans="1:5" ht="15" thickBot="1" x14ac:dyDescent="0.35">
      <c r="A13" s="1">
        <v>12</v>
      </c>
      <c r="B13" s="1">
        <v>108.599999999856</v>
      </c>
      <c r="C13" s="1">
        <v>103.066666666814</v>
      </c>
    </row>
    <row r="14" spans="1:5" ht="15" thickBot="1" x14ac:dyDescent="0.35">
      <c r="A14" s="1">
        <v>13</v>
      </c>
      <c r="B14" s="1">
        <v>121.846153845895</v>
      </c>
      <c r="C14" s="1">
        <v>117.076923077214</v>
      </c>
    </row>
    <row r="15" spans="1:5" ht="15" thickBot="1" x14ac:dyDescent="0.35">
      <c r="A15" s="1">
        <v>14</v>
      </c>
      <c r="B15" s="1">
        <v>104.846153846156</v>
      </c>
      <c r="C15" s="1">
        <v>114.000000000339</v>
      </c>
    </row>
    <row r="16" spans="1:5" ht="15" thickBot="1" x14ac:dyDescent="0.35">
      <c r="A16" s="1">
        <v>15</v>
      </c>
      <c r="B16" s="1">
        <v>114.933333333703</v>
      </c>
      <c r="C16" s="1">
        <v>115.79999999987299</v>
      </c>
    </row>
    <row r="17" spans="1:3" ht="15" thickBot="1" x14ac:dyDescent="0.35">
      <c r="A17" s="1">
        <v>16</v>
      </c>
      <c r="B17" s="1">
        <v>112.71428571409299</v>
      </c>
      <c r="C17" s="1">
        <v>104.285714285737</v>
      </c>
    </row>
    <row r="18" spans="1:3" ht="15" thickBot="1" x14ac:dyDescent="0.35">
      <c r="A18" s="1">
        <v>17</v>
      </c>
      <c r="B18" s="1">
        <v>114.78571428635099</v>
      </c>
      <c r="C18" s="1">
        <v>111.571428571844</v>
      </c>
    </row>
    <row r="19" spans="1:3" ht="15" thickBot="1" x14ac:dyDescent="0.35">
      <c r="A19" s="1">
        <v>18</v>
      </c>
      <c r="B19" s="1">
        <v>116.13333333345901</v>
      </c>
      <c r="C19" s="1">
        <v>113.333333333583</v>
      </c>
    </row>
    <row r="20" spans="1:3" ht="15" thickBot="1" x14ac:dyDescent="0.35">
      <c r="A20" s="1">
        <v>19</v>
      </c>
      <c r="B20" s="1">
        <v>114.00000000001801</v>
      </c>
      <c r="C20" s="1">
        <v>105.285714285758</v>
      </c>
    </row>
    <row r="21" spans="1:3" ht="15" thickBot="1" x14ac:dyDescent="0.35">
      <c r="A21" s="1">
        <v>20</v>
      </c>
      <c r="B21" s="1">
        <v>109.714285715203</v>
      </c>
      <c r="C21" s="1">
        <v>114.071428571553</v>
      </c>
    </row>
    <row r="22" spans="1:3" ht="15" thickBot="1" x14ac:dyDescent="0.35">
      <c r="A22" s="1">
        <v>21</v>
      </c>
      <c r="B22" s="1">
        <v>100.19999999985799</v>
      </c>
      <c r="C22" s="1">
        <v>114.13333333325301</v>
      </c>
    </row>
    <row r="23" spans="1:3" ht="15" thickBot="1" x14ac:dyDescent="0.35">
      <c r="A23" s="1">
        <v>22</v>
      </c>
      <c r="B23" s="1">
        <v>116.857142856812</v>
      </c>
      <c r="C23" s="1">
        <v>105.928571428231</v>
      </c>
    </row>
    <row r="24" spans="1:3" ht="15" thickBot="1" x14ac:dyDescent="0.35">
      <c r="A24" s="1">
        <v>23</v>
      </c>
      <c r="B24" s="1">
        <v>111.33333333281701</v>
      </c>
      <c r="C24" s="1">
        <v>107.666666666295</v>
      </c>
    </row>
    <row r="25" spans="1:3" ht="15" thickBot="1" x14ac:dyDescent="0.35">
      <c r="A25" s="1">
        <v>24</v>
      </c>
      <c r="B25" s="1">
        <v>115.933333333289</v>
      </c>
      <c r="C25" s="1">
        <v>108.533333332818</v>
      </c>
    </row>
    <row r="26" spans="1:3" ht="15" thickBot="1" x14ac:dyDescent="0.35">
      <c r="A26" s="1">
        <v>25</v>
      </c>
      <c r="B26" s="1">
        <v>120.53333333217699</v>
      </c>
      <c r="C26" s="1">
        <v>117.13333333296301</v>
      </c>
    </row>
    <row r="27" spans="1:3" ht="15" thickBot="1" x14ac:dyDescent="0.35">
      <c r="A27" s="1">
        <v>26</v>
      </c>
      <c r="B27" s="1">
        <v>101.13333333317</v>
      </c>
      <c r="C27" s="1">
        <v>112.933333332857</v>
      </c>
    </row>
    <row r="28" spans="1:3" ht="15" thickBot="1" x14ac:dyDescent="0.35">
      <c r="A28" s="1">
        <v>27</v>
      </c>
      <c r="B28" s="1">
        <v>107.799999999688</v>
      </c>
      <c r="C28" s="1">
        <v>120.333333332875</v>
      </c>
    </row>
    <row r="29" spans="1:3" ht="15" thickBot="1" x14ac:dyDescent="0.35">
      <c r="A29" s="1">
        <v>28</v>
      </c>
      <c r="B29" s="1">
        <v>111.625000000548</v>
      </c>
      <c r="C29" s="1">
        <v>110.87500000000399</v>
      </c>
    </row>
    <row r="30" spans="1:3" ht="15" thickBot="1" x14ac:dyDescent="0.35">
      <c r="A30" s="1">
        <v>29</v>
      </c>
      <c r="B30" s="1">
        <v>112.99999999963001</v>
      </c>
      <c r="C30" s="1">
        <v>109.333333333236</v>
      </c>
    </row>
    <row r="31" spans="1:3" ht="15" thickBot="1" x14ac:dyDescent="0.35">
      <c r="A31" s="1">
        <v>30</v>
      </c>
      <c r="B31" s="1">
        <v>108.86666666668999</v>
      </c>
      <c r="C31" s="1">
        <v>106.33333333259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109.875490776775</v>
      </c>
      <c r="C2" s="1">
        <v>106.06669626836999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111.25256050402299</v>
      </c>
      <c r="C3" s="1">
        <v>108.752808480887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112.52997913198899</v>
      </c>
      <c r="C4" s="1">
        <v>112.55524899086799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110.391388533428</v>
      </c>
      <c r="C5" s="1">
        <v>116.89842823807901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</v>
      </c>
      <c r="B6" s="1">
        <v>105.439345239234</v>
      </c>
      <c r="C6" s="1">
        <v>115.845370188863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6</v>
      </c>
      <c r="B7" s="1">
        <v>117.187258957371</v>
      </c>
      <c r="C7" s="1">
        <v>107.919796116773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7</v>
      </c>
      <c r="B8" s="1">
        <v>119.791186257173</v>
      </c>
      <c r="C8" s="1">
        <v>112.289486195328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8</v>
      </c>
      <c r="B9" s="1">
        <v>107.76050719926501</v>
      </c>
      <c r="C9" s="1">
        <v>112.788940247456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9</v>
      </c>
      <c r="B10" s="1">
        <v>106.261018313647</v>
      </c>
      <c r="C10" s="1">
        <v>111.12833684943099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10</v>
      </c>
      <c r="B11" s="1">
        <v>114.188862771299</v>
      </c>
      <c r="C11" s="1">
        <v>108.02725131192101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11</v>
      </c>
      <c r="B12" s="1">
        <v>105.883653587635</v>
      </c>
      <c r="C12" s="1">
        <v>119.673569482741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</v>
      </c>
      <c r="B13" s="1">
        <v>109.204208413936</v>
      </c>
      <c r="C13" s="1">
        <v>105.01198653938199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13</v>
      </c>
      <c r="B14" s="1">
        <v>119.27521145380599</v>
      </c>
      <c r="C14" s="1">
        <v>115.418514190363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</v>
      </c>
      <c r="B15" s="1">
        <v>105.245409265745</v>
      </c>
      <c r="C15" s="1">
        <v>114.013497600726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</v>
      </c>
      <c r="B16" s="1">
        <v>114.60483322983301</v>
      </c>
      <c r="C16" s="1">
        <v>114.47197532910501</v>
      </c>
    </row>
    <row r="17" spans="1:3" ht="15" thickBot="1" x14ac:dyDescent="0.35">
      <c r="A17" s="1">
        <v>16</v>
      </c>
      <c r="B17" s="1">
        <v>113.443212054892</v>
      </c>
      <c r="C17" s="1">
        <v>105.606527029102</v>
      </c>
    </row>
    <row r="18" spans="1:3" ht="15" thickBot="1" x14ac:dyDescent="0.35">
      <c r="A18" s="1">
        <v>17</v>
      </c>
      <c r="B18" s="1">
        <v>114.63026156770999</v>
      </c>
      <c r="C18" s="1">
        <v>111.00432241653</v>
      </c>
    </row>
    <row r="19" spans="1:3" ht="15" thickBot="1" x14ac:dyDescent="0.35">
      <c r="A19" s="1">
        <v>18</v>
      </c>
      <c r="B19" s="1">
        <v>115.05357786154801</v>
      </c>
      <c r="C19" s="1">
        <v>112.794177609816</v>
      </c>
    </row>
    <row r="20" spans="1:3" ht="15" thickBot="1" x14ac:dyDescent="0.35">
      <c r="A20" s="1">
        <v>19</v>
      </c>
      <c r="B20" s="1">
        <v>114.59466250243899</v>
      </c>
      <c r="C20" s="1">
        <v>106.482065232324</v>
      </c>
    </row>
    <row r="21" spans="1:3" ht="15" thickBot="1" x14ac:dyDescent="0.35">
      <c r="A21" s="1">
        <v>20</v>
      </c>
      <c r="B21" s="1">
        <v>110.09984638547699</v>
      </c>
      <c r="C21" s="1">
        <v>113.577213907168</v>
      </c>
    </row>
    <row r="22" spans="1:3" ht="15" thickBot="1" x14ac:dyDescent="0.35">
      <c r="A22" s="1">
        <v>21</v>
      </c>
      <c r="B22" s="1">
        <v>101.560393952867</v>
      </c>
      <c r="C22" s="1">
        <v>114.292986729188</v>
      </c>
    </row>
    <row r="23" spans="1:3" ht="15" thickBot="1" x14ac:dyDescent="0.35">
      <c r="A23" s="1">
        <v>22</v>
      </c>
      <c r="B23" s="1">
        <v>116.15305192077901</v>
      </c>
      <c r="C23" s="1">
        <v>106.894480793417</v>
      </c>
    </row>
    <row r="24" spans="1:3" ht="15" thickBot="1" x14ac:dyDescent="0.35">
      <c r="A24" s="1">
        <v>23</v>
      </c>
      <c r="B24" s="1">
        <v>111.64465979937999</v>
      </c>
      <c r="C24" s="1">
        <v>108.46692769073999</v>
      </c>
    </row>
    <row r="25" spans="1:3" ht="15" thickBot="1" x14ac:dyDescent="0.35">
      <c r="A25" s="1">
        <v>24</v>
      </c>
      <c r="B25" s="1">
        <v>115.946154137699</v>
      </c>
      <c r="C25" s="1">
        <v>108.823401909401</v>
      </c>
    </row>
    <row r="26" spans="1:3" ht="15" thickBot="1" x14ac:dyDescent="0.35">
      <c r="A26" s="1">
        <v>25</v>
      </c>
      <c r="B26" s="1">
        <v>117.5086284076</v>
      </c>
      <c r="C26" s="1">
        <v>115.03238548737301</v>
      </c>
    </row>
    <row r="27" spans="1:3" ht="15" thickBot="1" x14ac:dyDescent="0.35">
      <c r="A27" s="1">
        <v>26</v>
      </c>
      <c r="B27" s="1">
        <v>102.776014972228</v>
      </c>
      <c r="C27" s="1">
        <v>112.76938340119101</v>
      </c>
    </row>
    <row r="28" spans="1:3" ht="15" thickBot="1" x14ac:dyDescent="0.35">
      <c r="A28" s="1">
        <v>27</v>
      </c>
      <c r="B28" s="1">
        <v>107.26968201167</v>
      </c>
      <c r="C28" s="1">
        <v>118.942237074148</v>
      </c>
    </row>
    <row r="29" spans="1:3" ht="15" thickBot="1" x14ac:dyDescent="0.35">
      <c r="A29" s="1">
        <v>28</v>
      </c>
      <c r="B29" s="1">
        <v>111.668372031906</v>
      </c>
      <c r="C29" s="1">
        <v>111.12207616293</v>
      </c>
    </row>
    <row r="30" spans="1:3" ht="15" thickBot="1" x14ac:dyDescent="0.35">
      <c r="A30" s="1">
        <v>29</v>
      </c>
      <c r="B30" s="1">
        <v>113.10015940711401</v>
      </c>
      <c r="C30" s="1">
        <v>109.658101789727</v>
      </c>
    </row>
    <row r="31" spans="1:3" ht="15" thickBot="1" x14ac:dyDescent="0.35">
      <c r="A31" s="1">
        <v>30</v>
      </c>
      <c r="B31" s="1">
        <v>109.36882739160799</v>
      </c>
      <c r="C31" s="1">
        <v>107.401386151049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2024-04-13T14:49:37Z</dcterms:modified>
</cp:coreProperties>
</file>