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901D677F-96DC-4752-82EB-EEBD925CD204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<sst xmlns="http://schemas.openxmlformats.org/spreadsheetml/2006/main" count="172" uniqueCount="67">
  <si>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</si>
  <si>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</si>
  <si>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</si>
  <si>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</si>
  <si>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</si>
  <si>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</si>
  <si>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</si>
  <si>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</si>
  <si>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</si>
  <si>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</si>
  <si>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</si>
  <si>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</si>
  <si>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</si>
  <si>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</si>
  <si>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</si>
  <si>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</si>
  <si>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</si>
  <si>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</si>
  <si>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</si>
  <si>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</si>
  <si>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</si>
  <si>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</si>
  <si>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</si>
  <si>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</si>
  <si>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</si>
  <si>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</si>
  <si>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</si>
  <si>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</si>
  <si>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</si>
  <si>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</si>
  <si>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</si>
  <si>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</si>
  <si>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</si>
  <si>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</si>
  <si>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</si>
  <si>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</si>
  <si>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</si>
  <si>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</si>
  <si>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</si>
  <si>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</si>
  <si>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</si>
  <si>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</si>
  <si>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</si>
  <si>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</si>
  <si>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</si>
  <si>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</si>
  <si>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</si>
  <si>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</si>
  <si>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</si>
  <si>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</si>
  <si>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</si>
  <si>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</si>
  <si>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</si>
  <si>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</si>
  <si>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</si>
  <si>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</si>
  <si>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Under</t>
  </si>
  <si>
    <t>Over</t>
  </si>
  <si>
    <t>***</t>
  </si>
  <si>
    <t>My Favorites</t>
  </si>
  <si>
    <t>GSW</t>
  </si>
  <si>
    <t>NOP</t>
  </si>
  <si>
    <t>SAC</t>
  </si>
  <si>
    <t>LAL</t>
  </si>
  <si>
    <t>.</t>
  </si>
  <si>
    <t>NOP -1.5</t>
  </si>
  <si>
    <t>GSW 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</si>
</sst>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H43" zoomScale="80" zoomScaleNormal="80" workbookViewId="0">
      <selection activeCell="U70" sqref="U70:Z7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63</v>
      </c>
      <c r="B2" t="s">
        <v>61</v>
      </c>
      <c r="C2" s="5">
        <f>RF!B2</f>
        <v>122.32</v>
      </c>
      <c r="D2" s="5">
        <f>LR!B2</f>
        <v>122.06666666666599</v>
      </c>
      <c r="E2" s="5">
        <f>Adaboost!B2</f>
        <v>123.1</v>
      </c>
      <c r="F2" s="5">
        <f>XGBR!B2</f>
        <v>122.28610999999999</v>
      </c>
      <c r="G2" s="5">
        <f>Huber!B2</f>
        <v>122.066666664332</v>
      </c>
      <c r="H2" s="5">
        <f>BayesRidge!B2</f>
        <v>122.066666666412</v>
      </c>
      <c r="I2" s="5">
        <f>Elastic!B2</f>
        <v>119.569369589068</v>
      </c>
      <c r="J2" s="5">
        <f>GBR!B2</f>
        <v>122.767555013099</v>
      </c>
      <c r="K2" s="6">
        <f t="shared" ref="K2:K27" si="0">AVERAGE(C2:J2,B35)</f>
        <v>122.05640443127901</v>
      </c>
      <c r="L2">
        <f>MAX(C2:J2)</f>
        <v>123.1</v>
      </c>
      <c r="M2">
        <f>MIN(C2:J2)</f>
        <v>119.569369589068</v>
      </c>
      <c r="N2" s="5">
        <f>RF!C2</f>
        <v>115.25</v>
      </c>
      <c r="O2" s="5">
        <f>LR!C2</f>
        <v>116.666666666666</v>
      </c>
      <c r="P2" s="5">
        <f>Adaboost!C2</f>
        <v>115.46710526315699</v>
      </c>
      <c r="Q2" s="5">
        <f>XGBR!C2</f>
        <v>112.51656</v>
      </c>
      <c r="R2" s="5">
        <f>Huber!C2</f>
        <v>116.666666666712</v>
      </c>
      <c r="S2" s="5">
        <f>BayesRidge!C2</f>
        <v>116.666666666962</v>
      </c>
      <c r="T2" s="5">
        <f>Elastic!C2</f>
        <v>115.167301221985</v>
      </c>
      <c r="U2" s="5">
        <f>GBR!C2</f>
        <v>117.307358901122</v>
      </c>
      <c r="V2" s="6">
        <f t="shared" ref="V2:V27" si="1">AVERAGE(N2:U2,C35)</f>
        <v>115.832668829269</v>
      </c>
      <c r="W2" s="6">
        <f>MAX(N2:U2)</f>
        <v>117.307358901122</v>
      </c>
      <c r="X2" s="6">
        <f>MIN(N2:U2)</f>
        <v>112.51656</v>
      </c>
      <c r="Y2" s="6">
        <f>MAX(L2,M2,W3,X3)-MIN(L3,M3,W2,X2)</f>
        <v>14.239999999999995</v>
      </c>
      <c r="Z2" s="6">
        <f>MIN(L2,M2,W3,X3)-MAX(L3,M3,W2,X2)</f>
        <v>-8.6014765483839994</v>
      </c>
    </row>
    <row r="3" spans="1:26" ht="15" thickBot="1" x14ac:dyDescent="0.35">
      <c r="A3" t="s">
        <v>61</v>
      </c>
      <c r="B3" t="s">
        <v>63</v>
      </c>
      <c r="C3" s="5">
        <f>RF!B3</f>
        <v>111.7</v>
      </c>
      <c r="D3" s="5">
        <f>LR!B3</f>
        <v>111.294117647058</v>
      </c>
      <c r="E3" s="5">
        <f>Adaboost!B3</f>
        <v>108.86</v>
      </c>
      <c r="F3" s="5">
        <f>XGBR!B3</f>
        <v>111.49009</v>
      </c>
      <c r="G3" s="5">
        <f>Huber!B3</f>
        <v>111.29412320952</v>
      </c>
      <c r="H3" s="5">
        <f>BayesRidge!B3</f>
        <v>111.29411764717</v>
      </c>
      <c r="I3" s="5">
        <f>Elastic!B3</f>
        <v>111.687952856652</v>
      </c>
      <c r="J3" s="5">
        <f>GBR!B3</f>
        <v>110.547684069</v>
      </c>
      <c r="K3" s="6">
        <f t="shared" si="0"/>
        <v>111.0476855733951</v>
      </c>
      <c r="L3">
        <f t="shared" ref="L3:L13" si="2">MAX(C3:J3)</f>
        <v>111.7</v>
      </c>
      <c r="M3">
        <f t="shared" ref="M3:M13" si="3">MIN(C3:J3)</f>
        <v>108.86</v>
      </c>
      <c r="N3" s="5">
        <f>RF!C3</f>
        <v>108.83</v>
      </c>
      <c r="O3" s="5">
        <f>LR!C3</f>
        <v>108.705882352941</v>
      </c>
      <c r="P3" s="5">
        <f>Adaboost!C3</f>
        <v>109.75229357798101</v>
      </c>
      <c r="Q3" s="5">
        <f>XGBR!C3</f>
        <v>108.86923</v>
      </c>
      <c r="R3" s="5">
        <f>Huber!C3</f>
        <v>108.70588252178899</v>
      </c>
      <c r="S3" s="5">
        <f>BayesRidge!C3</f>
        <v>108.705882352738</v>
      </c>
      <c r="T3" s="5">
        <f>Elastic!C3</f>
        <v>109.389466685196</v>
      </c>
      <c r="U3" s="5">
        <f>GBR!C3</f>
        <v>110.089711817732</v>
      </c>
      <c r="V3" s="6">
        <f t="shared" si="1"/>
        <v>109.06404047426187</v>
      </c>
      <c r="W3" s="6">
        <f t="shared" ref="W3:W13" si="4">MAX(N3:U3)</f>
        <v>110.089711817732</v>
      </c>
      <c r="X3" s="6">
        <f t="shared" ref="X3:X13" si="5">MIN(N3:U3)</f>
        <v>108.705882352738</v>
      </c>
    </row>
    <row r="4" spans="1:26" ht="15" thickBot="1" x14ac:dyDescent="0.35">
      <c r="A4" t="s">
        <v>60</v>
      </c>
      <c r="B4" t="s">
        <v>62</v>
      </c>
      <c r="C4" s="5">
        <f>RF!B4</f>
        <v>116.83</v>
      </c>
      <c r="D4" s="5">
        <f>LR!B4</f>
        <v>115.941176470588</v>
      </c>
      <c r="E4" s="5">
        <f>Adaboost!B4</f>
        <v>117.564516129032</v>
      </c>
      <c r="F4" s="5">
        <f>XGBR!B4</f>
        <v>115.13769499999999</v>
      </c>
      <c r="G4" s="5">
        <f>Huber!B4</f>
        <v>115.94117647006399</v>
      </c>
      <c r="H4" s="5">
        <f>BayesRidge!B4</f>
        <v>115.941176470672</v>
      </c>
      <c r="I4" s="5">
        <f>Elastic!B4</f>
        <v>116.02106192434</v>
      </c>
      <c r="J4" s="5">
        <f>GBR!B4</f>
        <v>115.93831607285099</v>
      </c>
      <c r="K4" s="6">
        <f t="shared" si="0"/>
        <v>116.15569239746765</v>
      </c>
      <c r="L4">
        <f t="shared" si="2"/>
        <v>117.564516129032</v>
      </c>
      <c r="M4">
        <f t="shared" si="3"/>
        <v>115.13769499999999</v>
      </c>
      <c r="N4" s="5">
        <f>RF!C4</f>
        <v>108.82</v>
      </c>
      <c r="O4" s="5">
        <f>LR!C4</f>
        <v>109.294117647058</v>
      </c>
      <c r="P4" s="5">
        <f>Adaboost!C4</f>
        <v>109.75229357798101</v>
      </c>
      <c r="Q4" s="5">
        <f>XGBR!C4</f>
        <v>109.939156</v>
      </c>
      <c r="R4" s="5">
        <f>Huber!C4</f>
        <v>109.29411764683999</v>
      </c>
      <c r="S4" s="5">
        <f>BayesRidge!C4</f>
        <v>109.294117646895</v>
      </c>
      <c r="T4" s="5">
        <f>Elastic!C4</f>
        <v>109.503153528453</v>
      </c>
      <c r="U4" s="5">
        <f>GBR!C4</f>
        <v>110.464403115781</v>
      </c>
      <c r="V4" s="6">
        <f t="shared" si="1"/>
        <v>109.50341950874555</v>
      </c>
      <c r="W4" s="6">
        <f t="shared" si="4"/>
        <v>110.464403115781</v>
      </c>
      <c r="X4" s="6">
        <f t="shared" si="5"/>
        <v>108.82</v>
      </c>
      <c r="Y4" s="6">
        <f>MAX(L4,M4,W5,X5)-MIN(L5,M5,W4,X4)</f>
        <v>8.7445161290320073</v>
      </c>
      <c r="Z4" s="6">
        <f t="shared" ref="Z4:Z14" si="6">MIN(L4,M4,W5,X5)-MAX(L5,M5,W4,X4)</f>
        <v>-7.7791331157809935</v>
      </c>
    </row>
    <row r="5" spans="1:26" ht="15" thickBot="1" x14ac:dyDescent="0.35">
      <c r="A5" t="s">
        <v>62</v>
      </c>
      <c r="B5" t="s">
        <v>60</v>
      </c>
      <c r="C5" s="5">
        <f>RF!B5</f>
        <v>109.1</v>
      </c>
      <c r="D5" s="5">
        <f>LR!B5</f>
        <v>109.470588235294</v>
      </c>
      <c r="E5" s="5">
        <f>Adaboost!B5</f>
        <v>109.358823529411</v>
      </c>
      <c r="F5" s="5">
        <f>XGBR!B5</f>
        <v>109.21811</v>
      </c>
      <c r="G5" s="5">
        <f>Huber!B5</f>
        <v>109.470593799376</v>
      </c>
      <c r="H5" s="5">
        <f>BayesRidge!B5</f>
        <v>109.47058823552</v>
      </c>
      <c r="I5" s="5">
        <f>Elastic!B5</f>
        <v>109.966944503175</v>
      </c>
      <c r="J5" s="5">
        <f>GBR!B5</f>
        <v>109.907800871098</v>
      </c>
      <c r="K5" s="6">
        <f t="shared" si="0"/>
        <v>109.49137893796902</v>
      </c>
      <c r="L5">
        <f t="shared" si="2"/>
        <v>109.966944503175</v>
      </c>
      <c r="M5">
        <f t="shared" si="3"/>
        <v>109.1</v>
      </c>
      <c r="N5" s="5">
        <f>RF!C5</f>
        <v>103</v>
      </c>
      <c r="O5" s="5">
        <f>LR!C5</f>
        <v>105</v>
      </c>
      <c r="P5" s="5">
        <f>Adaboost!C5</f>
        <v>105.425531914893</v>
      </c>
      <c r="Q5" s="5">
        <f>XGBR!C5</f>
        <v>102.68527</v>
      </c>
      <c r="R5" s="5">
        <f>Huber!C5</f>
        <v>105.00000016881</v>
      </c>
      <c r="S5" s="5">
        <f>BayesRidge!C5</f>
        <v>104.99999999981</v>
      </c>
      <c r="T5" s="5">
        <f>Elastic!C5</f>
        <v>106.379680024519</v>
      </c>
      <c r="U5" s="5">
        <f>GBR!C5</f>
        <v>102.71828016318101</v>
      </c>
      <c r="V5" s="6">
        <f t="shared" si="1"/>
        <v>104.45091914398122</v>
      </c>
      <c r="W5" s="6">
        <f t="shared" si="4"/>
        <v>106.379680024519</v>
      </c>
      <c r="X5" s="6">
        <f t="shared" si="5"/>
        <v>102.68527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LAL</v>
      </c>
      <c r="E34" s="6" t="str">
        <f>B2</f>
        <v>NOP</v>
      </c>
      <c r="F34" s="6">
        <f>(K2+V3)/2</f>
        <v>115.56022245277043</v>
      </c>
      <c r="G34" s="6">
        <f>(K3+V2)/2</f>
        <v>113.44017720133205</v>
      </c>
      <c r="H34" s="6">
        <f>F34-G34</f>
        <v>2.1200452514383841</v>
      </c>
      <c r="I34" s="6" t="str">
        <f>IF(G34&gt;F34,E34,D34)</f>
        <v>LAL</v>
      </c>
      <c r="L34" s="6">
        <f t="shared" ref="L34:L44" si="36">F34+G34</f>
        <v>229.00039965410247</v>
      </c>
      <c r="M34" s="10">
        <f>MAX(K2,V3)</f>
        <v>122.05640443127901</v>
      </c>
      <c r="N34" s="6">
        <f>MAX(K3,V2)</f>
        <v>115.832668829269</v>
      </c>
      <c r="O34" s="6">
        <f>M34-N34</f>
        <v>6.2237356020100094</v>
      </c>
      <c r="P34" s="6" t="str">
        <f>IF(N34&gt;M34,E34,D34)</f>
        <v>LAL</v>
      </c>
      <c r="Q34" s="6">
        <f t="shared" ref="Q34:Q44" si="37">M34+N34</f>
        <v>237.889073260548</v>
      </c>
    </row>
    <row r="35" spans="1:19" ht="15" thickBot="1" x14ac:dyDescent="0.35">
      <c r="A35" t="str">
        <f t="shared" ref="A35:A60" si="38">A2</f>
        <v>LAL</v>
      </c>
      <c r="B35" s="5">
        <f>Neural!B2</f>
        <v>122.264605281934</v>
      </c>
      <c r="C35" s="5">
        <f>Neural!C2</f>
        <v>116.78569407681699</v>
      </c>
      <c r="D35" s="6" t="str">
        <f>A4</f>
        <v>GSW</v>
      </c>
      <c r="E35" s="6" t="str">
        <f>B4</f>
        <v>SAC</v>
      </c>
      <c r="F35" s="6">
        <f>(K4+V5)/2</f>
        <v>110.30330577072444</v>
      </c>
      <c r="G35" s="6">
        <f>(K5+V4)/2</f>
        <v>109.49739922335729</v>
      </c>
      <c r="H35" s="6">
        <f t="shared" ref="H35:H42" si="39">F35-G35</f>
        <v>0.80590654736714384</v>
      </c>
      <c r="I35" s="6" t="str">
        <f t="shared" ref="I35:I45" si="40">IF(G35&gt;F35,E35,D35)</f>
        <v>GSW</v>
      </c>
      <c r="L35" s="6">
        <f t="shared" si="36"/>
        <v>219.80070499408174</v>
      </c>
      <c r="M35" s="10">
        <f>MAX(K4,V5)</f>
        <v>116.15569239746765</v>
      </c>
      <c r="N35" s="11">
        <f>MAX(K5,V4)</f>
        <v>109.50341950874555</v>
      </c>
      <c r="O35" s="6">
        <f t="shared" ref="O35:O44" si="41">M35-N35</f>
        <v>6.652272888722095</v>
      </c>
      <c r="P35" s="6" t="str">
        <f t="shared" ref="P35:P45" si="42">IF(N35&gt;M35,E35,D35)</f>
        <v>GSW</v>
      </c>
      <c r="Q35" s="6">
        <f t="shared" si="37"/>
        <v>225.65911190621318</v>
      </c>
    </row>
    <row r="36" spans="1:19" ht="15" thickBot="1" x14ac:dyDescent="0.35">
      <c r="A36" t="str">
        <f t="shared" si="38"/>
        <v>NOP</v>
      </c>
      <c r="B36" s="5">
        <f>Neural!B3</f>
        <v>111.261084731156</v>
      </c>
      <c r="C36" s="5">
        <f>Neural!C3</f>
        <v>108.52801495998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 t="str">
        <f t="shared" si="38"/>
        <v>GSW</v>
      </c>
      <c r="B37" s="5">
        <f>Neural!B4</f>
        <v>116.086113039662</v>
      </c>
      <c r="C37" s="5">
        <f>Neural!C4</f>
        <v>109.169416415702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SAC</v>
      </c>
      <c r="B38" s="5">
        <f>Neural!B5</f>
        <v>109.458961267847</v>
      </c>
      <c r="C38" s="5">
        <f>Neural!C5</f>
        <v>104.849510024618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LAL</v>
      </c>
      <c r="E52" s="8" t="str">
        <f t="shared" si="66"/>
        <v>NOP</v>
      </c>
      <c r="F52" s="6">
        <f t="shared" ref="F52:F66" si="67">MIN(M34,M52)</f>
        <v>109.06404047426187</v>
      </c>
      <c r="G52" s="6">
        <f t="shared" ref="G52:G66" si="68">MAX(N34,N52)</f>
        <v>115.832668829269</v>
      </c>
      <c r="H52" s="6">
        <f t="shared" ref="H52:H63" si="69">F52-G52</f>
        <v>-6.7686283550071238</v>
      </c>
      <c r="I52" s="6" t="str">
        <f t="shared" ref="I52:I66" si="70">IF(G52&gt;F52,E34,D34)</f>
        <v>NOP</v>
      </c>
      <c r="L52" s="6">
        <f t="shared" ref="L52:L63" si="71">F52+G52</f>
        <v>224.89670930353088</v>
      </c>
      <c r="M52" s="6">
        <f>MIN(K2,V3)</f>
        <v>109.06404047426187</v>
      </c>
      <c r="N52" s="6">
        <f>MIN(K3,V2)</f>
        <v>111.0476855733951</v>
      </c>
      <c r="O52" s="6">
        <f>M52-N52</f>
        <v>-1.9836450991332271</v>
      </c>
      <c r="P52" s="6" t="str">
        <f>IF(N52&gt;M52,E52,D52)</f>
        <v>NOP</v>
      </c>
      <c r="Q52" s="6">
        <f>M52+N52</f>
        <v>220.11172604765699</v>
      </c>
      <c r="T52" s="6">
        <f>MIN(M2,X3)</f>
        <v>108.705882352738</v>
      </c>
      <c r="U52" s="6">
        <f>MIN(M3,X2)</f>
        <v>108.86</v>
      </c>
      <c r="V52" s="6">
        <f>T52+U52</f>
        <v>217.56588235273802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GSW</v>
      </c>
      <c r="E53" s="8" t="str">
        <f t="shared" si="66"/>
        <v>SAC</v>
      </c>
      <c r="F53" s="6">
        <f t="shared" si="67"/>
        <v>104.45091914398122</v>
      </c>
      <c r="G53" s="6">
        <f t="shared" si="68"/>
        <v>109.50341950874555</v>
      </c>
      <c r="H53" s="6">
        <f t="shared" si="69"/>
        <v>-5.0525003647643274</v>
      </c>
      <c r="I53" s="6" t="str">
        <f t="shared" si="70"/>
        <v>SAC</v>
      </c>
      <c r="L53" s="6">
        <f t="shared" si="71"/>
        <v>213.95433865272679</v>
      </c>
      <c r="M53" s="6">
        <f>MIN(K4,V5)</f>
        <v>104.45091914398122</v>
      </c>
      <c r="N53" s="6">
        <f>MIN(K5,V4)</f>
        <v>109.49137893796902</v>
      </c>
      <c r="O53" s="6">
        <f t="shared" ref="O53:O62" si="72">M53-N53</f>
        <v>-5.0404597939877931</v>
      </c>
      <c r="P53" s="6" t="str">
        <f t="shared" ref="P53:P63" si="73">IF(N53&gt;M53,E53,D53)</f>
        <v>SAC</v>
      </c>
      <c r="Q53" s="6">
        <f t="shared" ref="Q53:Q62" si="74">M53+N53</f>
        <v>213.94229808195024</v>
      </c>
      <c r="T53" s="6">
        <f>MIN(M4,X5)</f>
        <v>102.68527</v>
      </c>
      <c r="U53" s="6">
        <f>MIN(M5,X4)</f>
        <v>108.82</v>
      </c>
      <c r="V53" s="6">
        <f t="shared" ref="V53:V62" si="75">T53+U53</f>
        <v>211.50527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64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59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LAL</v>
      </c>
      <c r="E70" s="8" t="str">
        <f t="shared" si="98"/>
        <v>NOP</v>
      </c>
      <c r="F70" s="6">
        <f t="shared" ref="F70:F84" si="99">MAX(M34,M52)</f>
        <v>122.05640443127901</v>
      </c>
      <c r="G70" s="6">
        <f t="shared" ref="G70:G84" si="100">MIN(N34,N52)</f>
        <v>111.0476855733951</v>
      </c>
      <c r="H70" s="6">
        <f t="shared" ref="H70:H81" si="101">F70-G70</f>
        <v>11.008718857883906</v>
      </c>
      <c r="I70" s="6" t="str">
        <f t="shared" ref="I70:I84" si="102">IF(G70&gt;F70,E34,D34)</f>
        <v>LAL</v>
      </c>
      <c r="L70" s="6">
        <f t="shared" ref="L70:L81" si="103">F70+G70</f>
        <v>233.10409000467411</v>
      </c>
      <c r="M70" s="17" t="str">
        <f>D70</f>
        <v>LAL</v>
      </c>
      <c r="N70" s="17" t="str">
        <f>E70</f>
        <v>NOP</v>
      </c>
      <c r="O70" s="21" t="s">
        <v>65</v>
      </c>
      <c r="P70" s="21" t="s">
        <v>63</v>
      </c>
      <c r="Q70" s="22">
        <v>0.6</v>
      </c>
      <c r="R70" s="22">
        <v>3</v>
      </c>
      <c r="S70" s="22"/>
      <c r="T70" s="22" t="s">
        <v>63</v>
      </c>
      <c r="U70" s="23">
        <v>224.5</v>
      </c>
      <c r="V70" s="23" t="s">
        <v>57</v>
      </c>
      <c r="W70" s="24">
        <v>0.8</v>
      </c>
      <c r="X70" s="24">
        <v>4</v>
      </c>
      <c r="Y70" s="24" t="s">
        <v>58</v>
      </c>
      <c r="Z70" s="24">
        <v>216</v>
      </c>
    </row>
    <row r="71" spans="4:26" x14ac:dyDescent="0.3">
      <c r="D71" s="8" t="str">
        <f t="shared" si="98"/>
        <v>GSW</v>
      </c>
      <c r="E71" s="8" t="str">
        <f t="shared" si="98"/>
        <v>SAC</v>
      </c>
      <c r="F71" s="6">
        <f t="shared" si="99"/>
        <v>116.15569239746765</v>
      </c>
      <c r="G71" s="6">
        <f t="shared" si="100"/>
        <v>109.49137893796902</v>
      </c>
      <c r="H71" s="6">
        <f t="shared" si="101"/>
        <v>6.6643134594986293</v>
      </c>
      <c r="I71" s="6" t="str">
        <f t="shared" si="102"/>
        <v>GSW</v>
      </c>
      <c r="L71" s="6">
        <f t="shared" si="103"/>
        <v>225.64707133543666</v>
      </c>
      <c r="M71" s="17" t="str">
        <f t="shared" ref="M71:M81" si="104">D71</f>
        <v>GSW</v>
      </c>
      <c r="N71" s="17" t="str">
        <f t="shared" ref="N71:N81" si="105">E71</f>
        <v>SAC</v>
      </c>
      <c r="O71" s="21" t="s">
        <v>66</v>
      </c>
      <c r="P71" s="21" t="s">
        <v>62</v>
      </c>
      <c r="Q71" s="22">
        <v>0.6</v>
      </c>
      <c r="R71" s="22">
        <v>3</v>
      </c>
      <c r="S71" s="22"/>
      <c r="T71" s="22" t="s">
        <v>62</v>
      </c>
      <c r="U71" s="21">
        <v>223.5</v>
      </c>
      <c r="V71" s="21" t="s">
        <v>56</v>
      </c>
      <c r="W71" s="22">
        <v>0.6</v>
      </c>
      <c r="X71" s="22">
        <v>3</v>
      </c>
      <c r="Y71" s="22" t="s">
        <v>58</v>
      </c>
      <c r="Z71" s="22">
        <v>212</v>
      </c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LAL</v>
      </c>
      <c r="E87" t="str">
        <f>B2</f>
        <v>NOP</v>
      </c>
      <c r="F87" s="6">
        <v>14.239999999999995</v>
      </c>
      <c r="G87" s="6">
        <v>-8.6014765483839994</v>
      </c>
    </row>
    <row r="88" spans="4:26" x14ac:dyDescent="0.3">
      <c r="D88" t="str">
        <f t="shared" ref="D88:E88" si="118">A3</f>
        <v>NOP</v>
      </c>
      <c r="E88" t="str">
        <f t="shared" si="118"/>
        <v>LAL</v>
      </c>
    </row>
    <row r="89" spans="4:26" x14ac:dyDescent="0.3">
      <c r="D89" t="str">
        <f t="shared" ref="D89:E89" si="119">A4</f>
        <v>GSW</v>
      </c>
      <c r="E89" t="str">
        <f t="shared" si="119"/>
        <v>SAC</v>
      </c>
      <c r="F89" s="6">
        <v>8.7445161290320073</v>
      </c>
      <c r="G89" s="6">
        <v>-7.7791331157809935</v>
      </c>
    </row>
    <row r="90" spans="4:26" x14ac:dyDescent="0.3">
      <c r="D90" t="str">
        <f t="shared" ref="D90:E90" si="120">A5</f>
        <v>SAC</v>
      </c>
      <c r="E90" t="str">
        <f t="shared" si="120"/>
        <v>GSW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0</v>
      </c>
      <c r="G91" s="6">
        <v>0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0</v>
      </c>
      <c r="G93" s="6">
        <v>0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122.767555013099</v>
      </c>
      <c r="C2" s="1">
        <v>117.307358901122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110.547684069</v>
      </c>
      <c r="C3" s="1">
        <v>110.089711817732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115.93831607285099</v>
      </c>
      <c r="C4" s="1">
        <v>110.464403115781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109.907800871098</v>
      </c>
      <c r="C5" s="1">
        <v>102.71828016318101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/>
      <c r="B6" s="1"/>
      <c r="C6" s="1"/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/>
      <c r="B7" s="1"/>
      <c r="C7" s="1"/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/>
      <c r="B8" s="1"/>
      <c r="C8" s="1"/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/>
      <c r="B9" s="1"/>
      <c r="C9" s="1"/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19" t="s">
        <v>0</v>
      </c>
      <c r="B1" s="19" t="s">
        <v>21</v>
      </c>
      <c r="C1" s="19" t="s">
        <v>32</v>
      </c>
      <c r="E1" s="2"/>
      <c r="F1" s="2"/>
      <c r="G1" s="2"/>
      <c r="H1" s="2"/>
    </row>
    <row r="2" spans="1:8" ht="15" thickBot="1" x14ac:dyDescent="0.35">
      <c r="A2" s="20">
        <v>1</v>
      </c>
      <c r="B2" s="20">
        <v>122.32</v>
      </c>
      <c r="C2" s="20">
        <v>115.25</v>
      </c>
      <c r="F2" s="1"/>
      <c r="G2" s="1"/>
      <c r="H2" s="1"/>
    </row>
    <row r="3" spans="1:8" ht="15" thickBot="1" x14ac:dyDescent="0.35">
      <c r="A3" s="20">
        <v>2</v>
      </c>
      <c r="B3" s="20">
        <v>111.7</v>
      </c>
      <c r="C3" s="20">
        <v>108.83</v>
      </c>
      <c r="F3" s="1"/>
      <c r="G3" s="1"/>
      <c r="H3" s="1"/>
    </row>
    <row r="4" spans="1:8" ht="15" thickBot="1" x14ac:dyDescent="0.35">
      <c r="A4" s="20">
        <v>3</v>
      </c>
      <c r="B4" s="20">
        <v>116.83</v>
      </c>
      <c r="C4" s="20">
        <v>108.82</v>
      </c>
      <c r="F4" s="1"/>
      <c r="G4" s="1"/>
      <c r="H4" s="1"/>
    </row>
    <row r="5" spans="1:8" ht="15" thickBot="1" x14ac:dyDescent="0.35">
      <c r="A5" s="20">
        <v>4</v>
      </c>
      <c r="B5" s="20">
        <v>109.1</v>
      </c>
      <c r="C5" s="20">
        <v>103</v>
      </c>
      <c r="F5" s="1"/>
      <c r="G5" s="1"/>
      <c r="H5" s="1"/>
    </row>
    <row r="6" spans="1:8" ht="15" thickBot="1" x14ac:dyDescent="0.35">
      <c r="A6" s="1"/>
      <c r="B6" s="1"/>
      <c r="C6" s="1"/>
      <c r="F6" s="1"/>
      <c r="G6" s="1"/>
      <c r="H6" s="1"/>
    </row>
    <row r="7" spans="1:8" ht="15" thickBot="1" x14ac:dyDescent="0.35">
      <c r="A7" s="1"/>
      <c r="B7" s="1"/>
      <c r="C7" s="1"/>
      <c r="F7" s="1"/>
      <c r="G7" s="1"/>
      <c r="H7" s="1"/>
    </row>
    <row r="8" spans="1:8" ht="15" thickBot="1" x14ac:dyDescent="0.35">
      <c r="A8" s="1"/>
      <c r="B8" s="1"/>
      <c r="C8" s="1"/>
      <c r="F8" s="1"/>
      <c r="G8" s="1"/>
      <c r="H8" s="1"/>
    </row>
    <row r="9" spans="1:8" ht="15" thickBot="1" x14ac:dyDescent="0.35">
      <c r="A9" s="1"/>
      <c r="B9" s="1"/>
      <c r="C9" s="1"/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5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122.264605281934</v>
      </c>
      <c r="C2" s="1">
        <v>116.78569407681699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111.261084731156</v>
      </c>
      <c r="C3" s="1">
        <v>108.52801495998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116.086113039662</v>
      </c>
      <c r="C4" s="1">
        <v>109.169416415702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109.458961267847</v>
      </c>
      <c r="C5" s="1">
        <v>104.849510024618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/>
      <c r="B6" s="1"/>
      <c r="C6" s="1"/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/>
      <c r="B7" s="1"/>
      <c r="C7" s="1"/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/>
      <c r="B8" s="1"/>
      <c r="C8" s="1"/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/>
      <c r="B9" s="1"/>
      <c r="C9" s="1"/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122.06666666666599</v>
      </c>
      <c r="C2" s="1">
        <v>116.666666666666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111.294117647058</v>
      </c>
      <c r="C3" s="1">
        <v>108.705882352941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115.941176470588</v>
      </c>
      <c r="C4" s="1">
        <v>109.294117647058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109.470588235294</v>
      </c>
      <c r="C5" s="1">
        <v>105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/>
      <c r="B6" s="1"/>
      <c r="C6" s="1"/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/>
      <c r="B7" s="1"/>
      <c r="C7" s="1"/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/>
      <c r="B8" s="1"/>
      <c r="C8" s="1"/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/>
      <c r="B9" s="1"/>
      <c r="C9" s="1"/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123.1</v>
      </c>
      <c r="C2" s="1">
        <v>115.46710526315699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108.86</v>
      </c>
      <c r="C3" s="1">
        <v>109.75229357798101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117.564516129032</v>
      </c>
      <c r="C4" s="1">
        <v>109.75229357798101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109.358823529411</v>
      </c>
      <c r="C5" s="1">
        <v>105.425531914893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/>
      <c r="B6" s="1"/>
      <c r="C6" s="1"/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/>
      <c r="B7" s="1"/>
      <c r="C7" s="1"/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/>
      <c r="B8" s="1"/>
      <c r="C8" s="1"/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/>
      <c r="B9" s="1"/>
      <c r="C9" s="1"/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122.28610999999999</v>
      </c>
      <c r="C2" s="1">
        <v>112.51656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111.49009</v>
      </c>
      <c r="C3" s="1">
        <v>108.86923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115.13769499999999</v>
      </c>
      <c r="C4" s="1">
        <v>109.939156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109.21811</v>
      </c>
      <c r="C5" s="1">
        <v>102.68527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/>
      <c r="B6" s="1"/>
      <c r="C6" s="1"/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/>
      <c r="B7" s="1"/>
      <c r="C7" s="1"/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/>
      <c r="B8" s="1"/>
      <c r="C8" s="1"/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/>
      <c r="B9" s="1"/>
      <c r="C9" s="1"/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122.066666664332</v>
      </c>
      <c r="C2" s="1">
        <v>116.666666666712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111.29412320952</v>
      </c>
      <c r="C3" s="1">
        <v>108.70588252178899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115.94117647006399</v>
      </c>
      <c r="C4" s="1">
        <v>109.29411764683999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109.470593799376</v>
      </c>
      <c r="C5" s="1">
        <v>105.00000016881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/>
      <c r="B6" s="1"/>
      <c r="C6" s="1"/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/>
      <c r="B7" s="1"/>
      <c r="C7" s="1"/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/>
      <c r="B8" s="1"/>
      <c r="C8" s="1"/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/>
      <c r="B9" s="1"/>
      <c r="C9" s="1"/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122.066666666412</v>
      </c>
      <c r="C2" s="1">
        <v>116.666666666962</v>
      </c>
    </row>
    <row r="3" spans="1:5" ht="15" thickBot="1" x14ac:dyDescent="0.35">
      <c r="A3" s="1">
        <v>2</v>
      </c>
      <c r="B3" s="1">
        <v>111.29411764717</v>
      </c>
      <c r="C3" s="1">
        <v>108.705882352738</v>
      </c>
    </row>
    <row r="4" spans="1:5" ht="15" thickBot="1" x14ac:dyDescent="0.35">
      <c r="A4" s="1">
        <v>3</v>
      </c>
      <c r="B4" s="1">
        <v>115.941176470672</v>
      </c>
      <c r="C4" s="1">
        <v>109.294117646895</v>
      </c>
    </row>
    <row r="5" spans="1:5" ht="15" thickBot="1" x14ac:dyDescent="0.35">
      <c r="A5" s="1">
        <v>4</v>
      </c>
      <c r="B5" s="1">
        <v>109.47058823552</v>
      </c>
      <c r="C5" s="1">
        <v>104.99999999981</v>
      </c>
    </row>
    <row r="6" spans="1:5" ht="15" thickBot="1" x14ac:dyDescent="0.35">
      <c r="A6" s="1"/>
      <c r="B6" s="1"/>
      <c r="C6" s="1"/>
    </row>
    <row r="7" spans="1:5" ht="15" thickBot="1" x14ac:dyDescent="0.35">
      <c r="A7" s="1"/>
      <c r="B7" s="1"/>
      <c r="C7" s="1"/>
    </row>
    <row r="8" spans="1:5" ht="15" thickBot="1" x14ac:dyDescent="0.35">
      <c r="A8" s="1"/>
      <c r="B8" s="1"/>
      <c r="C8" s="1"/>
    </row>
    <row r="9" spans="1:5" ht="15" thickBot="1" x14ac:dyDescent="0.35">
      <c r="A9" s="1"/>
      <c r="B9" s="1"/>
      <c r="C9" s="1"/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119.569369589068</v>
      </c>
      <c r="C2" s="1">
        <v>115.167301221985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111.687952856652</v>
      </c>
      <c r="C3" s="1">
        <v>109.389466685196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116.02106192434</v>
      </c>
      <c r="C4" s="1">
        <v>109.503153528453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109.966944503175</v>
      </c>
      <c r="C5" s="1">
        <v>106.379680024519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/>
      <c r="B6" s="1"/>
      <c r="C6" s="1"/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/>
      <c r="B7" s="1"/>
      <c r="C7" s="1"/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/>
      <c r="B8" s="1"/>
      <c r="C8" s="1"/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/>
      <c r="B9" s="1"/>
      <c r="C9" s="1"/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2024-04-17T16:26:51Z</dcterms:modified>
</cp:coreProperties>
</file>