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BE936CB5-973E-4F5A-BCC6-4B6604F04056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E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<sst xmlns="http://schemas.openxmlformats.org/spreadsheetml/2006/main" count="190" uniqueCount="76">
  <si>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</si>
  <si>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</si>
  <si>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</si>
  <si>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</si>
  <si>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</si>
  <si>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</si>
  <si>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</si>
  <si>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</si>
  <si>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</si>
  <si>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</si>
  <si>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</si>
  <si>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</si>
  <si>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</si>
  <si>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</si>
  <si>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</si>
  <si>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</si>
  <si>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</si>
  <si>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</si>
  <si>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</si>
  <si>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</si>
  <si>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</si>
  <si>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</si>
  <si>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</si>
  <si>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</si>
  <si>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</si>
  <si>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</si>
  <si>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</si>
  <si>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</si>
  <si>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</si>
  <si>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</si>
  <si>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</si>
  <si>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</si>
  <si>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</si>
  <si>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</si>
  <si>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</si>
  <si>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</si>
  <si>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</si>
  <si>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</si>
  <si>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</si>
  <si>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</si>
  <si>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</si>
  <si>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</si>
  <si>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</si>
  <si>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</si>
  <si>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</si>
  <si>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</si>
  <si>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</si>
  <si>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</si>
  <si>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</si>
  <si>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</si>
  <si>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</si>
  <si>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</si>
  <si>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</si>
  <si>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</si>
  <si>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</si>
  <si>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</si>
  <si>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Over</t>
  </si>
  <si>
    <t>My Favorites</t>
  </si>
  <si>
    <t>.</t>
  </si>
  <si>
    <t>ORL</t>
  </si>
  <si>
    <t>CLE</t>
  </si>
  <si>
    <t>PHX</t>
  </si>
  <si>
    <t>PHI</t>
  </si>
  <si>
    <t>NYK</t>
  </si>
  <si>
    <t>LAL</t>
  </si>
  <si>
    <t>DEN</t>
  </si>
  <si>
    <t>CLE -5.5</t>
  </si>
  <si>
    <t>MIN -2.5</t>
  </si>
  <si>
    <t>NYK -4.5</t>
  </si>
  <si>
    <t>DEN -7.5</t>
  </si>
  <si>
    <t>Under</t>
  </si>
  <si>
    <t>***</t>
  </si>
  <si>
    <t>CLE 14</t>
  </si>
  <si>
    <t>MIN 25</t>
  </si>
  <si>
    <t>NYK 7</t>
  </si>
  <si>
    <t>DEN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</si>
</sst>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  <xf numFmtId="0" fontId="0" fillId="4" borderId="2" xfId="0" applyFill="1" applyBorder="1"/>
    <xf numFmtId="2" fontId="0" fillId="4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F41" zoomScale="80" zoomScaleNormal="80" workbookViewId="0">
      <selection activeCell="U72" sqref="U72:Z73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59</v>
      </c>
      <c r="B2" t="s">
        <v>60</v>
      </c>
      <c r="C2" s="5">
        <f>RF!B2</f>
        <v>110.08</v>
      </c>
      <c r="D2" s="5">
        <f>LR!B2</f>
        <v>109.49999999999901</v>
      </c>
      <c r="E2" s="5">
        <f>Adaboost!B2</f>
        <v>108.320610687022</v>
      </c>
      <c r="F2" s="5">
        <f>XGBR!B2</f>
        <v>109.99124</v>
      </c>
      <c r="G2" s="5">
        <f>Huber!B2</f>
        <v>109.500005348991</v>
      </c>
      <c r="H2" s="5">
        <f>BayesRidge!B2</f>
        <v>109.500000000114</v>
      </c>
      <c r="I2" s="5">
        <f>Elastic!B2</f>
        <v>110.294924250485</v>
      </c>
      <c r="J2" s="5">
        <f>GBR!B2</f>
        <v>109.21848100472</v>
      </c>
      <c r="K2" s="6">
        <f t="shared" ref="K2:K27" si="0">AVERAGE(C2:J2,B35)</f>
        <v>109.58139047121323</v>
      </c>
      <c r="L2">
        <f>MAX(C2:J2)</f>
        <v>110.294924250485</v>
      </c>
      <c r="M2">
        <f>MIN(C2:J2)</f>
        <v>108.320610687022</v>
      </c>
      <c r="N2" s="5">
        <f>RF!C2</f>
        <v>103.56</v>
      </c>
      <c r="O2" s="5">
        <f>LR!C2</f>
        <v>104.75</v>
      </c>
      <c r="P2" s="5">
        <f>Adaboost!C2</f>
        <v>105.355555555555</v>
      </c>
      <c r="Q2" s="5">
        <f>XGBR!C2</f>
        <v>101.56779</v>
      </c>
      <c r="R2" s="5">
        <f>Huber!C2</f>
        <v>104.7500005366</v>
      </c>
      <c r="S2" s="5">
        <f>BayesRidge!C2</f>
        <v>104.750000000002</v>
      </c>
      <c r="T2" s="5">
        <f>Elastic!C2</f>
        <v>106.120566016376</v>
      </c>
      <c r="U2" s="5">
        <f>GBR!C2</f>
        <v>104.583252182576</v>
      </c>
      <c r="V2" s="6">
        <f t="shared" ref="V2:V27" si="1">AVERAGE(N2:U2,C35)</f>
        <v>104.47383092161978</v>
      </c>
      <c r="W2" s="6">
        <f>MAX(N2:U2)</f>
        <v>106.120566016376</v>
      </c>
      <c r="X2" s="6">
        <f>MIN(N2:U2)</f>
        <v>101.56779</v>
      </c>
      <c r="Y2" s="6">
        <f>MAX(L2,M2,W3,X3)-MIN(L3,M3,W2,X2)</f>
        <v>12.886169999999993</v>
      </c>
      <c r="Z2" s="6">
        <f>MIN(L2,M2,W3,X3)-MAX(L3,M3,W2,X2)</f>
        <v>-0.79383274982100716</v>
      </c>
    </row>
    <row r="3" spans="1:26" ht="15" thickBot="1" x14ac:dyDescent="0.35">
      <c r="A3" t="s">
        <v>60</v>
      </c>
      <c r="B3" t="s">
        <v>59</v>
      </c>
      <c r="C3" s="5">
        <f>RF!B3</f>
        <v>108.53</v>
      </c>
      <c r="D3" s="5">
        <f>LR!B3</f>
        <v>108</v>
      </c>
      <c r="E3" s="5">
        <f>Adaboost!B3</f>
        <v>107.761627906976</v>
      </c>
      <c r="F3" s="5">
        <f>XGBR!B3</f>
        <v>108.54264000000001</v>
      </c>
      <c r="G3" s="5">
        <f>Huber!B3</f>
        <v>107.999999999915</v>
      </c>
      <c r="H3" s="5">
        <f>BayesRidge!B3</f>
        <v>107.999999999935</v>
      </c>
      <c r="I3" s="5">
        <f>Elastic!B3</f>
        <v>109.114443436843</v>
      </c>
      <c r="J3" s="5">
        <f>GBR!B3</f>
        <v>108.982817455222</v>
      </c>
      <c r="K3" s="6">
        <f t="shared" si="0"/>
        <v>108.32562946779454</v>
      </c>
      <c r="L3">
        <f t="shared" ref="L3:L13" si="2">MAX(C3:J3)</f>
        <v>109.114443436843</v>
      </c>
      <c r="M3">
        <f t="shared" ref="M3:M13" si="3">MIN(C3:J3)</f>
        <v>107.761627906976</v>
      </c>
      <c r="N3" s="5">
        <f>RF!C3</f>
        <v>113.36</v>
      </c>
      <c r="O3" s="5">
        <f>LR!C3</f>
        <v>113.4375</v>
      </c>
      <c r="P3" s="5">
        <f>Adaboost!C3</f>
        <v>112.47311827956899</v>
      </c>
      <c r="Q3" s="5">
        <f>XGBR!C3</f>
        <v>114.45396</v>
      </c>
      <c r="R3" s="5">
        <f>Huber!C3</f>
        <v>113.437499998791</v>
      </c>
      <c r="S3" s="5">
        <f>BayesRidge!C3</f>
        <v>113.437500000309</v>
      </c>
      <c r="T3" s="5">
        <f>Elastic!C3</f>
        <v>113.625004717965</v>
      </c>
      <c r="U3" s="5">
        <f>GBR!C3</f>
        <v>112.566133972957</v>
      </c>
      <c r="V3" s="6">
        <f t="shared" si="1"/>
        <v>113.38260295646234</v>
      </c>
      <c r="W3" s="6">
        <f t="shared" ref="W3:W13" si="4">MAX(N3:U3)</f>
        <v>114.45396</v>
      </c>
      <c r="X3" s="6">
        <f t="shared" ref="X3:X13" si="5">MIN(N3:U3)</f>
        <v>112.47311827956899</v>
      </c>
    </row>
    <row r="4" spans="1:26" ht="15" thickBot="1" x14ac:dyDescent="0.35">
      <c r="A4" t="s">
        <v>61</v>
      </c>
      <c r="B4" t="s">
        <v>37</v>
      </c>
      <c r="C4" s="5">
        <f>RF!B4</f>
        <v>112.26</v>
      </c>
      <c r="D4" s="5">
        <f>LR!B4</f>
        <v>113.41176470588201</v>
      </c>
      <c r="E4" s="5">
        <f>Adaboost!B4</f>
        <v>111.19047619047601</v>
      </c>
      <c r="F4" s="5">
        <f>XGBR!B4</f>
        <v>112.938255</v>
      </c>
      <c r="G4" s="5">
        <f>Huber!B4</f>
        <v>113.411789878577</v>
      </c>
      <c r="H4" s="5">
        <f>BayesRidge!B4</f>
        <v>113.411764705895</v>
      </c>
      <c r="I4" s="5">
        <f>Elastic!B4</f>
        <v>113.70234854103199</v>
      </c>
      <c r="J4" s="5">
        <f>GBR!B4</f>
        <v>112.04871361628101</v>
      </c>
      <c r="K4" s="6">
        <f t="shared" si="0"/>
        <v>112.87871034990479</v>
      </c>
      <c r="L4">
        <f t="shared" si="2"/>
        <v>113.70234854103199</v>
      </c>
      <c r="M4">
        <f t="shared" si="3"/>
        <v>111.19047619047601</v>
      </c>
      <c r="N4" s="5">
        <f>RF!C4</f>
        <v>109.07</v>
      </c>
      <c r="O4" s="5">
        <f>LR!C4</f>
        <v>109</v>
      </c>
      <c r="P4" s="5">
        <f>Adaboost!C4</f>
        <v>108.19298245614</v>
      </c>
      <c r="Q4" s="5">
        <f>XGBR!C4</f>
        <v>109.733475</v>
      </c>
      <c r="R4" s="5">
        <f>Huber!C4</f>
        <v>109.000002529265</v>
      </c>
      <c r="S4" s="5">
        <f>BayesRidge!C4</f>
        <v>109.000000000147</v>
      </c>
      <c r="T4" s="5">
        <f>Elastic!C4</f>
        <v>109.51619622875</v>
      </c>
      <c r="U4" s="5">
        <f>GBR!C4</f>
        <v>109.72361851521801</v>
      </c>
      <c r="V4" s="6">
        <f t="shared" si="1"/>
        <v>109.14782685363389</v>
      </c>
      <c r="W4" s="6">
        <f t="shared" si="4"/>
        <v>109.733475</v>
      </c>
      <c r="X4" s="6">
        <f t="shared" si="5"/>
        <v>108.19298245614</v>
      </c>
      <c r="Y4" s="6">
        <f>MAX(L4,M4,W5,X5)-MIN(L5,M5,W4,X4)</f>
        <v>5.5093660848919939</v>
      </c>
      <c r="Z4" s="6">
        <f t="shared" ref="Z4:Z14" si="6">MIN(L4,M4,W5,X5)-MAX(L5,M5,W4,X4)</f>
        <v>-8.9781926419640001</v>
      </c>
    </row>
    <row r="5" spans="1:26" ht="15" thickBot="1" x14ac:dyDescent="0.35">
      <c r="A5" t="s">
        <v>37</v>
      </c>
      <c r="B5" t="s">
        <v>61</v>
      </c>
      <c r="C5" s="5">
        <f>RF!B5</f>
        <v>111.71</v>
      </c>
      <c r="D5" s="5">
        <f>LR!B5</f>
        <v>112.0625</v>
      </c>
      <c r="E5" s="5">
        <f>Adaboost!B5</f>
        <v>110.48</v>
      </c>
      <c r="F5" s="5">
        <f>XGBR!B5</f>
        <v>112.19168999999999</v>
      </c>
      <c r="G5" s="5">
        <f>Huber!B5</f>
        <v>112.06250534961301</v>
      </c>
      <c r="H5" s="5">
        <f>BayesRidge!B5</f>
        <v>112.062500000041</v>
      </c>
      <c r="I5" s="5">
        <f>Elastic!B5</f>
        <v>113.01196764196401</v>
      </c>
      <c r="J5" s="5">
        <f>GBR!B5</f>
        <v>110.530271608611</v>
      </c>
      <c r="K5" s="6">
        <f t="shared" si="0"/>
        <v>111.84561973333678</v>
      </c>
      <c r="L5">
        <f t="shared" si="2"/>
        <v>113.01196764196401</v>
      </c>
      <c r="M5">
        <f t="shared" si="3"/>
        <v>110.48</v>
      </c>
      <c r="N5" s="5">
        <f>RF!C5</f>
        <v>105.18</v>
      </c>
      <c r="O5" s="5">
        <f>LR!C5</f>
        <v>105.6875</v>
      </c>
      <c r="P5" s="5">
        <f>Adaboost!C5</f>
        <v>107.141666666666</v>
      </c>
      <c r="Q5" s="5">
        <f>XGBR!C5</f>
        <v>104.03377500000001</v>
      </c>
      <c r="R5" s="5">
        <f>Huber!C5</f>
        <v>105.68750053947799</v>
      </c>
      <c r="S5" s="5">
        <f>BayesRidge!C5</f>
        <v>105.68750000018299</v>
      </c>
      <c r="T5" s="5">
        <f>Elastic!C5</f>
        <v>106.945232880777</v>
      </c>
      <c r="U5" s="5">
        <f>GBR!C5</f>
        <v>105.43624812707699</v>
      </c>
      <c r="V5" s="6">
        <f t="shared" si="1"/>
        <v>105.74209270128434</v>
      </c>
      <c r="W5" s="6">
        <f t="shared" si="4"/>
        <v>107.141666666666</v>
      </c>
      <c r="X5" s="6">
        <f t="shared" si="5"/>
        <v>104.03377500000001</v>
      </c>
    </row>
    <row r="6" spans="1:26" ht="15" thickBot="1" x14ac:dyDescent="0.35">
      <c r="A6" t="s">
        <v>62</v>
      </c>
      <c r="B6" t="s">
        <v>63</v>
      </c>
      <c r="C6" s="5">
        <f>RF!B6</f>
        <v>110.15</v>
      </c>
      <c r="D6" s="5">
        <f>LR!B6</f>
        <v>111.388888888888</v>
      </c>
      <c r="E6" s="5">
        <f>Adaboost!B6</f>
        <v>108.182539682539</v>
      </c>
      <c r="F6" s="5">
        <f>XGBR!B6</f>
        <v>111.73299400000001</v>
      </c>
      <c r="G6" s="5">
        <f>Huber!B6</f>
        <v>111.388884133659</v>
      </c>
      <c r="H6" s="5">
        <f>BayesRidge!B6</f>
        <v>111.388888889002</v>
      </c>
      <c r="I6" s="5">
        <f>Elastic!B6</f>
        <v>111.34628063298101</v>
      </c>
      <c r="J6" s="5">
        <f>GBR!B6</f>
        <v>110.649410920035</v>
      </c>
      <c r="K6" s="6">
        <f t="shared" si="0"/>
        <v>110.88790997918643</v>
      </c>
      <c r="L6">
        <f t="shared" si="2"/>
        <v>111.73299400000001</v>
      </c>
      <c r="M6">
        <f t="shared" si="3"/>
        <v>108.182539682539</v>
      </c>
      <c r="N6" s="5">
        <f>RF!C6</f>
        <v>104.89</v>
      </c>
      <c r="O6" s="5">
        <f>LR!C6</f>
        <v>106.444444444444</v>
      </c>
      <c r="P6" s="5">
        <f>Adaboost!C6</f>
        <v>106.601398601398</v>
      </c>
      <c r="Q6" s="5">
        <f>XGBR!C6</f>
        <v>104.64902499999999</v>
      </c>
      <c r="R6" s="5">
        <f>Huber!C6</f>
        <v>106.44444396527</v>
      </c>
      <c r="S6" s="5">
        <f>BayesRidge!C6</f>
        <v>106.444444444707</v>
      </c>
      <c r="T6" s="5">
        <f>Elastic!C6</f>
        <v>107.797803148677</v>
      </c>
      <c r="U6" s="5">
        <f>GBR!C6</f>
        <v>105.37835833043199</v>
      </c>
      <c r="V6" s="6">
        <f t="shared" si="1"/>
        <v>106.134226014219</v>
      </c>
      <c r="W6" s="6">
        <f t="shared" si="4"/>
        <v>107.797803148677</v>
      </c>
      <c r="X6" s="6">
        <f t="shared" si="5"/>
        <v>104.64902499999999</v>
      </c>
      <c r="Y6" s="6">
        <f t="shared" ref="Y6:Y14" si="7">MAX(L6,M6,W7,X7)-MIN(L7,M7,W6,X6)</f>
        <v>7.0839690000000104</v>
      </c>
      <c r="Z6" s="6">
        <f t="shared" si="6"/>
        <v>-9.9368500000000068</v>
      </c>
    </row>
    <row r="7" spans="1:26" ht="15" thickBot="1" x14ac:dyDescent="0.35">
      <c r="A7" t="s">
        <v>63</v>
      </c>
      <c r="B7" t="s">
        <v>62</v>
      </c>
      <c r="C7" s="5">
        <f>RF!B7</f>
        <v>116.81</v>
      </c>
      <c r="D7" s="5">
        <f>LR!B7</f>
        <v>114.823529411764</v>
      </c>
      <c r="E7" s="5">
        <f>Adaboost!B7</f>
        <v>114.84337349397499</v>
      </c>
      <c r="F7" s="5">
        <f>XGBR!B7</f>
        <v>116.85871</v>
      </c>
      <c r="G7" s="5">
        <f>Huber!B7</f>
        <v>114.82352437781999</v>
      </c>
      <c r="H7" s="5">
        <f>BayesRidge!B7</f>
        <v>114.823529411915</v>
      </c>
      <c r="I7" s="5">
        <f>Elastic!B7</f>
        <v>114.358325127516</v>
      </c>
      <c r="J7" s="5">
        <f>GBR!B7</f>
        <v>115.576872513871</v>
      </c>
      <c r="K7" s="6">
        <f t="shared" si="0"/>
        <v>115.300519368013</v>
      </c>
      <c r="L7">
        <f t="shared" si="2"/>
        <v>116.85871</v>
      </c>
      <c r="M7">
        <f t="shared" si="3"/>
        <v>114.358325127516</v>
      </c>
      <c r="N7" s="5">
        <f>RF!C7</f>
        <v>107.24</v>
      </c>
      <c r="O7" s="5">
        <f>LR!C7</f>
        <v>107.764705882352</v>
      </c>
      <c r="P7" s="5">
        <f>Adaboost!C7</f>
        <v>107.435483870967</v>
      </c>
      <c r="Q7" s="5">
        <f>XGBR!C7</f>
        <v>106.92186</v>
      </c>
      <c r="R7" s="5">
        <f>Huber!C7</f>
        <v>107.764705377129</v>
      </c>
      <c r="S7" s="5">
        <f>BayesRidge!C7</f>
        <v>107.764705882322</v>
      </c>
      <c r="T7" s="5">
        <f>Elastic!C7</f>
        <v>108.60846057084601</v>
      </c>
      <c r="U7" s="5">
        <f>GBR!C7</f>
        <v>108.640815150571</v>
      </c>
      <c r="V7" s="6">
        <f t="shared" si="1"/>
        <v>107.74772827193</v>
      </c>
      <c r="W7" s="6">
        <f t="shared" si="4"/>
        <v>108.640815150571</v>
      </c>
      <c r="X7" s="6">
        <f t="shared" si="5"/>
        <v>106.92186</v>
      </c>
    </row>
    <row r="8" spans="1:26" ht="15" thickBot="1" x14ac:dyDescent="0.35">
      <c r="A8" t="s">
        <v>64</v>
      </c>
      <c r="B8" t="s">
        <v>65</v>
      </c>
      <c r="C8" s="5">
        <f>RF!B8</f>
        <v>120.39</v>
      </c>
      <c r="D8" s="5">
        <f>LR!B8</f>
        <v>121.31249999999901</v>
      </c>
      <c r="E8" s="5">
        <f>Adaboost!B8</f>
        <v>119.5</v>
      </c>
      <c r="F8" s="5">
        <f>XGBR!B8</f>
        <v>121.70972999999999</v>
      </c>
      <c r="G8" s="5">
        <f>Huber!B8</f>
        <v>121.31249999971</v>
      </c>
      <c r="H8" s="5">
        <f>BayesRidge!B8</f>
        <v>121.312499999669</v>
      </c>
      <c r="I8" s="5">
        <f>Elastic!B8</f>
        <v>118.95829138496801</v>
      </c>
      <c r="J8" s="5">
        <f>GBR!B8</f>
        <v>122.07582028773901</v>
      </c>
      <c r="K8" s="6">
        <f t="shared" si="0"/>
        <v>120.87665095151667</v>
      </c>
      <c r="L8">
        <f t="shared" si="2"/>
        <v>122.07582028773901</v>
      </c>
      <c r="M8">
        <f t="shared" si="3"/>
        <v>118.95829138496801</v>
      </c>
      <c r="N8" s="5">
        <f>RF!C8</f>
        <v>116.27</v>
      </c>
      <c r="O8" s="5">
        <f>LR!C8</f>
        <v>116</v>
      </c>
      <c r="P8" s="5">
        <f>Adaboost!C8</f>
        <v>115.95</v>
      </c>
      <c r="Q8" s="5">
        <f>XGBR!C8</f>
        <v>111.59581</v>
      </c>
      <c r="R8" s="5">
        <f>Huber!C8</f>
        <v>115.999999998799</v>
      </c>
      <c r="S8" s="5">
        <f>BayesRidge!C8</f>
        <v>116.000000000285</v>
      </c>
      <c r="T8" s="5">
        <f>Elastic!C8</f>
        <v>114.65161648100801</v>
      </c>
      <c r="U8" s="5">
        <f>GBR!C8</f>
        <v>116.625298356192</v>
      </c>
      <c r="V8" s="6">
        <f t="shared" si="1"/>
        <v>115.48597283112043</v>
      </c>
      <c r="W8" s="6">
        <f t="shared" si="4"/>
        <v>116.625298356192</v>
      </c>
      <c r="X8" s="6">
        <f t="shared" si="5"/>
        <v>111.59581</v>
      </c>
      <c r="Y8" s="6">
        <f t="shared" si="7"/>
        <v>10.480010287739006</v>
      </c>
      <c r="Z8" s="6">
        <f t="shared" si="6"/>
        <v>-11.594206298767006</v>
      </c>
    </row>
    <row r="9" spans="1:26" ht="15" thickBot="1" x14ac:dyDescent="0.35">
      <c r="A9" t="s">
        <v>65</v>
      </c>
      <c r="B9" t="s">
        <v>64</v>
      </c>
      <c r="C9" s="5">
        <f>RF!B9</f>
        <v>116.64</v>
      </c>
      <c r="D9" s="5">
        <f>LR!B9</f>
        <v>115.12499999999901</v>
      </c>
      <c r="E9" s="5">
        <f>Adaboost!B9</f>
        <v>116.8875</v>
      </c>
      <c r="F9" s="5">
        <f>XGBR!B9</f>
        <v>114.58226999999999</v>
      </c>
      <c r="G9" s="5">
        <f>Huber!B9</f>
        <v>115.12498930182601</v>
      </c>
      <c r="H9" s="5">
        <f>BayesRidge!B9</f>
        <v>115.125000000114</v>
      </c>
      <c r="I9" s="5">
        <f>Elastic!B9</f>
        <v>115.491797104379</v>
      </c>
      <c r="J9" s="5">
        <f>GBR!B9</f>
        <v>115.92788747920901</v>
      </c>
      <c r="K9" s="6">
        <f t="shared" si="0"/>
        <v>115.56975184031889</v>
      </c>
      <c r="L9">
        <f t="shared" si="2"/>
        <v>116.8875</v>
      </c>
      <c r="M9">
        <f t="shared" si="3"/>
        <v>114.58226999999999</v>
      </c>
      <c r="N9" s="5">
        <f>RF!C9</f>
        <v>106.05</v>
      </c>
      <c r="O9" s="5">
        <f>LR!C9</f>
        <v>106.625</v>
      </c>
      <c r="P9" s="5">
        <f>Adaboost!C9</f>
        <v>108.19298245614</v>
      </c>
      <c r="Q9" s="5">
        <f>XGBR!C9</f>
        <v>105.86207</v>
      </c>
      <c r="R9" s="5">
        <f>Huber!C9</f>
        <v>106.62499892427</v>
      </c>
      <c r="S9" s="5">
        <f>BayesRidge!C9</f>
        <v>106.62500000007</v>
      </c>
      <c r="T9" s="5">
        <f>Elastic!C9</f>
        <v>107.56153055065499</v>
      </c>
      <c r="U9" s="5">
        <f>GBR!C9</f>
        <v>105.293293701233</v>
      </c>
      <c r="V9" s="6">
        <f t="shared" si="1"/>
        <v>106.59053750243544</v>
      </c>
      <c r="W9" s="6">
        <f t="shared" si="4"/>
        <v>108.19298245614</v>
      </c>
      <c r="X9" s="6">
        <f t="shared" si="5"/>
        <v>105.293293701233</v>
      </c>
    </row>
    <row r="10" spans="1:26" ht="15" thickBot="1" x14ac:dyDescent="0.35">
      <c r="A10"/>
      <c r="B10"/>
      <c r="C10" s="5">
        <f>RF!B10</f>
        <v>0</v>
      </c>
      <c r="D10" s="5">
        <f>LR!B10</f>
        <v>0</v>
      </c>
      <c r="E10" s="5">
        <f>Adaboost!B10</f>
        <v>0</v>
      </c>
      <c r="F10" s="5">
        <f>XGBR!B10</f>
        <v>0</v>
      </c>
      <c r="G10" s="5">
        <f>Huber!B10</f>
        <v>0</v>
      </c>
      <c r="H10" s="5">
        <f>BayesRidge!B10</f>
        <v>0</v>
      </c>
      <c r="I10" s="5">
        <f>Elastic!B10</f>
        <v>0</v>
      </c>
      <c r="J10" s="5">
        <f>GBR!B10</f>
        <v>0</v>
      </c>
      <c r="K10" s="6">
        <f t="shared" si="0"/>
        <v>0</v>
      </c>
      <c r="L10">
        <f t="shared" si="2"/>
        <v>0</v>
      </c>
      <c r="M10">
        <f t="shared" si="3"/>
        <v>0</v>
      </c>
      <c r="N10" s="5">
        <f>RF!C10</f>
        <v>0</v>
      </c>
      <c r="O10" s="5">
        <f>LR!C10</f>
        <v>0</v>
      </c>
      <c r="P10" s="5">
        <f>Adaboost!C10</f>
        <v>0</v>
      </c>
      <c r="Q10" s="5">
        <f>XGBR!C10</f>
        <v>0</v>
      </c>
      <c r="R10" s="5">
        <f>Huber!C10</f>
        <v>0</v>
      </c>
      <c r="S10" s="5">
        <f>BayesRidge!C10</f>
        <v>0</v>
      </c>
      <c r="T10" s="5">
        <f>Elastic!C10</f>
        <v>0</v>
      </c>
      <c r="U10" s="5">
        <f>GBR!C10</f>
        <v>0</v>
      </c>
      <c r="V10" s="6">
        <f t="shared" si="1"/>
        <v>0</v>
      </c>
      <c r="W10" s="6">
        <f t="shared" si="4"/>
        <v>0</v>
      </c>
      <c r="X10" s="6">
        <f t="shared" si="5"/>
        <v>0</v>
      </c>
      <c r="Y10" s="6">
        <f t="shared" si="7"/>
        <v>0</v>
      </c>
      <c r="Z10" s="6">
        <f t="shared" si="6"/>
        <v>0</v>
      </c>
    </row>
    <row r="11" spans="1:26" ht="15" thickBot="1" x14ac:dyDescent="0.35">
      <c r="A11"/>
      <c r="B11"/>
      <c r="C11" s="5">
        <f>RF!B11</f>
        <v>0</v>
      </c>
      <c r="D11" s="5">
        <f>LR!B11</f>
        <v>0</v>
      </c>
      <c r="E11" s="5">
        <f>Adaboost!B11</f>
        <v>0</v>
      </c>
      <c r="F11" s="5">
        <f>XGBR!B11</f>
        <v>0</v>
      </c>
      <c r="G11" s="5">
        <f>Huber!B11</f>
        <v>0</v>
      </c>
      <c r="H11" s="5">
        <f>BayesRidge!B11</f>
        <v>0</v>
      </c>
      <c r="I11" s="5">
        <f>Elastic!B11</f>
        <v>0</v>
      </c>
      <c r="J11" s="5">
        <f>GBR!B11</f>
        <v>0</v>
      </c>
      <c r="K11" s="6">
        <f t="shared" si="0"/>
        <v>0</v>
      </c>
      <c r="L11">
        <f t="shared" si="2"/>
        <v>0</v>
      </c>
      <c r="M11">
        <f t="shared" si="3"/>
        <v>0</v>
      </c>
      <c r="N11" s="5">
        <f>RF!C11</f>
        <v>0</v>
      </c>
      <c r="O11" s="5">
        <f>LR!C11</f>
        <v>0</v>
      </c>
      <c r="P11" s="5">
        <f>Adaboost!C11</f>
        <v>0</v>
      </c>
      <c r="Q11" s="5">
        <f>XGBR!C11</f>
        <v>0</v>
      </c>
      <c r="R11" s="5">
        <f>Huber!C11</f>
        <v>0</v>
      </c>
      <c r="S11" s="5">
        <f>BayesRidge!C11</f>
        <v>0</v>
      </c>
      <c r="T11" s="5">
        <f>Elastic!C11</f>
        <v>0</v>
      </c>
      <c r="U11" s="5">
        <f>GBR!C11</f>
        <v>0</v>
      </c>
      <c r="V11" s="6">
        <f t="shared" si="1"/>
        <v>0</v>
      </c>
      <c r="W11" s="6">
        <f t="shared" si="4"/>
        <v>0</v>
      </c>
      <c r="X11" s="6">
        <f t="shared" si="5"/>
        <v>0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ORL</v>
      </c>
      <c r="E34" s="6" t="str">
        <f>B2</f>
        <v>CLE</v>
      </c>
      <c r="F34" s="6">
        <f>(K2+V3)/2</f>
        <v>111.48199671383779</v>
      </c>
      <c r="G34" s="6">
        <f>(K3+V2)/2</f>
        <v>106.39973019470716</v>
      </c>
      <c r="H34" s="6">
        <f>F34-G34</f>
        <v>5.0822665191306271</v>
      </c>
      <c r="I34" s="6" t="str">
        <f>IF(G34&gt;F34,E34,D34)</f>
        <v>ORL</v>
      </c>
      <c r="L34" s="6">
        <f t="shared" ref="L34:L44" si="36">F34+G34</f>
        <v>217.88172690854495</v>
      </c>
      <c r="M34" s="10">
        <f>MAX(K2,V3)</f>
        <v>113.38260295646234</v>
      </c>
      <c r="N34" s="6">
        <f>MAX(K3,V2)</f>
        <v>108.32562946779454</v>
      </c>
      <c r="O34" s="6">
        <f>M34-N34</f>
        <v>5.0569734886677935</v>
      </c>
      <c r="P34" s="6" t="str">
        <f>IF(N34&gt;M34,E34,D34)</f>
        <v>ORL</v>
      </c>
      <c r="Q34" s="6">
        <f t="shared" ref="Q34:Q44" si="37">M34+N34</f>
        <v>221.70823242425689</v>
      </c>
    </row>
    <row r="35" spans="1:19" ht="15" thickBot="1" x14ac:dyDescent="0.35">
      <c r="A35" t="str">
        <f t="shared" ref="A35:A60" si="38">A2</f>
        <v>ORL</v>
      </c>
      <c r="B35" s="5">
        <f>Neural!B2</f>
        <v>109.827252949588</v>
      </c>
      <c r="C35" s="5">
        <f>Neural!C2</f>
        <v>104.827314003469</v>
      </c>
      <c r="D35" s="6" t="str">
        <f>A4</f>
        <v>PHX</v>
      </c>
      <c r="E35" s="6" t="str">
        <f>B4</f>
        <v>MIN</v>
      </c>
      <c r="F35" s="6">
        <f>(K4+V5)/2</f>
        <v>109.31040152559456</v>
      </c>
      <c r="G35" s="6">
        <f>(K5+V4)/2</f>
        <v>110.49672329348533</v>
      </c>
      <c r="H35" s="6">
        <f t="shared" ref="H35:H42" si="39">F35-G35</f>
        <v>-1.1863217678907745</v>
      </c>
      <c r="I35" s="6" t="str">
        <f t="shared" ref="I35:I45" si="40">IF(G35&gt;F35,E35,D35)</f>
        <v>MIN</v>
      </c>
      <c r="L35" s="6">
        <f t="shared" si="36"/>
        <v>219.80712481907989</v>
      </c>
      <c r="M35" s="10">
        <f>MAX(K4,V5)</f>
        <v>112.87871034990479</v>
      </c>
      <c r="N35" s="11">
        <f>MAX(K5,V4)</f>
        <v>111.84561973333678</v>
      </c>
      <c r="O35" s="6">
        <f t="shared" ref="O35:O44" si="41">M35-N35</f>
        <v>1.0330906165680176</v>
      </c>
      <c r="P35" s="6" t="str">
        <f t="shared" ref="P35:P45" si="42">IF(N35&gt;M35,E35,D35)</f>
        <v>PHX</v>
      </c>
      <c r="Q35" s="6">
        <f t="shared" si="37"/>
        <v>224.72433008324157</v>
      </c>
    </row>
    <row r="36" spans="1:19" ht="15" thickBot="1" x14ac:dyDescent="0.35">
      <c r="A36" t="str">
        <f t="shared" si="38"/>
        <v>CLE</v>
      </c>
      <c r="B36" s="5">
        <f>Neural!B3</f>
        <v>107.99913641126</v>
      </c>
      <c r="C36" s="5">
        <f>Neural!C3</f>
        <v>113.65270963857</v>
      </c>
      <c r="D36" s="6" t="str">
        <f>A6</f>
        <v>PHI</v>
      </c>
      <c r="E36" s="6" t="str">
        <f>B6</f>
        <v>NYK</v>
      </c>
      <c r="F36" s="6">
        <f>(K6+V7)/2</f>
        <v>109.31781912555822</v>
      </c>
      <c r="G36" s="6">
        <f>(K7+V6)/2</f>
        <v>110.717372691116</v>
      </c>
      <c r="H36" s="6">
        <f t="shared" si="39"/>
        <v>-1.3995535655577811</v>
      </c>
      <c r="I36" s="6" t="str">
        <f t="shared" si="40"/>
        <v>NYK</v>
      </c>
      <c r="L36" s="6">
        <f t="shared" si="36"/>
        <v>220.03519181667423</v>
      </c>
      <c r="M36" s="10">
        <f>MAX(K6,V7)</f>
        <v>110.88790997918643</v>
      </c>
      <c r="N36" s="10">
        <f>MAX(K7,V6)</f>
        <v>115.300519368013</v>
      </c>
      <c r="O36" s="6">
        <f t="shared" si="41"/>
        <v>-4.4126093888265672</v>
      </c>
      <c r="P36" s="6" t="str">
        <f t="shared" si="42"/>
        <v>NYK</v>
      </c>
      <c r="Q36" s="6">
        <f t="shared" si="37"/>
        <v>226.18842934719942</v>
      </c>
    </row>
    <row r="37" spans="1:19" ht="15" thickBot="1" x14ac:dyDescent="0.35">
      <c r="A37" t="str">
        <f t="shared" si="38"/>
        <v>PHX</v>
      </c>
      <c r="B37" s="5">
        <f>Neural!B4</f>
        <v>113.533280511</v>
      </c>
      <c r="C37" s="5">
        <f>Neural!C4</f>
        <v>109.094166953185</v>
      </c>
      <c r="D37" s="6" t="str">
        <f>A8</f>
        <v>LAL</v>
      </c>
      <c r="E37" s="6" t="str">
        <f>B8</f>
        <v>DEN</v>
      </c>
      <c r="F37" s="6">
        <f>(K8+V9)/2</f>
        <v>113.73359422697605</v>
      </c>
      <c r="G37" s="6">
        <f>(K9+V8)/2</f>
        <v>115.52786233571966</v>
      </c>
      <c r="H37" s="6">
        <f t="shared" si="39"/>
        <v>-1.7942681087436085</v>
      </c>
      <c r="I37" s="6" t="str">
        <f t="shared" si="40"/>
        <v>DEN</v>
      </c>
      <c r="L37" s="6">
        <f t="shared" si="36"/>
        <v>229.26145656269571</v>
      </c>
      <c r="M37" s="10">
        <f>MAX(K8,V9)</f>
        <v>120.87665095151667</v>
      </c>
      <c r="N37" s="10">
        <f>MAX(K9,V8)</f>
        <v>115.56975184031889</v>
      </c>
      <c r="O37" s="6">
        <f t="shared" si="41"/>
        <v>5.3068991111977795</v>
      </c>
      <c r="P37" s="6" t="str">
        <f t="shared" si="42"/>
        <v>LAL</v>
      </c>
      <c r="Q37" s="6">
        <f t="shared" si="37"/>
        <v>236.44640279183557</v>
      </c>
    </row>
    <row r="38" spans="1:19" ht="15" thickBot="1" x14ac:dyDescent="0.35">
      <c r="A38" t="str">
        <f t="shared" si="38"/>
        <v>MIN</v>
      </c>
      <c r="B38" s="5">
        <f>Neural!B5</f>
        <v>112.499142999802</v>
      </c>
      <c r="C38" s="5">
        <f>Neural!C5</f>
        <v>105.879411097378</v>
      </c>
      <c r="D38" s="6">
        <f>A10</f>
        <v>0</v>
      </c>
      <c r="E38" s="6">
        <f>B10</f>
        <v>0</v>
      </c>
      <c r="F38" s="6">
        <f>(K10+V11)/2</f>
        <v>0</v>
      </c>
      <c r="G38" s="6">
        <f>(K11+V10)/2</f>
        <v>0</v>
      </c>
      <c r="H38" s="6">
        <f t="shared" si="39"/>
        <v>0</v>
      </c>
      <c r="I38" s="6">
        <f t="shared" si="40"/>
        <v>0</v>
      </c>
      <c r="L38" s="6">
        <f t="shared" si="36"/>
        <v>0</v>
      </c>
      <c r="M38" s="10">
        <f>MAX(K10,V11)</f>
        <v>0</v>
      </c>
      <c r="N38" s="6">
        <f>MAX(K11,V10)</f>
        <v>0</v>
      </c>
      <c r="O38" s="6">
        <f t="shared" si="41"/>
        <v>0</v>
      </c>
      <c r="P38" s="6">
        <f t="shared" si="42"/>
        <v>0</v>
      </c>
      <c r="Q38" s="6">
        <f t="shared" si="37"/>
        <v>0</v>
      </c>
    </row>
    <row r="39" spans="1:19" ht="15" thickBot="1" x14ac:dyDescent="0.35">
      <c r="A39" t="str">
        <f t="shared" si="38"/>
        <v>PHI</v>
      </c>
      <c r="B39" s="5">
        <f>Neural!B6</f>
        <v>111.763302665574</v>
      </c>
      <c r="C39" s="5">
        <f>Neural!C6</f>
        <v>106.55811619304301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 t="str">
        <f t="shared" si="38"/>
        <v>NYK</v>
      </c>
      <c r="B40" s="5">
        <f>Neural!B7</f>
        <v>114.78680997525601</v>
      </c>
      <c r="C40" s="5">
        <f>Neural!C7</f>
        <v>107.588817713183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 t="str">
        <f t="shared" si="38"/>
        <v>LAL</v>
      </c>
      <c r="B41" s="5">
        <f>Neural!B8</f>
        <v>121.318516891565</v>
      </c>
      <c r="C41" s="5">
        <f>Neural!C8</f>
        <v>116.28103064379999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 t="str">
        <f t="shared" si="38"/>
        <v>DEN</v>
      </c>
      <c r="B42" s="5">
        <f>Neural!B9</f>
        <v>115.22332267734301</v>
      </c>
      <c r="C42" s="5">
        <f>Neural!C9</f>
        <v>106.47996188955101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>
        <f t="shared" si="38"/>
        <v>0</v>
      </c>
      <c r="B43" s="5">
        <f>Neural!B10</f>
        <v>0</v>
      </c>
      <c r="C43" s="5">
        <f>Neural!C10</f>
        <v>0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>
        <f t="shared" si="38"/>
        <v>0</v>
      </c>
      <c r="B44" s="5">
        <f>Neural!B11</f>
        <v>0</v>
      </c>
      <c r="C44" s="5">
        <f>Neural!C11</f>
        <v>0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ORL</v>
      </c>
      <c r="E52" s="8" t="str">
        <f t="shared" si="66"/>
        <v>CLE</v>
      </c>
      <c r="F52" s="6">
        <f t="shared" ref="F52:F66" si="67">MIN(M34,M52)</f>
        <v>109.58139047121323</v>
      </c>
      <c r="G52" s="6">
        <f t="shared" ref="G52:G66" si="68">MAX(N34,N52)</f>
        <v>108.32562946779454</v>
      </c>
      <c r="H52" s="6">
        <f t="shared" ref="H52:H63" si="69">F52-G52</f>
        <v>1.2557610034186837</v>
      </c>
      <c r="I52" s="6" t="str">
        <f t="shared" ref="I52:I66" si="70">IF(G52&gt;F52,E34,D34)</f>
        <v>ORL</v>
      </c>
      <c r="L52" s="6">
        <f t="shared" ref="L52:L63" si="71">F52+G52</f>
        <v>217.90701993900777</v>
      </c>
      <c r="M52" s="6">
        <f>MIN(K2,V3)</f>
        <v>109.58139047121323</v>
      </c>
      <c r="N52" s="6">
        <f>MIN(K3,V2)</f>
        <v>104.47383092161978</v>
      </c>
      <c r="O52" s="6">
        <f>M52-N52</f>
        <v>5.1075595495934465</v>
      </c>
      <c r="P52" s="6" t="str">
        <f>IF(N52&gt;M52,E52,D52)</f>
        <v>ORL</v>
      </c>
      <c r="Q52" s="6">
        <f>M52+N52</f>
        <v>214.055221392833</v>
      </c>
      <c r="T52" s="6">
        <f>MIN(M2,X3)</f>
        <v>108.320610687022</v>
      </c>
      <c r="U52" s="6">
        <f>MIN(M3,X2)</f>
        <v>101.56779</v>
      </c>
      <c r="V52" s="6">
        <f>T52+U52</f>
        <v>209.888400687022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 t="str">
        <f t="shared" si="66"/>
        <v>PHX</v>
      </c>
      <c r="E53" s="8" t="str">
        <f t="shared" si="66"/>
        <v>MIN</v>
      </c>
      <c r="F53" s="6">
        <f t="shared" si="67"/>
        <v>105.74209270128434</v>
      </c>
      <c r="G53" s="6">
        <f t="shared" si="68"/>
        <v>111.84561973333678</v>
      </c>
      <c r="H53" s="6">
        <f t="shared" si="69"/>
        <v>-6.1035270320524404</v>
      </c>
      <c r="I53" s="6" t="str">
        <f t="shared" si="70"/>
        <v>MIN</v>
      </c>
      <c r="L53" s="6">
        <f t="shared" si="71"/>
        <v>217.5877124346211</v>
      </c>
      <c r="M53" s="6">
        <f>MIN(K4,V5)</f>
        <v>105.74209270128434</v>
      </c>
      <c r="N53" s="6">
        <f>MIN(K5,V4)</f>
        <v>109.14782685363389</v>
      </c>
      <c r="O53" s="6">
        <f t="shared" ref="O53:O62" si="72">M53-N53</f>
        <v>-3.4057341523495523</v>
      </c>
      <c r="P53" s="6" t="str">
        <f t="shared" ref="P53:P63" si="73">IF(N53&gt;M53,E53,D53)</f>
        <v>MIN</v>
      </c>
      <c r="Q53" s="6">
        <f t="shared" ref="Q53:Q62" si="74">M53+N53</f>
        <v>214.88991955491821</v>
      </c>
      <c r="T53" s="6">
        <f>MIN(M4,X5)</f>
        <v>104.03377500000001</v>
      </c>
      <c r="U53" s="6">
        <f>MIN(M5,X4)</f>
        <v>108.19298245614</v>
      </c>
      <c r="V53" s="6">
        <f t="shared" ref="V53:V62" si="75">T53+U53</f>
        <v>212.22675745614001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 t="str">
        <f t="shared" si="66"/>
        <v>PHI</v>
      </c>
      <c r="E54" s="8" t="str">
        <f t="shared" si="66"/>
        <v>NYK</v>
      </c>
      <c r="F54" s="6">
        <f t="shared" si="67"/>
        <v>107.74772827193</v>
      </c>
      <c r="G54" s="6">
        <f t="shared" si="68"/>
        <v>115.300519368013</v>
      </c>
      <c r="H54" s="6">
        <f t="shared" si="69"/>
        <v>-7.5527910960829985</v>
      </c>
      <c r="I54" s="6" t="str">
        <f t="shared" si="70"/>
        <v>NYK</v>
      </c>
      <c r="L54" s="6">
        <f t="shared" si="71"/>
        <v>223.04824763994299</v>
      </c>
      <c r="M54" s="6">
        <f>MIN(K6,V7)</f>
        <v>107.74772827193</v>
      </c>
      <c r="N54" s="6">
        <f>MIN(K7,V6)</f>
        <v>106.134226014219</v>
      </c>
      <c r="O54" s="6">
        <f t="shared" si="72"/>
        <v>1.613502257711005</v>
      </c>
      <c r="P54" s="6" t="str">
        <f t="shared" si="73"/>
        <v>PHI</v>
      </c>
      <c r="Q54" s="6">
        <f t="shared" si="74"/>
        <v>213.88195428614898</v>
      </c>
      <c r="T54" s="6">
        <f>MIN(M6,X7)</f>
        <v>106.92186</v>
      </c>
      <c r="U54" s="6">
        <f>MIN(M7,X6)</f>
        <v>104.64902499999999</v>
      </c>
      <c r="V54" s="6">
        <f t="shared" si="75"/>
        <v>211.57088499999998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 t="str">
        <f t="shared" si="66"/>
        <v>LAL</v>
      </c>
      <c r="E55" s="8" t="str">
        <f t="shared" si="66"/>
        <v>DEN</v>
      </c>
      <c r="F55" s="6">
        <f t="shared" si="67"/>
        <v>106.59053750243544</v>
      </c>
      <c r="G55" s="6">
        <f t="shared" si="68"/>
        <v>115.56975184031889</v>
      </c>
      <c r="H55" s="6">
        <f t="shared" si="69"/>
        <v>-8.9792143378834481</v>
      </c>
      <c r="I55" s="6" t="str">
        <f t="shared" si="70"/>
        <v>DEN</v>
      </c>
      <c r="L55" s="6">
        <f t="shared" si="71"/>
        <v>222.16028934275431</v>
      </c>
      <c r="M55" s="6">
        <f>MIN(K8,V9)</f>
        <v>106.59053750243544</v>
      </c>
      <c r="N55" s="6">
        <f>MIN(K9,V8)</f>
        <v>115.48597283112043</v>
      </c>
      <c r="O55" s="6">
        <f t="shared" si="72"/>
        <v>-8.8954353286849965</v>
      </c>
      <c r="P55" s="6" t="str">
        <f t="shared" si="73"/>
        <v>DEN</v>
      </c>
      <c r="Q55" s="6">
        <f t="shared" si="74"/>
        <v>222.07651033355586</v>
      </c>
      <c r="T55" s="6">
        <f>MIN(M8,X9)</f>
        <v>105.293293701233</v>
      </c>
      <c r="U55" s="6">
        <f>MIN(M9,X8)</f>
        <v>111.59581</v>
      </c>
      <c r="V55" s="6">
        <f t="shared" si="75"/>
        <v>216.88910370123301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>
        <f t="shared" si="66"/>
        <v>0</v>
      </c>
      <c r="E56" s="8">
        <f t="shared" si="66"/>
        <v>0</v>
      </c>
      <c r="F56" s="6">
        <f t="shared" si="67"/>
        <v>0</v>
      </c>
      <c r="G56" s="6">
        <f t="shared" si="68"/>
        <v>0</v>
      </c>
      <c r="H56" s="6">
        <f t="shared" si="69"/>
        <v>0</v>
      </c>
      <c r="I56" s="6">
        <f t="shared" si="70"/>
        <v>0</v>
      </c>
      <c r="L56" s="6">
        <f t="shared" si="71"/>
        <v>0</v>
      </c>
      <c r="M56" s="6">
        <f>MIN(K10,V11)</f>
        <v>0</v>
      </c>
      <c r="N56" s="6">
        <f>MIN(K11,V10)</f>
        <v>0</v>
      </c>
      <c r="O56" s="6">
        <f t="shared" si="72"/>
        <v>0</v>
      </c>
      <c r="P56" s="6">
        <f t="shared" si="73"/>
        <v>0</v>
      </c>
      <c r="Q56" s="6">
        <f t="shared" si="74"/>
        <v>0</v>
      </c>
      <c r="T56" s="6">
        <f>MIN(M10,X11)</f>
        <v>0</v>
      </c>
      <c r="U56" s="6">
        <f>MIN(M11,X10)</f>
        <v>0</v>
      </c>
      <c r="V56" s="6">
        <f t="shared" si="75"/>
        <v>0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58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57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ORL</v>
      </c>
      <c r="E70" s="8" t="str">
        <f t="shared" si="98"/>
        <v>CLE</v>
      </c>
      <c r="F70" s="6">
        <f t="shared" ref="F70:F84" si="99">MAX(M34,M52)</f>
        <v>113.38260295646234</v>
      </c>
      <c r="G70" s="6">
        <f t="shared" ref="G70:G84" si="100">MIN(N34,N52)</f>
        <v>104.47383092161978</v>
      </c>
      <c r="H70" s="6">
        <f t="shared" ref="H70:H81" si="101">F70-G70</f>
        <v>8.9087720348425563</v>
      </c>
      <c r="I70" s="6" t="str">
        <f t="shared" ref="I70:I84" si="102">IF(G70&gt;F70,E34,D34)</f>
        <v>ORL</v>
      </c>
      <c r="L70" s="6">
        <f t="shared" ref="L70:L81" si="103">F70+G70</f>
        <v>217.8564338780821</v>
      </c>
      <c r="M70" s="17" t="str">
        <f>D70</f>
        <v>ORL</v>
      </c>
      <c r="N70" s="17" t="str">
        <f>E70</f>
        <v>CLE</v>
      </c>
      <c r="O70" s="19" t="s">
        <v>66</v>
      </c>
      <c r="P70" s="19" t="s">
        <v>59</v>
      </c>
      <c r="Q70" s="20">
        <v>1</v>
      </c>
      <c r="R70" s="20">
        <v>5</v>
      </c>
      <c r="S70" s="20" t="s">
        <v>71</v>
      </c>
      <c r="T70" s="20" t="s">
        <v>72</v>
      </c>
      <c r="U70" s="19">
        <v>206.5</v>
      </c>
      <c r="V70" s="19" t="s">
        <v>56</v>
      </c>
      <c r="W70" s="20">
        <v>1</v>
      </c>
      <c r="X70" s="20">
        <v>5</v>
      </c>
      <c r="Y70" s="20" t="s">
        <v>71</v>
      </c>
      <c r="Z70" s="20">
        <v>180</v>
      </c>
    </row>
    <row r="71" spans="4:26" x14ac:dyDescent="0.3">
      <c r="D71" s="8" t="str">
        <f t="shared" si="98"/>
        <v>PHX</v>
      </c>
      <c r="E71" s="8" t="str">
        <f t="shared" si="98"/>
        <v>MIN</v>
      </c>
      <c r="F71" s="6">
        <f t="shared" si="99"/>
        <v>112.87871034990479</v>
      </c>
      <c r="G71" s="6">
        <f t="shared" si="100"/>
        <v>109.14782685363389</v>
      </c>
      <c r="H71" s="6">
        <f t="shared" si="101"/>
        <v>3.7308834962709057</v>
      </c>
      <c r="I71" s="6" t="str">
        <f t="shared" si="102"/>
        <v>PHX</v>
      </c>
      <c r="L71" s="6">
        <f t="shared" si="103"/>
        <v>222.02653720353868</v>
      </c>
      <c r="M71" s="17" t="str">
        <f t="shared" ref="M71:M81" si="104">D71</f>
        <v>PHX</v>
      </c>
      <c r="N71" s="17" t="str">
        <f t="shared" ref="N71:N81" si="105">E71</f>
        <v>MIN</v>
      </c>
      <c r="O71" s="21" t="s">
        <v>67</v>
      </c>
      <c r="P71" s="21" t="s">
        <v>37</v>
      </c>
      <c r="Q71" s="22">
        <v>0.4</v>
      </c>
      <c r="R71" s="22">
        <v>2</v>
      </c>
      <c r="S71" s="22"/>
      <c r="T71" s="22" t="s">
        <v>73</v>
      </c>
      <c r="U71" s="19">
        <v>214.5</v>
      </c>
      <c r="V71" s="19" t="s">
        <v>70</v>
      </c>
      <c r="W71" s="20">
        <v>0.2</v>
      </c>
      <c r="X71" s="20">
        <v>1</v>
      </c>
      <c r="Y71" s="20"/>
      <c r="Z71" s="20">
        <v>215</v>
      </c>
    </row>
    <row r="72" spans="4:26" x14ac:dyDescent="0.3">
      <c r="D72" s="8" t="str">
        <f t="shared" si="98"/>
        <v>PHI</v>
      </c>
      <c r="E72" s="8" t="str">
        <f t="shared" si="98"/>
        <v>NYK</v>
      </c>
      <c r="F72" s="6">
        <f t="shared" si="99"/>
        <v>110.88790997918643</v>
      </c>
      <c r="G72" s="6">
        <f t="shared" si="100"/>
        <v>106.134226014219</v>
      </c>
      <c r="H72" s="6">
        <f t="shared" si="101"/>
        <v>4.7536839649674363</v>
      </c>
      <c r="I72" s="6" t="str">
        <f t="shared" si="102"/>
        <v>PHI</v>
      </c>
      <c r="L72" s="6">
        <f t="shared" si="103"/>
        <v>217.02213599340541</v>
      </c>
      <c r="M72" s="17" t="str">
        <f t="shared" si="104"/>
        <v>PHI</v>
      </c>
      <c r="N72" s="17" t="str">
        <f t="shared" si="105"/>
        <v>NYK</v>
      </c>
      <c r="O72" s="19" t="s">
        <v>68</v>
      </c>
      <c r="P72" s="19" t="s">
        <v>62</v>
      </c>
      <c r="Q72" s="20">
        <v>0.8</v>
      </c>
      <c r="R72" s="20">
        <v>4</v>
      </c>
      <c r="S72" s="20" t="s">
        <v>71</v>
      </c>
      <c r="T72" s="20" t="s">
        <v>74</v>
      </c>
      <c r="U72" s="21">
        <v>208.5</v>
      </c>
      <c r="V72" s="21" t="s">
        <v>56</v>
      </c>
      <c r="W72" s="22">
        <v>1</v>
      </c>
      <c r="X72" s="22">
        <v>5</v>
      </c>
      <c r="Y72" s="22"/>
      <c r="Z72" s="22">
        <v>215</v>
      </c>
    </row>
    <row r="73" spans="4:26" x14ac:dyDescent="0.3">
      <c r="D73" s="8" t="str">
        <f t="shared" si="98"/>
        <v>LAL</v>
      </c>
      <c r="E73" s="8" t="str">
        <f t="shared" si="98"/>
        <v>DEN</v>
      </c>
      <c r="F73" s="6">
        <f t="shared" si="99"/>
        <v>120.87665095151667</v>
      </c>
      <c r="G73" s="6">
        <f t="shared" si="100"/>
        <v>115.48597283112043</v>
      </c>
      <c r="H73" s="6">
        <f t="shared" si="101"/>
        <v>5.3906781203962311</v>
      </c>
      <c r="I73" s="6" t="str">
        <f t="shared" si="102"/>
        <v>LAL</v>
      </c>
      <c r="L73" s="6">
        <f t="shared" si="103"/>
        <v>236.36262378263712</v>
      </c>
      <c r="M73" s="17" t="str">
        <f t="shared" si="104"/>
        <v>LAL</v>
      </c>
      <c r="N73" s="17" t="str">
        <f t="shared" si="105"/>
        <v>DEN</v>
      </c>
      <c r="O73" s="21" t="s">
        <v>69</v>
      </c>
      <c r="P73" s="21" t="s">
        <v>65</v>
      </c>
      <c r="Q73" s="22">
        <v>0.4</v>
      </c>
      <c r="R73" s="22">
        <v>2</v>
      </c>
      <c r="S73" s="22"/>
      <c r="T73" s="22" t="s">
        <v>75</v>
      </c>
      <c r="U73" s="21">
        <v>226.5</v>
      </c>
      <c r="V73" s="21" t="s">
        <v>70</v>
      </c>
      <c r="W73" s="22">
        <v>0.4</v>
      </c>
      <c r="X73" s="22">
        <v>2</v>
      </c>
      <c r="Y73" s="22" t="s">
        <v>71</v>
      </c>
      <c r="Z73" s="22">
        <v>217</v>
      </c>
    </row>
    <row r="74" spans="4:26" x14ac:dyDescent="0.3">
      <c r="D74" s="8">
        <f t="shared" si="98"/>
        <v>0</v>
      </c>
      <c r="E74" s="8">
        <f t="shared" si="98"/>
        <v>0</v>
      </c>
      <c r="F74" s="6">
        <f t="shared" si="99"/>
        <v>0</v>
      </c>
      <c r="G74" s="6">
        <f t="shared" si="100"/>
        <v>0</v>
      </c>
      <c r="H74" s="6">
        <f t="shared" si="101"/>
        <v>0</v>
      </c>
      <c r="I74" s="6">
        <f t="shared" si="102"/>
        <v>0</v>
      </c>
      <c r="L74" s="6">
        <f t="shared" si="103"/>
        <v>0</v>
      </c>
      <c r="M74" s="17">
        <f t="shared" si="104"/>
        <v>0</v>
      </c>
      <c r="N74" s="17">
        <f t="shared" si="105"/>
        <v>0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ORL</v>
      </c>
      <c r="E87" t="str">
        <f>B2</f>
        <v>CLE</v>
      </c>
      <c r="F87" s="6">
        <v>14.239999999999995</v>
      </c>
      <c r="G87" s="6">
        <v>-8.6014765483839994</v>
      </c>
    </row>
    <row r="88" spans="4:26" x14ac:dyDescent="0.3">
      <c r="D88" t="str">
        <f t="shared" ref="D88:E88" si="118">A3</f>
        <v>CLE</v>
      </c>
      <c r="E88" t="str">
        <f t="shared" si="118"/>
        <v>ORL</v>
      </c>
    </row>
    <row r="89" spans="4:26" x14ac:dyDescent="0.3">
      <c r="D89" t="str">
        <f t="shared" ref="D89:E89" si="119">A4</f>
        <v>PHX</v>
      </c>
      <c r="E89" t="str">
        <f t="shared" si="119"/>
        <v>MIN</v>
      </c>
      <c r="F89" s="6">
        <v>8.7445161290320073</v>
      </c>
      <c r="G89" s="6">
        <v>-7.7791331157809935</v>
      </c>
    </row>
    <row r="90" spans="4:26" x14ac:dyDescent="0.3">
      <c r="D90" t="str">
        <f t="shared" ref="D90:E90" si="120">A5</f>
        <v>MIN</v>
      </c>
      <c r="E90" t="str">
        <f t="shared" si="120"/>
        <v>PHX</v>
      </c>
    </row>
    <row r="91" spans="4:26" x14ac:dyDescent="0.3">
      <c r="D91" t="str">
        <f t="shared" ref="D91:E91" si="121">A6</f>
        <v>PHI</v>
      </c>
      <c r="E91" t="str">
        <f t="shared" si="121"/>
        <v>NYK</v>
      </c>
      <c r="F91" s="6">
        <v>0</v>
      </c>
      <c r="G91" s="6">
        <v>0</v>
      </c>
    </row>
    <row r="92" spans="4:26" x14ac:dyDescent="0.3">
      <c r="D92" t="str">
        <f t="shared" ref="D92:E92" si="122">A7</f>
        <v>NYK</v>
      </c>
      <c r="E92" t="str">
        <f t="shared" si="122"/>
        <v>PHI</v>
      </c>
    </row>
    <row r="93" spans="4:26" x14ac:dyDescent="0.3">
      <c r="D93" t="str">
        <f t="shared" ref="D93:E93" si="123">A8</f>
        <v>LAL</v>
      </c>
      <c r="E93" t="str">
        <f t="shared" si="123"/>
        <v>DEN</v>
      </c>
      <c r="F93" s="6">
        <v>0</v>
      </c>
      <c r="G93" s="6">
        <v>0</v>
      </c>
    </row>
    <row r="94" spans="4:26" x14ac:dyDescent="0.3">
      <c r="D94" t="str">
        <f t="shared" ref="D94:E94" si="124">A9</f>
        <v>DEN</v>
      </c>
      <c r="E94" t="str">
        <f t="shared" si="124"/>
        <v>LAL</v>
      </c>
    </row>
    <row r="95" spans="4:26" x14ac:dyDescent="0.3">
      <c r="D95">
        <f t="shared" ref="D95:E95" si="125">A10</f>
        <v>0</v>
      </c>
      <c r="E95">
        <f t="shared" si="125"/>
        <v>0</v>
      </c>
      <c r="F95" s="6">
        <v>0</v>
      </c>
      <c r="G95" s="6">
        <v>0</v>
      </c>
    </row>
    <row r="96" spans="4:26" x14ac:dyDescent="0.3">
      <c r="D96">
        <f t="shared" ref="D96:E96" si="126">A11</f>
        <v>0</v>
      </c>
      <c r="E96">
        <f t="shared" si="126"/>
        <v>0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>
      <selection sqref="A1:C9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1</v>
      </c>
      <c r="B2" s="1">
        <v>110.08</v>
      </c>
      <c r="C2" s="1">
        <v>103.56</v>
      </c>
      <c r="F2" s="1"/>
      <c r="G2" s="1"/>
      <c r="H2" s="1"/>
    </row>
    <row r="3" spans="1:8" ht="15" thickBot="1" x14ac:dyDescent="0.35">
      <c r="A3" s="1">
        <v>2</v>
      </c>
      <c r="B3" s="1">
        <v>108.53</v>
      </c>
      <c r="C3" s="1">
        <v>113.36</v>
      </c>
      <c r="F3" s="1"/>
      <c r="G3" s="1"/>
      <c r="H3" s="1"/>
    </row>
    <row r="4" spans="1:8" ht="15" thickBot="1" x14ac:dyDescent="0.35">
      <c r="A4" s="1">
        <v>3</v>
      </c>
      <c r="B4" s="1">
        <v>112.26</v>
      </c>
      <c r="C4" s="1">
        <v>109.07</v>
      </c>
      <c r="F4" s="1"/>
      <c r="G4" s="1"/>
      <c r="H4" s="1"/>
    </row>
    <row r="5" spans="1:8" ht="15" thickBot="1" x14ac:dyDescent="0.35">
      <c r="A5" s="1">
        <v>4</v>
      </c>
      <c r="B5" s="1">
        <v>111.71</v>
      </c>
      <c r="C5" s="1">
        <v>105.18</v>
      </c>
      <c r="F5" s="1"/>
      <c r="G5" s="1"/>
      <c r="H5" s="1"/>
    </row>
    <row r="6" spans="1:8" ht="15" thickBot="1" x14ac:dyDescent="0.35">
      <c r="A6" s="1">
        <v>5</v>
      </c>
      <c r="B6" s="1">
        <v>110.15</v>
      </c>
      <c r="C6" s="1">
        <v>104.89</v>
      </c>
      <c r="F6" s="1"/>
      <c r="G6" s="1"/>
      <c r="H6" s="1"/>
    </row>
    <row r="7" spans="1:8" ht="15" thickBot="1" x14ac:dyDescent="0.35">
      <c r="A7" s="1">
        <v>6</v>
      </c>
      <c r="B7" s="1">
        <v>116.81</v>
      </c>
      <c r="C7" s="1">
        <v>107.24</v>
      </c>
      <c r="F7" s="1"/>
      <c r="G7" s="1"/>
      <c r="H7" s="1"/>
    </row>
    <row r="8" spans="1:8" ht="15" thickBot="1" x14ac:dyDescent="0.35">
      <c r="A8" s="1">
        <v>7</v>
      </c>
      <c r="B8" s="1">
        <v>120.39</v>
      </c>
      <c r="C8" s="1">
        <v>116.27</v>
      </c>
      <c r="F8" s="1"/>
      <c r="G8" s="1"/>
      <c r="H8" s="1"/>
    </row>
    <row r="9" spans="1:8" ht="15" thickBot="1" x14ac:dyDescent="0.35">
      <c r="A9" s="1">
        <v>8</v>
      </c>
      <c r="B9" s="1">
        <v>116.64</v>
      </c>
      <c r="C9" s="1">
        <v>106.05</v>
      </c>
      <c r="F9" s="1"/>
      <c r="G9" s="1"/>
      <c r="H9" s="1"/>
    </row>
    <row r="10" spans="1:8" ht="15" thickBot="1" x14ac:dyDescent="0.35">
      <c r="A10" s="1"/>
      <c r="B10" s="1"/>
      <c r="C10" s="1"/>
      <c r="F10" s="1"/>
      <c r="G10" s="1"/>
      <c r="H10" s="1"/>
    </row>
    <row r="11" spans="1:8" ht="15" thickBot="1" x14ac:dyDescent="0.35">
      <c r="A11" s="1"/>
      <c r="B11" s="1"/>
      <c r="C11" s="1"/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sqref="A1:C9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1</v>
      </c>
      <c r="B2" s="1">
        <v>109.827252949588</v>
      </c>
      <c r="C2" s="1">
        <v>104.827314003469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2</v>
      </c>
      <c r="B3" s="1">
        <v>107.99913641126</v>
      </c>
      <c r="C3" s="1">
        <v>113.65270963857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A4" s="1">
        <v>3</v>
      </c>
      <c r="B4" s="1">
        <v>113.533280511</v>
      </c>
      <c r="C4" s="1">
        <v>109.094166953185</v>
      </c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A5" s="1">
        <v>4</v>
      </c>
      <c r="B5" s="1">
        <v>112.499142999802</v>
      </c>
      <c r="C5" s="1">
        <v>105.879411097378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5</v>
      </c>
      <c r="B6" s="1">
        <v>111.763302665574</v>
      </c>
      <c r="C6" s="1">
        <v>106.55811619304301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6</v>
      </c>
      <c r="B7" s="1">
        <v>114.78680997525601</v>
      </c>
      <c r="C7" s="1">
        <v>107.588817713183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7</v>
      </c>
      <c r="B8" s="1">
        <v>121.318516891565</v>
      </c>
      <c r="C8" s="1">
        <v>116.28103064379999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8</v>
      </c>
      <c r="B9" s="1">
        <v>115.22332267734301</v>
      </c>
      <c r="C9" s="1">
        <v>106.47996188955101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/>
      <c r="B10" s="1"/>
      <c r="C10" s="1"/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/>
      <c r="B11" s="1"/>
      <c r="C11" s="1"/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sqref="A1:C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109.49999999999901</v>
      </c>
      <c r="C2" s="1">
        <v>104.75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2</v>
      </c>
      <c r="B3" s="1">
        <v>108</v>
      </c>
      <c r="C3" s="1">
        <v>113.4375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A4" s="1">
        <v>3</v>
      </c>
      <c r="B4" s="1">
        <v>113.41176470588201</v>
      </c>
      <c r="C4" s="1">
        <v>109</v>
      </c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A5" s="1">
        <v>4</v>
      </c>
      <c r="B5" s="1">
        <v>112.0625</v>
      </c>
      <c r="C5" s="1">
        <v>105.6875</v>
      </c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A6" s="1">
        <v>5</v>
      </c>
      <c r="B6" s="1">
        <v>111.388888888888</v>
      </c>
      <c r="C6" s="1">
        <v>106.444444444444</v>
      </c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A7" s="1">
        <v>6</v>
      </c>
      <c r="B7" s="1">
        <v>114.823529411764</v>
      </c>
      <c r="C7" s="1">
        <v>107.764705882352</v>
      </c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A8" s="1">
        <v>7</v>
      </c>
      <c r="B8" s="1">
        <v>121.31249999999901</v>
      </c>
      <c r="C8" s="1">
        <v>116</v>
      </c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A9" s="1">
        <v>8</v>
      </c>
      <c r="B9" s="1">
        <v>115.12499999999901</v>
      </c>
      <c r="C9" s="1">
        <v>106.625</v>
      </c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/>
      <c r="B10" s="1"/>
      <c r="C10" s="1"/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/>
      <c r="B11" s="1"/>
      <c r="C11" s="1"/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sqref="A1:C9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108.320610687022</v>
      </c>
      <c r="C2" s="1">
        <v>105.355555555555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2</v>
      </c>
      <c r="B3" s="1">
        <v>107.761627906976</v>
      </c>
      <c r="C3" s="1">
        <v>112.47311827956899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A4" s="1">
        <v>3</v>
      </c>
      <c r="B4" s="1">
        <v>111.19047619047601</v>
      </c>
      <c r="C4" s="1">
        <v>108.19298245614</v>
      </c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A5" s="1">
        <v>4</v>
      </c>
      <c r="B5" s="1">
        <v>110.48</v>
      </c>
      <c r="C5" s="1">
        <v>107.141666666666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5</v>
      </c>
      <c r="B6" s="1">
        <v>108.182539682539</v>
      </c>
      <c r="C6" s="1">
        <v>106.601398601398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6</v>
      </c>
      <c r="B7" s="1">
        <v>114.84337349397499</v>
      </c>
      <c r="C7" s="1">
        <v>107.435483870967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7</v>
      </c>
      <c r="B8" s="1">
        <v>119.5</v>
      </c>
      <c r="C8" s="1">
        <v>115.95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8</v>
      </c>
      <c r="B9" s="1">
        <v>116.8875</v>
      </c>
      <c r="C9" s="1">
        <v>108.19298245614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/>
      <c r="B10" s="1"/>
      <c r="C10" s="1"/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/>
      <c r="B11" s="1"/>
      <c r="C11" s="1"/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sqref="A1:C9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109.99124</v>
      </c>
      <c r="C2" s="1">
        <v>101.56779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2</v>
      </c>
      <c r="B3" s="1">
        <v>108.54264000000001</v>
      </c>
      <c r="C3" s="1">
        <v>114.45396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A4" s="1">
        <v>3</v>
      </c>
      <c r="B4" s="1">
        <v>112.938255</v>
      </c>
      <c r="C4" s="1">
        <v>109.733475</v>
      </c>
      <c r="F4" s="1">
        <v>3</v>
      </c>
      <c r="G4" s="1">
        <v>112.06338</v>
      </c>
      <c r="H4" s="1">
        <v>109.32299999999999</v>
      </c>
    </row>
    <row r="5" spans="1:8" ht="15" thickBot="1" x14ac:dyDescent="0.35">
      <c r="A5" s="1">
        <v>4</v>
      </c>
      <c r="B5" s="1">
        <v>112.19168999999999</v>
      </c>
      <c r="C5" s="1">
        <v>104.03377500000001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5</v>
      </c>
      <c r="B6" s="1">
        <v>111.73299400000001</v>
      </c>
      <c r="C6" s="1">
        <v>104.64902499999999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6</v>
      </c>
      <c r="B7" s="1">
        <v>116.85871</v>
      </c>
      <c r="C7" s="1">
        <v>106.92186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7</v>
      </c>
      <c r="B8" s="1">
        <v>121.70972999999999</v>
      </c>
      <c r="C8" s="1">
        <v>111.59581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8</v>
      </c>
      <c r="B9" s="1">
        <v>114.58226999999999</v>
      </c>
      <c r="C9" s="1">
        <v>105.86207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/>
      <c r="B10" s="1"/>
      <c r="C10" s="1"/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/>
      <c r="B11" s="1"/>
      <c r="C11" s="1"/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>
      <selection sqref="A1:C9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109.500005348991</v>
      </c>
      <c r="C2" s="1">
        <v>104.7500005366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2</v>
      </c>
      <c r="B3" s="1">
        <v>107.999999999915</v>
      </c>
      <c r="C3" s="1">
        <v>113.437499998791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A4" s="1">
        <v>3</v>
      </c>
      <c r="B4" s="1">
        <v>113.411789878577</v>
      </c>
      <c r="C4" s="1">
        <v>109.000002529265</v>
      </c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A5" s="1">
        <v>4</v>
      </c>
      <c r="B5" s="1">
        <v>112.06250534961301</v>
      </c>
      <c r="C5" s="1">
        <v>105.68750053947799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5</v>
      </c>
      <c r="B6" s="1">
        <v>111.388884133659</v>
      </c>
      <c r="C6" s="1">
        <v>106.44444396527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6</v>
      </c>
      <c r="B7" s="1">
        <v>114.82352437781999</v>
      </c>
      <c r="C7" s="1">
        <v>107.764705377129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7</v>
      </c>
      <c r="B8" s="1">
        <v>121.31249999971</v>
      </c>
      <c r="C8" s="1">
        <v>115.999999998799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8</v>
      </c>
      <c r="B9" s="1">
        <v>115.12498930182601</v>
      </c>
      <c r="C9" s="1">
        <v>106.62499892427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/>
      <c r="B10" s="1"/>
      <c r="C10" s="1"/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/>
      <c r="B11" s="1"/>
      <c r="C11" s="1"/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sqref="A1:C9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 t="s">
        <v>44</v>
      </c>
    </row>
    <row r="2" spans="1:5" ht="15" thickBot="1" x14ac:dyDescent="0.35">
      <c r="A2" s="1">
        <v>1</v>
      </c>
      <c r="B2" s="1">
        <v>109.500000000114</v>
      </c>
      <c r="C2" s="1">
        <v>104.750000000002</v>
      </c>
    </row>
    <row r="3" spans="1:5" ht="15" thickBot="1" x14ac:dyDescent="0.35">
      <c r="A3" s="1">
        <v>2</v>
      </c>
      <c r="B3" s="1">
        <v>107.999999999935</v>
      </c>
      <c r="C3" s="1">
        <v>113.437500000309</v>
      </c>
    </row>
    <row r="4" spans="1:5" ht="15" thickBot="1" x14ac:dyDescent="0.35">
      <c r="A4" s="1">
        <v>3</v>
      </c>
      <c r="B4" s="1">
        <v>113.411764705895</v>
      </c>
      <c r="C4" s="1">
        <v>109.000000000147</v>
      </c>
    </row>
    <row r="5" spans="1:5" ht="15" thickBot="1" x14ac:dyDescent="0.35">
      <c r="A5" s="1">
        <v>4</v>
      </c>
      <c r="B5" s="1">
        <v>112.062500000041</v>
      </c>
      <c r="C5" s="1">
        <v>105.68750000018299</v>
      </c>
    </row>
    <row r="6" spans="1:5" ht="15" thickBot="1" x14ac:dyDescent="0.35">
      <c r="A6" s="1">
        <v>5</v>
      </c>
      <c r="B6" s="1">
        <v>111.388888889002</v>
      </c>
      <c r="C6" s="1">
        <v>106.444444444707</v>
      </c>
    </row>
    <row r="7" spans="1:5" ht="15" thickBot="1" x14ac:dyDescent="0.35">
      <c r="A7" s="1">
        <v>6</v>
      </c>
      <c r="B7" s="1">
        <v>114.823529411915</v>
      </c>
      <c r="C7" s="1">
        <v>107.764705882322</v>
      </c>
    </row>
    <row r="8" spans="1:5" ht="15" thickBot="1" x14ac:dyDescent="0.35">
      <c r="A8" s="1">
        <v>7</v>
      </c>
      <c r="B8" s="1">
        <v>121.312499999669</v>
      </c>
      <c r="C8" s="1">
        <v>116.000000000285</v>
      </c>
    </row>
    <row r="9" spans="1:5" ht="15" thickBot="1" x14ac:dyDescent="0.35">
      <c r="A9" s="1">
        <v>8</v>
      </c>
      <c r="B9" s="1">
        <v>115.125000000114</v>
      </c>
      <c r="C9" s="1">
        <v>106.62500000007</v>
      </c>
    </row>
    <row r="10" spans="1:5" ht="15" thickBot="1" x14ac:dyDescent="0.35">
      <c r="A10" s="1"/>
      <c r="B10" s="1"/>
      <c r="C10" s="1"/>
    </row>
    <row r="11" spans="1:5" ht="15" thickBot="1" x14ac:dyDescent="0.35">
      <c r="A11" s="1"/>
      <c r="B11" s="1"/>
      <c r="C11" s="1"/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sqref="A1:C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110.294924250485</v>
      </c>
      <c r="C2" s="1">
        <v>106.120566016376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2</v>
      </c>
      <c r="B3" s="1">
        <v>109.114443436843</v>
      </c>
      <c r="C3" s="1">
        <v>113.625004717965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A4" s="1">
        <v>3</v>
      </c>
      <c r="B4" s="1">
        <v>113.70234854103199</v>
      </c>
      <c r="C4" s="1">
        <v>109.51619622875</v>
      </c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A5" s="1">
        <v>4</v>
      </c>
      <c r="B5" s="1">
        <v>113.01196764196401</v>
      </c>
      <c r="C5" s="1">
        <v>106.945232880777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5</v>
      </c>
      <c r="B6" s="1">
        <v>111.34628063298101</v>
      </c>
      <c r="C6" s="1">
        <v>107.797803148677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6</v>
      </c>
      <c r="B7" s="1">
        <v>114.358325127516</v>
      </c>
      <c r="C7" s="1">
        <v>108.60846057084601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7</v>
      </c>
      <c r="B8" s="1">
        <v>118.95829138496801</v>
      </c>
      <c r="C8" s="1">
        <v>114.65161648100801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8</v>
      </c>
      <c r="B9" s="1">
        <v>115.491797104379</v>
      </c>
      <c r="C9" s="1">
        <v>107.56153055065499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/>
      <c r="B10" s="1"/>
      <c r="C10" s="1"/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/>
      <c r="B11" s="1"/>
      <c r="C11" s="1"/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H31"/>
  <sheetViews>
    <sheetView workbookViewId="0">
      <selection sqref="A1:C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109.21848100472</v>
      </c>
      <c r="C2" s="1">
        <v>104.583252182576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2</v>
      </c>
      <c r="B3" s="1">
        <v>108.982817455222</v>
      </c>
      <c r="C3" s="1">
        <v>112.566133972957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A4" s="1">
        <v>3</v>
      </c>
      <c r="B4" s="1">
        <v>112.04871361628101</v>
      </c>
      <c r="C4" s="1">
        <v>109.72361851521801</v>
      </c>
      <c r="F4" s="1">
        <v>3</v>
      </c>
      <c r="G4" s="1">
        <v>116.523810397689</v>
      </c>
      <c r="H4" s="1">
        <v>111.03933891596</v>
      </c>
    </row>
    <row r="5" spans="1:8" ht="15" thickBot="1" x14ac:dyDescent="0.35">
      <c r="A5" s="1">
        <v>4</v>
      </c>
      <c r="B5" s="1">
        <v>110.530271608611</v>
      </c>
      <c r="C5" s="1">
        <v>105.43624812707699</v>
      </c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A6" s="1">
        <v>5</v>
      </c>
      <c r="B6" s="1">
        <v>110.649410920035</v>
      </c>
      <c r="C6" s="1">
        <v>105.37835833043199</v>
      </c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A7" s="1">
        <v>6</v>
      </c>
      <c r="B7" s="1">
        <v>115.576872513871</v>
      </c>
      <c r="C7" s="1">
        <v>108.640815150571</v>
      </c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A8" s="1">
        <v>7</v>
      </c>
      <c r="B8" s="1">
        <v>122.07582028773901</v>
      </c>
      <c r="C8" s="1">
        <v>116.625298356192</v>
      </c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A9" s="1">
        <v>8</v>
      </c>
      <c r="B9" s="1">
        <v>115.92788747920901</v>
      </c>
      <c r="C9" s="1">
        <v>105.293293701233</v>
      </c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/>
      <c r="B10" s="1"/>
      <c r="C10" s="1"/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/>
      <c r="B11" s="1"/>
      <c r="C11" s="1"/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A12" s="1"/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2024-04-21T15:25:57Z</dcterms:modified>
</cp:coreProperties>
</file>