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90338C72-DB3D-437F-BC29-247B74AD498C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<sst xmlns="http://schemas.openxmlformats.org/spreadsheetml/2006/main" count="190" uniqueCount="77">
  <si>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</si>
  <si>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</si>
  <si>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</si>
  <si>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</si>
  <si>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</si>
  <si>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</si>
  <si>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</si>
  <si>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</si>
  <si>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</si>
  <si>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</si>
  <si>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</si>
  <si>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</si>
  <si>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</si>
  <si>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</si>
  <si>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</si>
  <si>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</si>
  <si>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</si>
  <si>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</si>
  <si>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</si>
  <si>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</si>
  <si>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</si>
  <si>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</si>
  <si>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</si>
  <si>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</si>
  <si>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</si>
  <si>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</si>
  <si>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</si>
  <si>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</si>
  <si>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</si>
  <si>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</si>
  <si>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</si>
  <si>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</si>
  <si>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</si>
  <si>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</si>
  <si>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</si>
  <si>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</si>
  <si>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</si>
  <si>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</si>
  <si>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</si>
  <si>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</si>
  <si>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</si>
  <si>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</si>
  <si>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</si>
  <si>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</si>
  <si>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</si>
  <si>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</si>
  <si>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</si>
  <si>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</si>
  <si>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</si>
  <si>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</si>
  <si>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</si>
  <si>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</si>
  <si>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</si>
  <si>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</si>
  <si>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</si>
  <si>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</si>
  <si>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Over</t>
  </si>
  <si>
    <t>My Favorites</t>
  </si>
  <si>
    <t>.</t>
  </si>
  <si>
    <t>Under</t>
  </si>
  <si>
    <t>***</t>
  </si>
  <si>
    <t>MIA</t>
  </si>
  <si>
    <t>BOS</t>
  </si>
  <si>
    <t>DAL</t>
  </si>
  <si>
    <t>LAC</t>
  </si>
  <si>
    <t>IND</t>
  </si>
  <si>
    <t>MIL</t>
  </si>
  <si>
    <t>NOP</t>
  </si>
  <si>
    <t>OKC</t>
  </si>
  <si>
    <t>BOS -14.5</t>
  </si>
  <si>
    <t>DAL -2.5</t>
  </si>
  <si>
    <t>IND -1.5</t>
  </si>
  <si>
    <t>OKC -8.5</t>
  </si>
  <si>
    <t>BOS 20</t>
  </si>
  <si>
    <t>LAC 12</t>
  </si>
  <si>
    <t>MIL 15</t>
  </si>
  <si>
    <t>OKC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</si>
</sst>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G34" zoomScale="80" zoomScaleNormal="80" workbookViewId="0">
      <selection activeCell="O73" sqref="O73:T73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61</v>
      </c>
      <c r="B2" t="s">
        <v>62</v>
      </c>
      <c r="C2" s="5">
        <f>RF!B2</f>
        <v>111.32</v>
      </c>
      <c r="D2" s="5">
        <f>LR!B2</f>
        <v>111.86666666666601</v>
      </c>
      <c r="E2" s="5">
        <f>Adaboost!B2</f>
        <v>108.726495726495</v>
      </c>
      <c r="F2" s="5">
        <f>XGBR!B2</f>
        <v>111.13405</v>
      </c>
      <c r="G2" s="5">
        <f>Huber!B2</f>
        <v>111.866666664866</v>
      </c>
      <c r="H2" s="5">
        <f>BayesRidge!B2</f>
        <v>111.86666666620501</v>
      </c>
      <c r="I2" s="5">
        <f>Elastic!B2</f>
        <v>111.898895970037</v>
      </c>
      <c r="J2" s="5">
        <f>GBR!B2</f>
        <v>110.171969241184</v>
      </c>
      <c r="K2" s="6">
        <f t="shared" ref="K2:K27" si="0">AVERAGE(C2:J2,B35)</f>
        <v>111.14440997464966</v>
      </c>
      <c r="L2">
        <f>MAX(C2:J2)</f>
        <v>111.898895970037</v>
      </c>
      <c r="M2">
        <f>MIN(C2:J2)</f>
        <v>108.726495726495</v>
      </c>
      <c r="N2" s="5">
        <f>RF!C2</f>
        <v>101.88</v>
      </c>
      <c r="O2" s="5">
        <f>LR!C2</f>
        <v>103.333333333333</v>
      </c>
      <c r="P2" s="5">
        <f>Adaboost!C2</f>
        <v>106.051020408163</v>
      </c>
      <c r="Q2" s="5">
        <f>XGBR!C2</f>
        <v>101.298</v>
      </c>
      <c r="R2" s="5">
        <f>Huber!C2</f>
        <v>103.333333332105</v>
      </c>
      <c r="S2" s="5">
        <f>BayesRidge!C2</f>
        <v>103.33333333363601</v>
      </c>
      <c r="T2" s="5">
        <f>Elastic!C2</f>
        <v>104.83062568802799</v>
      </c>
      <c r="U2" s="5">
        <f>GBR!C2</f>
        <v>102.893723703288</v>
      </c>
      <c r="V2" s="6">
        <f t="shared" ref="V2:V27" si="1">AVERAGE(N2:U2,C35)</f>
        <v>103.36464815839355</v>
      </c>
      <c r="W2" s="6">
        <f>MAX(N2:U2)</f>
        <v>106.051020408163</v>
      </c>
      <c r="X2" s="6">
        <f>MIN(N2:U2)</f>
        <v>101.298</v>
      </c>
      <c r="Y2" s="6">
        <f>MAX(L2,M2,W3,X3)-MIN(L3,M3,W2,X2)</f>
        <v>10.600895970037001</v>
      </c>
      <c r="Z2" s="6">
        <f>MIN(L2,M2,W3,X3)-MAX(L3,M3,W2,X2)</f>
        <v>-14.491559999999993</v>
      </c>
    </row>
    <row r="3" spans="1:26" ht="15" thickBot="1" x14ac:dyDescent="0.35">
      <c r="A3" t="s">
        <v>62</v>
      </c>
      <c r="B3" t="s">
        <v>61</v>
      </c>
      <c r="C3" s="5">
        <f>RF!B3</f>
        <v>118.62</v>
      </c>
      <c r="D3" s="5">
        <f>LR!B3</f>
        <v>119.6</v>
      </c>
      <c r="E3" s="5">
        <f>Adaboost!B3</f>
        <v>118.42352941176399</v>
      </c>
      <c r="F3" s="5">
        <f>XGBR!B3</f>
        <v>118.444115</v>
      </c>
      <c r="G3" s="5">
        <f>Huber!B3</f>
        <v>119.599994201857</v>
      </c>
      <c r="H3" s="5">
        <f>BayesRidge!B3</f>
        <v>119.599999999706</v>
      </c>
      <c r="I3" s="5">
        <f>Elastic!B3</f>
        <v>118.368448079567</v>
      </c>
      <c r="J3" s="5">
        <f>GBR!B3</f>
        <v>117.936685338004</v>
      </c>
      <c r="K3" s="6">
        <f t="shared" si="0"/>
        <v>118.92018320192334</v>
      </c>
      <c r="L3">
        <f t="shared" ref="L3:L13" si="2">MAX(C3:J3)</f>
        <v>119.6</v>
      </c>
      <c r="M3">
        <f t="shared" ref="M3:M13" si="3">MIN(C3:J3)</f>
        <v>117.936685338004</v>
      </c>
      <c r="N3" s="5">
        <f>RF!C3</f>
        <v>105.99</v>
      </c>
      <c r="O3" s="5">
        <f>LR!C3</f>
        <v>106.6</v>
      </c>
      <c r="P3" s="5">
        <f>Adaboost!C3</f>
        <v>110.699386503067</v>
      </c>
      <c r="Q3" s="5">
        <f>XGBR!C3</f>
        <v>105.10844</v>
      </c>
      <c r="R3" s="5">
        <f>Huber!C3</f>
        <v>106.599994012887</v>
      </c>
      <c r="S3" s="5">
        <f>BayesRidge!C3</f>
        <v>106.59999999991901</v>
      </c>
      <c r="T3" s="5">
        <f>Elastic!C3</f>
        <v>106.821164203021</v>
      </c>
      <c r="U3" s="5">
        <f>GBR!C3</f>
        <v>105.843862255037</v>
      </c>
      <c r="V3" s="6">
        <f t="shared" si="1"/>
        <v>106.74948120921367</v>
      </c>
      <c r="W3" s="6">
        <f t="shared" ref="W3:W13" si="4">MAX(N3:U3)</f>
        <v>110.699386503067</v>
      </c>
      <c r="X3" s="6">
        <f t="shared" ref="X3:X13" si="5">MIN(N3:U3)</f>
        <v>105.10844</v>
      </c>
    </row>
    <row r="4" spans="1:26" ht="15" thickBot="1" x14ac:dyDescent="0.35">
      <c r="A4" t="s">
        <v>63</v>
      </c>
      <c r="B4" t="s">
        <v>64</v>
      </c>
      <c r="C4" s="5">
        <f>RF!B4</f>
        <v>112.55</v>
      </c>
      <c r="D4" s="5">
        <f>LR!B4</f>
        <v>112.8</v>
      </c>
      <c r="E4" s="5">
        <f>Adaboost!B4</f>
        <v>110.987804878048</v>
      </c>
      <c r="F4" s="5">
        <f>XGBR!B4</f>
        <v>112.343834</v>
      </c>
      <c r="G4" s="5">
        <f>Huber!B4</f>
        <v>112.799999999208</v>
      </c>
      <c r="H4" s="5">
        <f>BayesRidge!B4</f>
        <v>112.799999999809</v>
      </c>
      <c r="I4" s="5">
        <f>Elastic!B4</f>
        <v>112.70537278151799</v>
      </c>
      <c r="J4" s="5">
        <f>GBR!B4</f>
        <v>111.950719637768</v>
      </c>
      <c r="K4" s="6">
        <f t="shared" si="0"/>
        <v>112.39365111002189</v>
      </c>
      <c r="L4">
        <f t="shared" si="2"/>
        <v>112.8</v>
      </c>
      <c r="M4">
        <f t="shared" si="3"/>
        <v>110.987804878048</v>
      </c>
      <c r="N4" s="5">
        <f>RF!C4</f>
        <v>106.07</v>
      </c>
      <c r="O4" s="5">
        <f>LR!C4</f>
        <v>106.599999999999</v>
      </c>
      <c r="P4" s="5">
        <f>Adaboost!C4</f>
        <v>106.071005917159</v>
      </c>
      <c r="Q4" s="5">
        <f>XGBR!C4</f>
        <v>106.51694000000001</v>
      </c>
      <c r="R4" s="5">
        <f>Huber!C4</f>
        <v>106.599999999912</v>
      </c>
      <c r="S4" s="5">
        <f>BayesRidge!C4</f>
        <v>106.59999999979399</v>
      </c>
      <c r="T4" s="5">
        <f>Elastic!C4</f>
        <v>107.530174394502</v>
      </c>
      <c r="U4" s="5">
        <f>GBR!C4</f>
        <v>105.285205996549</v>
      </c>
      <c r="V4" s="6">
        <f t="shared" si="1"/>
        <v>106.39959426556555</v>
      </c>
      <c r="W4" s="6">
        <f t="shared" si="4"/>
        <v>107.530174394502</v>
      </c>
      <c r="X4" s="6">
        <f t="shared" si="5"/>
        <v>105.285205996549</v>
      </c>
      <c r="Y4" s="6">
        <f>MAX(L4,M4,W5,X5)-MIN(L5,M5,W4,X4)</f>
        <v>7.5147940034510015</v>
      </c>
      <c r="Z4" s="6">
        <f t="shared" ref="Z4:Z14" si="6">MIN(L4,M4,W5,X5)-MAX(L5,M5,W4,X4)</f>
        <v>-1.9021052631580062</v>
      </c>
    </row>
    <row r="5" spans="1:26" ht="15" thickBot="1" x14ac:dyDescent="0.35">
      <c r="A5" t="s">
        <v>64</v>
      </c>
      <c r="B5" t="s">
        <v>63</v>
      </c>
      <c r="C5" s="5">
        <f>RF!B5</f>
        <v>112.26</v>
      </c>
      <c r="D5" s="5">
        <f>LR!B5</f>
        <v>111.799999999999</v>
      </c>
      <c r="E5" s="5">
        <f>Adaboost!B5</f>
        <v>110.474074074074</v>
      </c>
      <c r="F5" s="5">
        <f>XGBR!B5</f>
        <v>111.97661600000001</v>
      </c>
      <c r="G5" s="5">
        <f>Huber!B5</f>
        <v>111.799988404556</v>
      </c>
      <c r="H5" s="5">
        <f>BayesRidge!B5</f>
        <v>111.800000000499</v>
      </c>
      <c r="I5" s="5">
        <f>Elastic!B5</f>
        <v>111.488685682148</v>
      </c>
      <c r="J5" s="5">
        <f>GBR!B5</f>
        <v>111.66146274263301</v>
      </c>
      <c r="K5" s="6">
        <f t="shared" si="0"/>
        <v>111.6779862798749</v>
      </c>
      <c r="L5">
        <f t="shared" si="2"/>
        <v>112.26</v>
      </c>
      <c r="M5">
        <f t="shared" si="3"/>
        <v>110.474074074074</v>
      </c>
      <c r="N5" s="5">
        <f>RF!C5</f>
        <v>111.32</v>
      </c>
      <c r="O5" s="5">
        <f>LR!C5</f>
        <v>111.133333333333</v>
      </c>
      <c r="P5" s="5">
        <f>Adaboost!C5</f>
        <v>110.357894736842</v>
      </c>
      <c r="Q5" s="5">
        <f>XGBR!C5</f>
        <v>110.96401</v>
      </c>
      <c r="R5" s="5">
        <f>Huber!C5</f>
        <v>111.133321358999</v>
      </c>
      <c r="S5" s="5">
        <f>BayesRidge!C5</f>
        <v>111.133333333626</v>
      </c>
      <c r="T5" s="5">
        <f>Elastic!C5</f>
        <v>111.09417029441001</v>
      </c>
      <c r="U5" s="5">
        <f>GBR!C5</f>
        <v>110.50728710063299</v>
      </c>
      <c r="V5" s="6">
        <f t="shared" si="1"/>
        <v>110.96649060973533</v>
      </c>
      <c r="W5" s="6">
        <f t="shared" si="4"/>
        <v>111.32</v>
      </c>
      <c r="X5" s="6">
        <f t="shared" si="5"/>
        <v>110.357894736842</v>
      </c>
    </row>
    <row r="6" spans="1:26" ht="15" thickBot="1" x14ac:dyDescent="0.35">
      <c r="A6" t="s">
        <v>65</v>
      </c>
      <c r="B6" t="s">
        <v>66</v>
      </c>
      <c r="C6" s="5">
        <f>RF!B6</f>
        <v>122.99</v>
      </c>
      <c r="D6" s="5">
        <f>LR!B6</f>
        <v>123.933333333333</v>
      </c>
      <c r="E6" s="5">
        <f>Adaboost!B6</f>
        <v>123.349514563106</v>
      </c>
      <c r="F6" s="5">
        <f>XGBR!B6</f>
        <v>121.83439</v>
      </c>
      <c r="G6" s="5">
        <f>Huber!B6</f>
        <v>123.93335072398401</v>
      </c>
      <c r="H6" s="5">
        <f>BayesRidge!B6</f>
        <v>123.933333333043</v>
      </c>
      <c r="I6" s="5">
        <f>Elastic!B6</f>
        <v>121.483492852686</v>
      </c>
      <c r="J6" s="5">
        <f>GBR!B6</f>
        <v>125.415706899565</v>
      </c>
      <c r="K6" s="6">
        <f t="shared" si="0"/>
        <v>123.36622638282724</v>
      </c>
      <c r="L6">
        <f t="shared" si="2"/>
        <v>125.415706899565</v>
      </c>
      <c r="M6">
        <f t="shared" si="3"/>
        <v>121.483492852686</v>
      </c>
      <c r="N6" s="5">
        <f>RF!C6</f>
        <v>116.76</v>
      </c>
      <c r="O6" s="5">
        <f>LR!C6</f>
        <v>114.86666666666601</v>
      </c>
      <c r="P6" s="5">
        <f>Adaboost!C6</f>
        <v>113.26857142857099</v>
      </c>
      <c r="Q6" s="5">
        <f>XGBR!C6</f>
        <v>115.07068</v>
      </c>
      <c r="R6" s="5">
        <f>Huber!C6</f>
        <v>114.866684625798</v>
      </c>
      <c r="S6" s="5">
        <f>BayesRidge!C6</f>
        <v>114.866666666751</v>
      </c>
      <c r="T6" s="5">
        <f>Elastic!C6</f>
        <v>112.94072310067099</v>
      </c>
      <c r="U6" s="5">
        <f>GBR!C6</f>
        <v>115.2437953039</v>
      </c>
      <c r="V6" s="6">
        <f t="shared" si="1"/>
        <v>114.74630409507056</v>
      </c>
      <c r="W6" s="6">
        <f t="shared" si="4"/>
        <v>116.76</v>
      </c>
      <c r="X6" s="6">
        <f t="shared" si="5"/>
        <v>112.94072310067099</v>
      </c>
      <c r="Y6" s="6">
        <f t="shared" ref="Y6:Y14" si="7">MAX(L6,M6,W7,X7)-MIN(L7,M7,W6,X6)</f>
        <v>15.041890815380995</v>
      </c>
      <c r="Z6" s="6">
        <f t="shared" si="6"/>
        <v>-5.7342351507650022</v>
      </c>
    </row>
    <row r="7" spans="1:26" ht="15" thickBot="1" x14ac:dyDescent="0.35">
      <c r="A7" t="s">
        <v>66</v>
      </c>
      <c r="B7" t="s">
        <v>65</v>
      </c>
      <c r="C7" s="5">
        <f>RF!B7</f>
        <v>111.35</v>
      </c>
      <c r="D7" s="5">
        <f>LR!B7</f>
        <v>112.533333333333</v>
      </c>
      <c r="E7" s="5">
        <f>Adaboost!B7</f>
        <v>110.388059701492</v>
      </c>
      <c r="F7" s="5">
        <f>XGBR!B7</f>
        <v>110.752304</v>
      </c>
      <c r="G7" s="5">
        <f>Huber!B7</f>
        <v>112.533310145855</v>
      </c>
      <c r="H7" s="5">
        <f>BayesRidge!B7</f>
        <v>112.53333333364399</v>
      </c>
      <c r="I7" s="5">
        <f>Elastic!B7</f>
        <v>112.416851464514</v>
      </c>
      <c r="J7" s="5">
        <f>GBR!B7</f>
        <v>110.373816084184</v>
      </c>
      <c r="K7" s="6">
        <f t="shared" si="0"/>
        <v>111.72711625369278</v>
      </c>
      <c r="L7">
        <f t="shared" si="2"/>
        <v>112.53333333364399</v>
      </c>
      <c r="M7">
        <f t="shared" si="3"/>
        <v>110.373816084184</v>
      </c>
      <c r="N7" s="5">
        <f>RF!C7</f>
        <v>111.1</v>
      </c>
      <c r="O7" s="5">
        <f>LR!C7</f>
        <v>113</v>
      </c>
      <c r="P7" s="5">
        <f>Adaboost!C7</f>
        <v>111.34482758620599</v>
      </c>
      <c r="Q7" s="5">
        <f>XGBR!C7</f>
        <v>111.94055</v>
      </c>
      <c r="R7" s="5">
        <f>Huber!C7</f>
        <v>112.99997605428101</v>
      </c>
      <c r="S7" s="5">
        <f>BayesRidge!C7</f>
        <v>113.000000000041</v>
      </c>
      <c r="T7" s="5">
        <f>Elastic!C7</f>
        <v>112.03308773044</v>
      </c>
      <c r="U7" s="5">
        <f>GBR!C7</f>
        <v>111.025764849235</v>
      </c>
      <c r="V7" s="6">
        <f t="shared" si="1"/>
        <v>112.17140723545377</v>
      </c>
      <c r="W7" s="6">
        <f t="shared" si="4"/>
        <v>113.000000000041</v>
      </c>
      <c r="X7" s="6">
        <f t="shared" si="5"/>
        <v>111.025764849235</v>
      </c>
    </row>
    <row r="8" spans="1:26" ht="15" thickBot="1" x14ac:dyDescent="0.35">
      <c r="A8" t="s">
        <v>67</v>
      </c>
      <c r="B8" t="s">
        <v>68</v>
      </c>
      <c r="C8" s="5">
        <f>RF!B8</f>
        <v>110.56</v>
      </c>
      <c r="D8" s="5">
        <f>LR!B8</f>
        <v>110.333333333333</v>
      </c>
      <c r="E8" s="5">
        <f>Adaboost!B8</f>
        <v>108.661157024793</v>
      </c>
      <c r="F8" s="5">
        <f>XGBR!B8</f>
        <v>110.68094000000001</v>
      </c>
      <c r="G8" s="5">
        <f>Huber!B8</f>
        <v>110.333339129726</v>
      </c>
      <c r="H8" s="5">
        <f>BayesRidge!B8</f>
        <v>110.333333333086</v>
      </c>
      <c r="I8" s="5">
        <f>Elastic!B8</f>
        <v>110.751621396906</v>
      </c>
      <c r="J8" s="5">
        <f>GBR!B8</f>
        <v>109.96028573227299</v>
      </c>
      <c r="K8" s="6">
        <f t="shared" si="0"/>
        <v>110.19026426132876</v>
      </c>
      <c r="L8">
        <f t="shared" si="2"/>
        <v>110.751621396906</v>
      </c>
      <c r="M8">
        <f t="shared" si="3"/>
        <v>108.661157024793</v>
      </c>
      <c r="N8" s="5">
        <f>RF!C8</f>
        <v>109.94</v>
      </c>
      <c r="O8" s="5">
        <f>LR!C8</f>
        <v>108.86666666666601</v>
      </c>
      <c r="P8" s="5">
        <f>Adaboost!C8</f>
        <v>108.95934959349501</v>
      </c>
      <c r="Q8" s="5">
        <f>XGBR!C8</f>
        <v>111.07539</v>
      </c>
      <c r="R8" s="5">
        <f>Huber!C8</f>
        <v>108.86667265333401</v>
      </c>
      <c r="S8" s="5">
        <f>BayesRidge!C8</f>
        <v>108.866666666489</v>
      </c>
      <c r="T8" s="5">
        <f>Elastic!C8</f>
        <v>109.46062372816201</v>
      </c>
      <c r="U8" s="5">
        <f>GBR!C8</f>
        <v>110.36256301575899</v>
      </c>
      <c r="V8" s="6">
        <f t="shared" si="1"/>
        <v>109.45425963646899</v>
      </c>
      <c r="W8" s="6">
        <f t="shared" si="4"/>
        <v>111.07539</v>
      </c>
      <c r="X8" s="6">
        <f t="shared" si="5"/>
        <v>108.866666666489</v>
      </c>
      <c r="Y8" s="6">
        <f t="shared" si="7"/>
        <v>1.9333333340440078</v>
      </c>
      <c r="Z8" s="6">
        <f t="shared" si="6"/>
        <v>-9.6762257560690017</v>
      </c>
    </row>
    <row r="9" spans="1:26" ht="15" thickBot="1" x14ac:dyDescent="0.35">
      <c r="A9" t="s">
        <v>68</v>
      </c>
      <c r="B9" t="s">
        <v>67</v>
      </c>
      <c r="C9" s="5">
        <f>RF!B9</f>
        <v>117.85</v>
      </c>
      <c r="D9" s="5">
        <f>LR!B9</f>
        <v>117.19999999999899</v>
      </c>
      <c r="E9" s="5">
        <f>Adaboost!B9</f>
        <v>117.71014492753601</v>
      </c>
      <c r="F9" s="5">
        <f>XGBR!B9</f>
        <v>115.50960000000001</v>
      </c>
      <c r="G9" s="5">
        <f>Huber!B9</f>
        <v>117.20000000021101</v>
      </c>
      <c r="H9" s="5">
        <f>BayesRidge!B9</f>
        <v>117.200000000025</v>
      </c>
      <c r="I9" s="5">
        <f>Elastic!B9</f>
        <v>115.92443438098501</v>
      </c>
      <c r="J9" s="5">
        <f>GBR!B9</f>
        <v>118.337382780862</v>
      </c>
      <c r="K9" s="6">
        <f t="shared" si="0"/>
        <v>117.08127236363887</v>
      </c>
      <c r="L9">
        <f t="shared" si="2"/>
        <v>118.337382780862</v>
      </c>
      <c r="M9">
        <f t="shared" si="3"/>
        <v>115.50960000000001</v>
      </c>
      <c r="N9" s="5">
        <f>RF!C9</f>
        <v>108.96</v>
      </c>
      <c r="O9" s="5">
        <f>LR!C9</f>
        <v>110.799999999999</v>
      </c>
      <c r="P9" s="5">
        <f>Adaboost!C9</f>
        <v>109.964285714285</v>
      </c>
      <c r="Q9" s="5">
        <f>XGBR!C9</f>
        <v>109.95108999999999</v>
      </c>
      <c r="R9" s="5">
        <f>Huber!C9</f>
        <v>110.800000000446</v>
      </c>
      <c r="S9" s="5">
        <f>BayesRidge!C9</f>
        <v>110.800000000533</v>
      </c>
      <c r="T9" s="5">
        <f>Elastic!C9</f>
        <v>110.678894523381</v>
      </c>
      <c r="U9" s="5">
        <f>GBR!C9</f>
        <v>109.49612353979199</v>
      </c>
      <c r="V9" s="6">
        <f t="shared" si="1"/>
        <v>110.25067384103178</v>
      </c>
      <c r="W9" s="6">
        <f t="shared" si="4"/>
        <v>110.800000000533</v>
      </c>
      <c r="X9" s="6">
        <f t="shared" si="5"/>
        <v>108.96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MIA</v>
      </c>
      <c r="E34" s="6" t="str">
        <f>B2</f>
        <v>BOS</v>
      </c>
      <c r="F34" s="6">
        <f>(K2+V3)/2</f>
        <v>108.94694559193167</v>
      </c>
      <c r="G34" s="6">
        <f>(K3+V2)/2</f>
        <v>111.14241568015845</v>
      </c>
      <c r="H34" s="6">
        <f>F34-G34</f>
        <v>-2.1954700882267844</v>
      </c>
      <c r="I34" s="6" t="str">
        <f>IF(G34&gt;F34,E34,D34)</f>
        <v>BOS</v>
      </c>
      <c r="L34" s="6">
        <f t="shared" ref="L34:L44" si="36">F34+G34</f>
        <v>220.08936127209012</v>
      </c>
      <c r="M34" s="10">
        <f>MAX(K2,V3)</f>
        <v>111.14440997464966</v>
      </c>
      <c r="N34" s="6">
        <f>MAX(K3,V2)</f>
        <v>118.92018320192334</v>
      </c>
      <c r="O34" s="6">
        <f>M34-N34</f>
        <v>-7.7757732272736746</v>
      </c>
      <c r="P34" s="6" t="str">
        <f>IF(N34&gt;M34,E34,D34)</f>
        <v>BOS</v>
      </c>
      <c r="Q34" s="6">
        <f t="shared" ref="Q34:Q44" si="37">M34+N34</f>
        <v>230.064593176573</v>
      </c>
    </row>
    <row r="35" spans="1:19" ht="15" thickBot="1" x14ac:dyDescent="0.35">
      <c r="A35" t="str">
        <f t="shared" ref="A35:A60" si="38">A2</f>
        <v>MIA</v>
      </c>
      <c r="B35" s="5">
        <f>Neural!B2</f>
        <v>111.448278836394</v>
      </c>
      <c r="C35" s="5">
        <f>Neural!C2</f>
        <v>103.32846362698901</v>
      </c>
      <c r="D35" s="6" t="str">
        <f>A4</f>
        <v>DAL</v>
      </c>
      <c r="E35" s="6" t="str">
        <f>B4</f>
        <v>LAC</v>
      </c>
      <c r="F35" s="6">
        <f>(K4+V5)/2</f>
        <v>111.68007085987861</v>
      </c>
      <c r="G35" s="6">
        <f>(K5+V4)/2</f>
        <v>109.03879027272023</v>
      </c>
      <c r="H35" s="6">
        <f t="shared" ref="H35:H42" si="39">F35-G35</f>
        <v>2.6412805871583771</v>
      </c>
      <c r="I35" s="6" t="str">
        <f t="shared" ref="I35:I45" si="40">IF(G35&gt;F35,E35,D35)</f>
        <v>DAL</v>
      </c>
      <c r="L35" s="6">
        <f t="shared" si="36"/>
        <v>220.71886113259885</v>
      </c>
      <c r="M35" s="10">
        <f>MAX(K4,V5)</f>
        <v>112.39365111002189</v>
      </c>
      <c r="N35" s="11">
        <f>MAX(K5,V4)</f>
        <v>111.6779862798749</v>
      </c>
      <c r="O35" s="6">
        <f t="shared" ref="O35:O44" si="41">M35-N35</f>
        <v>0.71566483014699145</v>
      </c>
      <c r="P35" s="6" t="str">
        <f t="shared" ref="P35:P45" si="42">IF(N35&gt;M35,E35,D35)</f>
        <v>DAL</v>
      </c>
      <c r="Q35" s="6">
        <f t="shared" si="37"/>
        <v>224.07163738989681</v>
      </c>
    </row>
    <row r="36" spans="1:19" ht="15" thickBot="1" x14ac:dyDescent="0.35">
      <c r="A36" t="str">
        <f t="shared" si="38"/>
        <v>BOS</v>
      </c>
      <c r="B36" s="5">
        <f>Neural!B3</f>
        <v>119.688876786412</v>
      </c>
      <c r="C36" s="5">
        <f>Neural!C3</f>
        <v>106.48248390899199</v>
      </c>
      <c r="D36" s="6" t="str">
        <f>A6</f>
        <v>IND</v>
      </c>
      <c r="E36" s="6" t="str">
        <f>B6</f>
        <v>MIL</v>
      </c>
      <c r="F36" s="6">
        <f>(K6+V7)/2</f>
        <v>117.7688168091405</v>
      </c>
      <c r="G36" s="6">
        <f>(K7+V6)/2</f>
        <v>113.23671017438167</v>
      </c>
      <c r="H36" s="6">
        <f t="shared" si="39"/>
        <v>4.5321066347588328</v>
      </c>
      <c r="I36" s="6" t="str">
        <f t="shared" si="40"/>
        <v>IND</v>
      </c>
      <c r="L36" s="6">
        <f t="shared" si="36"/>
        <v>231.00552698352217</v>
      </c>
      <c r="M36" s="10">
        <f>MAX(K6,V7)</f>
        <v>123.36622638282724</v>
      </c>
      <c r="N36" s="10">
        <f>MAX(K7,V6)</f>
        <v>114.74630409507056</v>
      </c>
      <c r="O36" s="6">
        <f t="shared" si="41"/>
        <v>8.6199222877566797</v>
      </c>
      <c r="P36" s="6" t="str">
        <f t="shared" si="42"/>
        <v>IND</v>
      </c>
      <c r="Q36" s="6">
        <f t="shared" si="37"/>
        <v>238.11253047789779</v>
      </c>
    </row>
    <row r="37" spans="1:19" ht="15" thickBot="1" x14ac:dyDescent="0.35">
      <c r="A37" t="str">
        <f t="shared" si="38"/>
        <v>DAL</v>
      </c>
      <c r="B37" s="5">
        <f>Neural!B4</f>
        <v>112.605128693846</v>
      </c>
      <c r="C37" s="5">
        <f>Neural!C4</f>
        <v>106.323022082175</v>
      </c>
      <c r="D37" s="6" t="str">
        <f>A8</f>
        <v>NOP</v>
      </c>
      <c r="E37" s="6" t="str">
        <f>B8</f>
        <v>OKC</v>
      </c>
      <c r="F37" s="6">
        <f>(K8+V9)/2</f>
        <v>110.22046905118027</v>
      </c>
      <c r="G37" s="6">
        <f>(K9+V8)/2</f>
        <v>113.26776600005394</v>
      </c>
      <c r="H37" s="6">
        <f t="shared" si="39"/>
        <v>-3.0472969488736652</v>
      </c>
      <c r="I37" s="6" t="str">
        <f t="shared" si="40"/>
        <v>OKC</v>
      </c>
      <c r="L37" s="6">
        <f t="shared" si="36"/>
        <v>223.4882350512342</v>
      </c>
      <c r="M37" s="10">
        <f>MAX(K8,V9)</f>
        <v>110.25067384103178</v>
      </c>
      <c r="N37" s="10">
        <f>MAX(K9,V8)</f>
        <v>117.08127236363887</v>
      </c>
      <c r="O37" s="6">
        <f t="shared" si="41"/>
        <v>-6.8305985226070902</v>
      </c>
      <c r="P37" s="6" t="str">
        <f t="shared" si="42"/>
        <v>OKC</v>
      </c>
      <c r="Q37" s="6">
        <f t="shared" si="37"/>
        <v>227.33194620467066</v>
      </c>
    </row>
    <row r="38" spans="1:19" ht="15" thickBot="1" x14ac:dyDescent="0.35">
      <c r="A38" t="str">
        <f t="shared" si="38"/>
        <v>LAC</v>
      </c>
      <c r="B38" s="5">
        <f>Neural!B5</f>
        <v>111.841049614965</v>
      </c>
      <c r="C38" s="5">
        <f>Neural!C5</f>
        <v>111.055065329775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 t="str">
        <f t="shared" si="38"/>
        <v>IND</v>
      </c>
      <c r="B39" s="5">
        <f>Neural!B6</f>
        <v>123.422915739728</v>
      </c>
      <c r="C39" s="5">
        <f>Neural!C6</f>
        <v>114.83294906327799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 t="str">
        <f t="shared" si="38"/>
        <v>MIL</v>
      </c>
      <c r="B40" s="5">
        <f>Neural!B7</f>
        <v>112.663038220213</v>
      </c>
      <c r="C40" s="5">
        <f>Neural!C7</f>
        <v>113.09845889888101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 t="str">
        <f t="shared" si="38"/>
        <v>NOP</v>
      </c>
      <c r="B41" s="5">
        <f>Neural!B8</f>
        <v>110.098368401842</v>
      </c>
      <c r="C41" s="5">
        <f>Neural!C8</f>
        <v>108.690404404316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 t="str">
        <f t="shared" si="38"/>
        <v>OKC</v>
      </c>
      <c r="B42" s="5">
        <f>Neural!B9</f>
        <v>116.799889183132</v>
      </c>
      <c r="C42" s="5">
        <f>Neural!C9</f>
        <v>110.80567079085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MIA</v>
      </c>
      <c r="E52" s="8" t="str">
        <f t="shared" si="66"/>
        <v>BOS</v>
      </c>
      <c r="F52" s="6">
        <f t="shared" ref="F52:F66" si="67">MIN(M34,M52)</f>
        <v>106.74948120921367</v>
      </c>
      <c r="G52" s="6">
        <f t="shared" ref="G52:G66" si="68">MAX(N34,N52)</f>
        <v>118.92018320192334</v>
      </c>
      <c r="H52" s="6">
        <f t="shared" ref="H52:H63" si="69">F52-G52</f>
        <v>-12.170701992709667</v>
      </c>
      <c r="I52" s="6" t="str">
        <f t="shared" ref="I52:I66" si="70">IF(G52&gt;F52,E34,D34)</f>
        <v>BOS</v>
      </c>
      <c r="L52" s="6">
        <f t="shared" ref="L52:L63" si="71">F52+G52</f>
        <v>225.66966441113701</v>
      </c>
      <c r="M52" s="6">
        <f>MIN(K2,V3)</f>
        <v>106.74948120921367</v>
      </c>
      <c r="N52" s="6">
        <f>MIN(K3,V2)</f>
        <v>103.36464815839355</v>
      </c>
      <c r="O52" s="6">
        <f>M52-N52</f>
        <v>3.3848330508201201</v>
      </c>
      <c r="P52" s="6" t="str">
        <f>IF(N52&gt;M52,E52,D52)</f>
        <v>MIA</v>
      </c>
      <c r="Q52" s="6">
        <f>M52+N52</f>
        <v>210.11412936760723</v>
      </c>
      <c r="T52" s="6">
        <f>MIN(M2,X3)</f>
        <v>105.10844</v>
      </c>
      <c r="U52" s="6">
        <f>MIN(M3,X2)</f>
        <v>101.298</v>
      </c>
      <c r="V52" s="6">
        <f>T52+U52</f>
        <v>206.40644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DAL</v>
      </c>
      <c r="E53" s="8" t="str">
        <f t="shared" si="66"/>
        <v>LAC</v>
      </c>
      <c r="F53" s="6">
        <f t="shared" si="67"/>
        <v>110.96649060973533</v>
      </c>
      <c r="G53" s="6">
        <f t="shared" si="68"/>
        <v>111.6779862798749</v>
      </c>
      <c r="H53" s="6">
        <f t="shared" si="69"/>
        <v>-0.71149567013956982</v>
      </c>
      <c r="I53" s="6" t="str">
        <f t="shared" si="70"/>
        <v>LAC</v>
      </c>
      <c r="L53" s="6">
        <f t="shared" si="71"/>
        <v>222.64447688961025</v>
      </c>
      <c r="M53" s="6">
        <f>MIN(K4,V5)</f>
        <v>110.96649060973533</v>
      </c>
      <c r="N53" s="6">
        <f>MIN(K5,V4)</f>
        <v>106.39959426556555</v>
      </c>
      <c r="O53" s="6">
        <f t="shared" ref="O53:O62" si="72">M53-N53</f>
        <v>4.566896344169777</v>
      </c>
      <c r="P53" s="6" t="str">
        <f t="shared" ref="P53:P63" si="73">IF(N53&gt;M53,E53,D53)</f>
        <v>DAL</v>
      </c>
      <c r="Q53" s="6">
        <f t="shared" ref="Q53:Q62" si="74">M53+N53</f>
        <v>217.36608487530088</v>
      </c>
      <c r="T53" s="6">
        <f>MIN(M4,X5)</f>
        <v>110.357894736842</v>
      </c>
      <c r="U53" s="6">
        <f>MIN(M5,X4)</f>
        <v>105.285205996549</v>
      </c>
      <c r="V53" s="6">
        <f t="shared" ref="V53:V62" si="75">T53+U53</f>
        <v>215.64310073339101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 t="str">
        <f t="shared" si="66"/>
        <v>IND</v>
      </c>
      <c r="E54" s="8" t="str">
        <f t="shared" si="66"/>
        <v>MIL</v>
      </c>
      <c r="F54" s="6">
        <f t="shared" si="67"/>
        <v>112.17140723545377</v>
      </c>
      <c r="G54" s="6">
        <f t="shared" si="68"/>
        <v>114.74630409507056</v>
      </c>
      <c r="H54" s="6">
        <f t="shared" si="69"/>
        <v>-2.5748968596167856</v>
      </c>
      <c r="I54" s="6" t="str">
        <f t="shared" si="70"/>
        <v>MIL</v>
      </c>
      <c r="L54" s="6">
        <f t="shared" si="71"/>
        <v>226.91771133052433</v>
      </c>
      <c r="M54" s="6">
        <f>MIN(K6,V7)</f>
        <v>112.17140723545377</v>
      </c>
      <c r="N54" s="6">
        <f>MIN(K7,V6)</f>
        <v>111.72711625369278</v>
      </c>
      <c r="O54" s="6">
        <f t="shared" si="72"/>
        <v>0.44429098176098591</v>
      </c>
      <c r="P54" s="6" t="str">
        <f t="shared" si="73"/>
        <v>IND</v>
      </c>
      <c r="Q54" s="6">
        <f t="shared" si="74"/>
        <v>223.89852348914656</v>
      </c>
      <c r="T54" s="6">
        <f>MIN(M6,X7)</f>
        <v>111.025764849235</v>
      </c>
      <c r="U54" s="6">
        <f>MIN(M7,X6)</f>
        <v>110.373816084184</v>
      </c>
      <c r="V54" s="6">
        <f t="shared" si="75"/>
        <v>221.399580933419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 t="str">
        <f t="shared" si="66"/>
        <v>NOP</v>
      </c>
      <c r="E55" s="8" t="str">
        <f t="shared" si="66"/>
        <v>OKC</v>
      </c>
      <c r="F55" s="6">
        <f t="shared" si="67"/>
        <v>110.19026426132876</v>
      </c>
      <c r="G55" s="6">
        <f t="shared" si="68"/>
        <v>117.08127236363887</v>
      </c>
      <c r="H55" s="6">
        <f t="shared" si="69"/>
        <v>-6.89100810231011</v>
      </c>
      <c r="I55" s="6" t="str">
        <f t="shared" si="70"/>
        <v>OKC</v>
      </c>
      <c r="L55" s="6">
        <f t="shared" si="71"/>
        <v>227.27153662496764</v>
      </c>
      <c r="M55" s="6">
        <f>MIN(K8,V9)</f>
        <v>110.19026426132876</v>
      </c>
      <c r="N55" s="6">
        <f>MIN(K9,V8)</f>
        <v>109.45425963646899</v>
      </c>
      <c r="O55" s="6">
        <f t="shared" si="72"/>
        <v>0.73600462485977403</v>
      </c>
      <c r="P55" s="6" t="str">
        <f t="shared" si="73"/>
        <v>NOP</v>
      </c>
      <c r="Q55" s="6">
        <f t="shared" si="74"/>
        <v>219.64452389779774</v>
      </c>
      <c r="T55" s="6">
        <f>MIN(M8,X9)</f>
        <v>108.661157024793</v>
      </c>
      <c r="U55" s="6">
        <f>MIN(M9,X8)</f>
        <v>108.866666666489</v>
      </c>
      <c r="V55" s="6">
        <f t="shared" si="75"/>
        <v>217.52782369128198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58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57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MIA</v>
      </c>
      <c r="E70" s="8" t="str">
        <f t="shared" si="98"/>
        <v>BOS</v>
      </c>
      <c r="F70" s="6">
        <f t="shared" ref="F70:F84" si="99">MAX(M34,M52)</f>
        <v>111.14440997464966</v>
      </c>
      <c r="G70" s="6">
        <f t="shared" ref="G70:G84" si="100">MIN(N34,N52)</f>
        <v>103.36464815839355</v>
      </c>
      <c r="H70" s="6">
        <f t="shared" ref="H70:H81" si="101">F70-G70</f>
        <v>7.7797618162561122</v>
      </c>
      <c r="I70" s="6" t="str">
        <f t="shared" ref="I70:I84" si="102">IF(G70&gt;F70,E34,D34)</f>
        <v>MIA</v>
      </c>
      <c r="L70" s="6">
        <f t="shared" ref="L70:L81" si="103">F70+G70</f>
        <v>214.5090581330432</v>
      </c>
      <c r="M70" s="17" t="str">
        <f>D70</f>
        <v>MIA</v>
      </c>
      <c r="N70" s="17" t="str">
        <f>E70</f>
        <v>BOS</v>
      </c>
      <c r="O70" s="19" t="s">
        <v>69</v>
      </c>
      <c r="P70" s="19" t="s">
        <v>61</v>
      </c>
      <c r="Q70" s="20">
        <v>1</v>
      </c>
      <c r="R70" s="20">
        <v>5</v>
      </c>
      <c r="S70" s="20" t="s">
        <v>60</v>
      </c>
      <c r="T70" s="20" t="s">
        <v>73</v>
      </c>
      <c r="U70" s="19">
        <v>209.5</v>
      </c>
      <c r="V70" s="19" t="s">
        <v>56</v>
      </c>
      <c r="W70" s="20">
        <v>1</v>
      </c>
      <c r="X70" s="20">
        <v>5</v>
      </c>
      <c r="Y70" s="20"/>
      <c r="Z70" s="20">
        <v>208</v>
      </c>
    </row>
    <row r="71" spans="4:26" x14ac:dyDescent="0.3">
      <c r="D71" s="8" t="str">
        <f t="shared" si="98"/>
        <v>DAL</v>
      </c>
      <c r="E71" s="8" t="str">
        <f t="shared" si="98"/>
        <v>LAC</v>
      </c>
      <c r="F71" s="6">
        <f t="shared" si="99"/>
        <v>112.39365111002189</v>
      </c>
      <c r="G71" s="6">
        <f t="shared" si="100"/>
        <v>106.39959426556555</v>
      </c>
      <c r="H71" s="6">
        <f t="shared" si="101"/>
        <v>5.9940568444563382</v>
      </c>
      <c r="I71" s="6" t="str">
        <f t="shared" si="102"/>
        <v>DAL</v>
      </c>
      <c r="L71" s="6">
        <f t="shared" si="103"/>
        <v>218.79324537558745</v>
      </c>
      <c r="M71" s="17" t="str">
        <f t="shared" ref="M71:M81" si="104">D71</f>
        <v>DAL</v>
      </c>
      <c r="N71" s="17" t="str">
        <f t="shared" ref="N71:N81" si="105">E71</f>
        <v>LAC</v>
      </c>
      <c r="O71" s="19" t="s">
        <v>70</v>
      </c>
      <c r="P71" s="19" t="s">
        <v>63</v>
      </c>
      <c r="Q71" s="20">
        <v>0.6</v>
      </c>
      <c r="R71" s="20">
        <v>3</v>
      </c>
      <c r="S71" s="20" t="s">
        <v>60</v>
      </c>
      <c r="T71" s="20" t="s">
        <v>74</v>
      </c>
      <c r="U71" s="21">
        <v>222.5</v>
      </c>
      <c r="V71" s="21" t="s">
        <v>59</v>
      </c>
      <c r="W71" s="22">
        <v>0.6</v>
      </c>
      <c r="X71" s="22">
        <v>3</v>
      </c>
      <c r="Y71" s="22" t="s">
        <v>60</v>
      </c>
      <c r="Z71" s="22">
        <v>206</v>
      </c>
    </row>
    <row r="72" spans="4:26" x14ac:dyDescent="0.3">
      <c r="D72" s="8" t="str">
        <f t="shared" si="98"/>
        <v>IND</v>
      </c>
      <c r="E72" s="8" t="str">
        <f t="shared" si="98"/>
        <v>MIL</v>
      </c>
      <c r="F72" s="6">
        <f t="shared" si="99"/>
        <v>123.36622638282724</v>
      </c>
      <c r="G72" s="6">
        <f t="shared" si="100"/>
        <v>111.72711625369278</v>
      </c>
      <c r="H72" s="6">
        <f t="shared" si="101"/>
        <v>11.639110129134451</v>
      </c>
      <c r="I72" s="6" t="str">
        <f t="shared" si="102"/>
        <v>IND</v>
      </c>
      <c r="L72" s="6">
        <f t="shared" si="103"/>
        <v>235.09334263652002</v>
      </c>
      <c r="M72" s="17" t="str">
        <f t="shared" si="104"/>
        <v>IND</v>
      </c>
      <c r="N72" s="17" t="str">
        <f t="shared" si="105"/>
        <v>MIL</v>
      </c>
      <c r="O72" s="19" t="s">
        <v>71</v>
      </c>
      <c r="P72" s="19" t="s">
        <v>65</v>
      </c>
      <c r="Q72" s="20">
        <v>0.6</v>
      </c>
      <c r="R72" s="20">
        <v>3</v>
      </c>
      <c r="S72" s="20"/>
      <c r="T72" s="20" t="s">
        <v>75</v>
      </c>
      <c r="U72" s="21">
        <v>231.5</v>
      </c>
      <c r="V72" s="21" t="s">
        <v>59</v>
      </c>
      <c r="W72" s="22">
        <v>0.6</v>
      </c>
      <c r="X72" s="22">
        <v>3</v>
      </c>
      <c r="Y72" s="22"/>
      <c r="Z72" s="22">
        <v>203</v>
      </c>
    </row>
    <row r="73" spans="4:26" x14ac:dyDescent="0.3">
      <c r="D73" s="8" t="str">
        <f t="shared" si="98"/>
        <v>NOP</v>
      </c>
      <c r="E73" s="8" t="str">
        <f t="shared" si="98"/>
        <v>OKC</v>
      </c>
      <c r="F73" s="6">
        <f t="shared" si="99"/>
        <v>110.25067384103178</v>
      </c>
      <c r="G73" s="6">
        <f t="shared" si="100"/>
        <v>109.45425963646899</v>
      </c>
      <c r="H73" s="6">
        <f t="shared" si="101"/>
        <v>0.79641420456279377</v>
      </c>
      <c r="I73" s="6" t="str">
        <f t="shared" si="102"/>
        <v>NOP</v>
      </c>
      <c r="L73" s="6">
        <f t="shared" si="103"/>
        <v>219.70493347750079</v>
      </c>
      <c r="M73" s="17" t="str">
        <f t="shared" si="104"/>
        <v>NOP</v>
      </c>
      <c r="N73" s="17" t="str">
        <f t="shared" si="105"/>
        <v>OKC</v>
      </c>
      <c r="O73" s="21" t="s">
        <v>72</v>
      </c>
      <c r="P73" s="21" t="s">
        <v>67</v>
      </c>
      <c r="Q73" s="22">
        <v>1</v>
      </c>
      <c r="R73" s="22">
        <v>5</v>
      </c>
      <c r="S73" s="22"/>
      <c r="T73" s="22" t="s">
        <v>76</v>
      </c>
      <c r="U73" s="19">
        <v>215.5</v>
      </c>
      <c r="V73" s="19" t="s">
        <v>56</v>
      </c>
      <c r="W73" s="20">
        <v>1</v>
      </c>
      <c r="X73" s="20">
        <v>5</v>
      </c>
      <c r="Y73" s="20" t="s">
        <v>60</v>
      </c>
      <c r="Z73" s="20">
        <v>186</v>
      </c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MIA</v>
      </c>
      <c r="E87" t="str">
        <f>B2</f>
        <v>BOS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BOS</v>
      </c>
      <c r="E88" t="str">
        <f t="shared" si="118"/>
        <v>MIA</v>
      </c>
    </row>
    <row r="89" spans="4:26" x14ac:dyDescent="0.3">
      <c r="D89" t="str">
        <f t="shared" ref="D89:E89" si="119">A4</f>
        <v>DAL</v>
      </c>
      <c r="E89" t="str">
        <f t="shared" si="119"/>
        <v>LAC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LAC</v>
      </c>
      <c r="E90" t="str">
        <f t="shared" si="120"/>
        <v>DAL</v>
      </c>
    </row>
    <row r="91" spans="4:26" x14ac:dyDescent="0.3">
      <c r="D91" t="str">
        <f t="shared" ref="D91:E91" si="121">A6</f>
        <v>IND</v>
      </c>
      <c r="E91" t="str">
        <f t="shared" si="121"/>
        <v>MIL</v>
      </c>
      <c r="F91" s="6">
        <v>15.041890815380995</v>
      </c>
      <c r="G91" s="6">
        <v>-5.7342351507650022</v>
      </c>
    </row>
    <row r="92" spans="4:26" x14ac:dyDescent="0.3">
      <c r="D92" t="str">
        <f t="shared" ref="D92:E92" si="122">A7</f>
        <v>MIL</v>
      </c>
      <c r="E92" t="str">
        <f t="shared" si="122"/>
        <v>IND</v>
      </c>
    </row>
    <row r="93" spans="4:26" x14ac:dyDescent="0.3">
      <c r="D93" t="str">
        <f t="shared" ref="D93:E93" si="123">A8</f>
        <v>NOP</v>
      </c>
      <c r="E93" t="str">
        <f t="shared" si="123"/>
        <v>OKC</v>
      </c>
      <c r="F93" s="6">
        <v>1.9333333340440078</v>
      </c>
      <c r="G93" s="6">
        <v>-9.6762257560690017</v>
      </c>
    </row>
    <row r="94" spans="4:26" x14ac:dyDescent="0.3">
      <c r="D94" t="str">
        <f t="shared" ref="D94:E94" si="124">A9</f>
        <v>OKC</v>
      </c>
      <c r="E94" t="str">
        <f t="shared" si="124"/>
        <v>NOP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111.32</v>
      </c>
      <c r="C2" s="1">
        <v>101.88</v>
      </c>
      <c r="F2" s="1"/>
      <c r="G2" s="1"/>
      <c r="H2" s="1"/>
    </row>
    <row r="3" spans="1:8" ht="15" thickBot="1" x14ac:dyDescent="0.35">
      <c r="A3" s="1">
        <v>2</v>
      </c>
      <c r="B3" s="1">
        <v>118.62</v>
      </c>
      <c r="C3" s="1">
        <v>105.99</v>
      </c>
      <c r="F3" s="1"/>
      <c r="G3" s="1"/>
      <c r="H3" s="1"/>
    </row>
    <row r="4" spans="1:8" ht="15" thickBot="1" x14ac:dyDescent="0.35">
      <c r="A4" s="1">
        <v>3</v>
      </c>
      <c r="B4" s="1">
        <v>112.55</v>
      </c>
      <c r="C4" s="1">
        <v>106.07</v>
      </c>
      <c r="F4" s="1"/>
      <c r="G4" s="1"/>
      <c r="H4" s="1"/>
    </row>
    <row r="5" spans="1:8" ht="15" thickBot="1" x14ac:dyDescent="0.35">
      <c r="A5" s="1">
        <v>4</v>
      </c>
      <c r="B5" s="1">
        <v>112.26</v>
      </c>
      <c r="C5" s="1">
        <v>111.32</v>
      </c>
      <c r="F5" s="1"/>
      <c r="G5" s="1"/>
      <c r="H5" s="1"/>
    </row>
    <row r="6" spans="1:8" ht="15" thickBot="1" x14ac:dyDescent="0.35">
      <c r="A6" s="1">
        <v>5</v>
      </c>
      <c r="B6" s="1">
        <v>122.99</v>
      </c>
      <c r="C6" s="1">
        <v>116.76</v>
      </c>
      <c r="F6" s="1"/>
      <c r="G6" s="1"/>
      <c r="H6" s="1"/>
    </row>
    <row r="7" spans="1:8" ht="15" thickBot="1" x14ac:dyDescent="0.35">
      <c r="A7" s="1">
        <v>6</v>
      </c>
      <c r="B7" s="1">
        <v>111.35</v>
      </c>
      <c r="C7" s="1">
        <v>111.1</v>
      </c>
      <c r="F7" s="1"/>
      <c r="G7" s="1"/>
      <c r="H7" s="1"/>
    </row>
    <row r="8" spans="1:8" ht="15" thickBot="1" x14ac:dyDescent="0.35">
      <c r="A8" s="1">
        <v>7</v>
      </c>
      <c r="B8" s="1">
        <v>110.56</v>
      </c>
      <c r="C8" s="1">
        <v>109.94</v>
      </c>
      <c r="F8" s="1"/>
      <c r="G8" s="1"/>
      <c r="H8" s="1"/>
    </row>
    <row r="9" spans="1:8" ht="15" thickBot="1" x14ac:dyDescent="0.35">
      <c r="A9" s="1">
        <v>8</v>
      </c>
      <c r="B9" s="1">
        <v>117.85</v>
      </c>
      <c r="C9" s="1">
        <v>108.96</v>
      </c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9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111.448278836394</v>
      </c>
      <c r="C2" s="1">
        <v>103.32846362698901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119.688876786412</v>
      </c>
      <c r="C3" s="1">
        <v>106.48248390899199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112.605128693846</v>
      </c>
      <c r="C4" s="1">
        <v>106.323022082175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111.841049614965</v>
      </c>
      <c r="C5" s="1">
        <v>111.055065329775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</v>
      </c>
      <c r="B6" s="1">
        <v>123.422915739728</v>
      </c>
      <c r="C6" s="1">
        <v>114.83294906327799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112.663038220213</v>
      </c>
      <c r="C7" s="1">
        <v>113.09845889888101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110.098368401842</v>
      </c>
      <c r="C8" s="1">
        <v>108.690404404316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8</v>
      </c>
      <c r="B9" s="1">
        <v>116.799889183132</v>
      </c>
      <c r="C9" s="1">
        <v>110.80567079085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111.86666666666601</v>
      </c>
      <c r="C2" s="1">
        <v>103.333333333333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119.6</v>
      </c>
      <c r="C3" s="1">
        <v>106.6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112.8</v>
      </c>
      <c r="C4" s="1">
        <v>106.599999999999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111.799999999999</v>
      </c>
      <c r="C5" s="1">
        <v>111.133333333333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5</v>
      </c>
      <c r="B6" s="1">
        <v>123.933333333333</v>
      </c>
      <c r="C6" s="1">
        <v>114.86666666666601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6</v>
      </c>
      <c r="B7" s="1">
        <v>112.533333333333</v>
      </c>
      <c r="C7" s="1">
        <v>113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110.333333333333</v>
      </c>
      <c r="C8" s="1">
        <v>108.86666666666601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8</v>
      </c>
      <c r="B9" s="1">
        <v>117.19999999999899</v>
      </c>
      <c r="C9" s="1">
        <v>110.799999999999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108.726495726495</v>
      </c>
      <c r="C2" s="1">
        <v>106.051020408163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118.42352941176399</v>
      </c>
      <c r="C3" s="1">
        <v>110.699386503067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110.987804878048</v>
      </c>
      <c r="C4" s="1">
        <v>106.071005917159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110.474074074074</v>
      </c>
      <c r="C5" s="1">
        <v>110.357894736842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</v>
      </c>
      <c r="B6" s="1">
        <v>123.349514563106</v>
      </c>
      <c r="C6" s="1">
        <v>113.26857142857099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6</v>
      </c>
      <c r="B7" s="1">
        <v>110.388059701492</v>
      </c>
      <c r="C7" s="1">
        <v>111.34482758620599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108.661157024793</v>
      </c>
      <c r="C8" s="1">
        <v>108.95934959349501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8</v>
      </c>
      <c r="B9" s="1">
        <v>117.71014492753601</v>
      </c>
      <c r="C9" s="1">
        <v>109.964285714285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9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111.13405</v>
      </c>
      <c r="C2" s="1">
        <v>101.298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118.444115</v>
      </c>
      <c r="C3" s="1">
        <v>105.10844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112.343834</v>
      </c>
      <c r="C4" s="1">
        <v>106.51694000000001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111.97661600000001</v>
      </c>
      <c r="C5" s="1">
        <v>110.96401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</v>
      </c>
      <c r="B6" s="1">
        <v>121.83439</v>
      </c>
      <c r="C6" s="1">
        <v>115.07068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110.752304</v>
      </c>
      <c r="C7" s="1">
        <v>111.94055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110.68094000000001</v>
      </c>
      <c r="C8" s="1">
        <v>111.07539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8</v>
      </c>
      <c r="B9" s="1">
        <v>115.50960000000001</v>
      </c>
      <c r="C9" s="1">
        <v>109.95108999999999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9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111.866666664866</v>
      </c>
      <c r="C2" s="1">
        <v>103.333333332105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119.599994201857</v>
      </c>
      <c r="C3" s="1">
        <v>106.599994012887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112.799999999208</v>
      </c>
      <c r="C4" s="1">
        <v>106.599999999912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111.799988404556</v>
      </c>
      <c r="C5" s="1">
        <v>111.133321358999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</v>
      </c>
      <c r="B6" s="1">
        <v>123.93335072398401</v>
      </c>
      <c r="C6" s="1">
        <v>114.866684625798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112.533310145855</v>
      </c>
      <c r="C7" s="1">
        <v>112.99997605428101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110.333339129726</v>
      </c>
      <c r="C8" s="1">
        <v>108.86667265333401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8</v>
      </c>
      <c r="B9" s="1">
        <v>117.20000000021101</v>
      </c>
      <c r="C9" s="1">
        <v>110.800000000446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9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</v>
      </c>
      <c r="B2" s="1">
        <v>111.86666666620501</v>
      </c>
      <c r="C2" s="1">
        <v>103.33333333363601</v>
      </c>
    </row>
    <row r="3" spans="1:5" ht="15" thickBot="1" x14ac:dyDescent="0.35">
      <c r="A3" s="1">
        <v>2</v>
      </c>
      <c r="B3" s="1">
        <v>119.599999999706</v>
      </c>
      <c r="C3" s="1">
        <v>106.59999999991901</v>
      </c>
    </row>
    <row r="4" spans="1:5" ht="15" thickBot="1" x14ac:dyDescent="0.35">
      <c r="A4" s="1">
        <v>3</v>
      </c>
      <c r="B4" s="1">
        <v>112.799999999809</v>
      </c>
      <c r="C4" s="1">
        <v>106.59999999979399</v>
      </c>
    </row>
    <row r="5" spans="1:5" ht="15" thickBot="1" x14ac:dyDescent="0.35">
      <c r="A5" s="1">
        <v>4</v>
      </c>
      <c r="B5" s="1">
        <v>111.800000000499</v>
      </c>
      <c r="C5" s="1">
        <v>111.133333333626</v>
      </c>
    </row>
    <row r="6" spans="1:5" ht="15" thickBot="1" x14ac:dyDescent="0.35">
      <c r="A6" s="1">
        <v>5</v>
      </c>
      <c r="B6" s="1">
        <v>123.933333333043</v>
      </c>
      <c r="C6" s="1">
        <v>114.866666666751</v>
      </c>
    </row>
    <row r="7" spans="1:5" ht="15" thickBot="1" x14ac:dyDescent="0.35">
      <c r="A7" s="1">
        <v>6</v>
      </c>
      <c r="B7" s="1">
        <v>112.53333333364399</v>
      </c>
      <c r="C7" s="1">
        <v>113.000000000041</v>
      </c>
    </row>
    <row r="8" spans="1:5" ht="15" thickBot="1" x14ac:dyDescent="0.35">
      <c r="A8" s="1">
        <v>7</v>
      </c>
      <c r="B8" s="1">
        <v>110.333333333086</v>
      </c>
      <c r="C8" s="1">
        <v>108.866666666489</v>
      </c>
    </row>
    <row r="9" spans="1:5" ht="15" thickBot="1" x14ac:dyDescent="0.35">
      <c r="A9" s="1">
        <v>8</v>
      </c>
      <c r="B9" s="1">
        <v>117.200000000025</v>
      </c>
      <c r="C9" s="1">
        <v>110.800000000533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111.898895970037</v>
      </c>
      <c r="C2" s="1">
        <v>104.83062568802799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118.368448079567</v>
      </c>
      <c r="C3" s="1">
        <v>106.821164203021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112.70537278151799</v>
      </c>
      <c r="C4" s="1">
        <v>107.530174394502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111.488685682148</v>
      </c>
      <c r="C5" s="1">
        <v>111.09417029441001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</v>
      </c>
      <c r="B6" s="1">
        <v>121.483492852686</v>
      </c>
      <c r="C6" s="1">
        <v>112.94072310067099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6</v>
      </c>
      <c r="B7" s="1">
        <v>112.416851464514</v>
      </c>
      <c r="C7" s="1">
        <v>112.03308773044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110.751621396906</v>
      </c>
      <c r="C8" s="1">
        <v>109.46062372816201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8</v>
      </c>
      <c r="B9" s="1">
        <v>115.92443438098501</v>
      </c>
      <c r="C9" s="1">
        <v>110.678894523381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110.171969241184</v>
      </c>
      <c r="C2" s="1">
        <v>102.893723703288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117.936685338004</v>
      </c>
      <c r="C3" s="1">
        <v>105.843862255037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111.950719637768</v>
      </c>
      <c r="C4" s="1">
        <v>105.285205996549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111.66146274263301</v>
      </c>
      <c r="C5" s="1">
        <v>110.50728710063299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5</v>
      </c>
      <c r="B6" s="1">
        <v>125.415706899565</v>
      </c>
      <c r="C6" s="1">
        <v>115.2437953039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6</v>
      </c>
      <c r="B7" s="1">
        <v>110.373816084184</v>
      </c>
      <c r="C7" s="1">
        <v>111.025764849235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109.96028573227299</v>
      </c>
      <c r="C8" s="1">
        <v>110.36256301575899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8</v>
      </c>
      <c r="B9" s="1">
        <v>118.337382780862</v>
      </c>
      <c r="C9" s="1">
        <v>109.49612353979199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2024-04-22T18:44:38Z</dcterms:modified>
</cp:coreProperties>
</file>