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00F0A654-E47F-4317-A686-369E061804AD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<sst xmlns="http://schemas.openxmlformats.org/spreadsheetml/2006/main" count="178" uniqueCount="72">
  <si>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</si>
  <si>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</si>
  <si>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</si>
  <si>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</si>
  <si>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</si>
  <si>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</si>
  <si>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</si>
  <si>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</si>
  <si>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</si>
  <si>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</si>
  <si>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</si>
  <si>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</si>
  <si>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</si>
  <si>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</si>
  <si>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</si>
  <si>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</si>
  <si>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</si>
  <si>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</si>
  <si>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</si>
  <si>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</si>
  <si>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</si>
  <si>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</si>
  <si>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</si>
  <si>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</si>
  <si>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</si>
  <si>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</si>
  <si>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</si>
  <si>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</si>
  <si>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</si>
  <si>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</si>
  <si>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</si>
  <si>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</si>
  <si>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</si>
  <si>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</si>
  <si>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</si>
  <si>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</si>
  <si>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</si>
  <si>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</si>
  <si>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</si>
  <si>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</si>
  <si>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</si>
  <si>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</si>
  <si>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</si>
  <si>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</si>
  <si>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</si>
  <si>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</si>
  <si>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</si>
  <si>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</si>
  <si>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</si>
  <si>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</si>
  <si>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</si>
  <si>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</si>
  <si>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</si>
  <si>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</si>
  <si>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</si>
  <si>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</si>
  <si>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</si>
  <si>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</si>
  <si>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</si>
  <si>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</si>
  <si>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CLE</t>
  </si>
  <si>
    <t>ORL</t>
  </si>
  <si>
    <t>NYK</t>
  </si>
  <si>
    <t>PHI</t>
  </si>
  <si>
    <t>DEN</t>
  </si>
  <si>
    <t>LAL</t>
  </si>
  <si>
    <t>ORL -2.5</t>
  </si>
  <si>
    <t>PHI -5.5</t>
  </si>
  <si>
    <t>LAL -1.5</t>
  </si>
  <si>
    <t>ORL 38</t>
  </si>
  <si>
    <t>PHI 11</t>
  </si>
  <si>
    <t>DEN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</si>
</sst>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F43" zoomScale="80" zoomScaleNormal="80" workbookViewId="0">
      <selection activeCell="U70" sqref="U70:Y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60</v>
      </c>
      <c r="B2" t="s">
        <v>61</v>
      </c>
      <c r="C2" s="5">
        <f>RF!B2</f>
        <v>103.54</v>
      </c>
      <c r="D2" s="5">
        <f>LR!B2</f>
        <v>103.498443399558</v>
      </c>
      <c r="E2" s="5">
        <f>Adaboost!B2</f>
        <v>103.95061728395</v>
      </c>
      <c r="F2" s="5">
        <f>XGBR!B2</f>
        <v>103.3138</v>
      </c>
      <c r="G2" s="5">
        <f>Huber!B2</f>
        <v>103.499998387403</v>
      </c>
      <c r="H2" s="5">
        <f>BayesRidge!B2</f>
        <v>103.49990889436</v>
      </c>
      <c r="I2" s="5">
        <f>Elastic!B2</f>
        <v>105.89154227916001</v>
      </c>
      <c r="J2" s="5">
        <f>GBR!B2</f>
        <v>102.684280244292</v>
      </c>
      <c r="K2" s="6">
        <f t="shared" ref="K2:K27" si="0">AVERAGE(C2:J2,B35)</f>
        <v>102.90190390589559</v>
      </c>
      <c r="L2">
        <f>MAX(C2:J2)</f>
        <v>105.89154227916001</v>
      </c>
      <c r="M2">
        <f>MIN(C2:J2)</f>
        <v>102.684280244292</v>
      </c>
      <c r="N2" s="5">
        <f>RF!C2</f>
        <v>101.47</v>
      </c>
      <c r="O2" s="5">
        <f>LR!C2</f>
        <v>101.501051757054</v>
      </c>
      <c r="P2" s="5">
        <f>Adaboost!C2</f>
        <v>101.584905660377</v>
      </c>
      <c r="Q2" s="5">
        <f>XGBR!C2</f>
        <v>102.69841</v>
      </c>
      <c r="R2" s="5">
        <f>Huber!C2</f>
        <v>101.50000233970501</v>
      </c>
      <c r="S2" s="5">
        <f>BayesRidge!C2</f>
        <v>101.498991684177</v>
      </c>
      <c r="T2" s="5">
        <f>Elastic!C2</f>
        <v>103.74563260665499</v>
      </c>
      <c r="U2" s="5">
        <f>GBR!C2</f>
        <v>101.104317967946</v>
      </c>
      <c r="V2" s="6">
        <f t="shared" ref="V2:V27" si="1">AVERAGE(N2:U2,C35)</f>
        <v>100.76751797750589</v>
      </c>
      <c r="W2" s="6">
        <f>MAX(N2:U2)</f>
        <v>103.74563260665499</v>
      </c>
      <c r="X2" s="6">
        <f>MIN(N2:U2)</f>
        <v>101.104317967946</v>
      </c>
      <c r="Y2" s="6">
        <f>MAX(L2,M2,W3,X3)-MIN(L3,M3,W2,X2)</f>
        <v>9.4050222791600078</v>
      </c>
      <c r="Z2" s="6">
        <f>MIN(L2,M2,W3,X3)-MAX(L3,M3,W2,X2)</f>
        <v>-12.561084926604593</v>
      </c>
    </row>
    <row r="3" spans="1:26" ht="15" thickBot="1" x14ac:dyDescent="0.35">
      <c r="A3" t="s">
        <v>61</v>
      </c>
      <c r="B3" t="s">
        <v>60</v>
      </c>
      <c r="C3" s="5">
        <f>RF!B3</f>
        <v>97.46</v>
      </c>
      <c r="D3" s="5">
        <f>LR!B3</f>
        <v>98.001556600441006</v>
      </c>
      <c r="E3" s="5">
        <f>Adaboost!B3</f>
        <v>96.884057971014499</v>
      </c>
      <c r="F3" s="5">
        <f>XGBR!B3</f>
        <v>96.486519999999999</v>
      </c>
      <c r="G3" s="5">
        <f>Huber!B3</f>
        <v>98.000001612575304</v>
      </c>
      <c r="H3" s="5">
        <f>BayesRidge!B3</f>
        <v>98.000091105603303</v>
      </c>
      <c r="I3" s="5">
        <f>Elastic!B3</f>
        <v>99.603520548260306</v>
      </c>
      <c r="J3" s="5">
        <f>GBR!B3</f>
        <v>97.815530917973703</v>
      </c>
      <c r="K3" s="6">
        <f t="shared" si="0"/>
        <v>98.614005164074129</v>
      </c>
      <c r="L3">
        <f t="shared" ref="L3:L13" si="2">MAX(C3:J3)</f>
        <v>99.603520548260306</v>
      </c>
      <c r="M3">
        <f t="shared" ref="M3:M13" si="3">MIN(C3:J3)</f>
        <v>96.486519999999999</v>
      </c>
      <c r="N3" s="5">
        <f>RF!C3</f>
        <v>93.87</v>
      </c>
      <c r="O3" s="5">
        <f>LR!C3</f>
        <v>92.4989482429459</v>
      </c>
      <c r="P3" s="5">
        <f>Adaboost!C3</f>
        <v>96.633802816901394</v>
      </c>
      <c r="Q3" s="5">
        <f>XGBR!C3</f>
        <v>92.965620000000001</v>
      </c>
      <c r="R3" s="5">
        <f>Huber!C3</f>
        <v>92.499997660247303</v>
      </c>
      <c r="S3" s="5">
        <f>BayesRidge!C3</f>
        <v>92.501008315652399</v>
      </c>
      <c r="T3" s="5">
        <f>Elastic!C3</f>
        <v>95.220764070178404</v>
      </c>
      <c r="U3" s="5">
        <f>GBR!C3</f>
        <v>91.1845476800504</v>
      </c>
      <c r="V3" s="6">
        <f t="shared" si="1"/>
        <v>94.396572292777989</v>
      </c>
      <c r="W3" s="6">
        <f t="shared" ref="W3:W13" si="4">MAX(N3:U3)</f>
        <v>96.633802816901394</v>
      </c>
      <c r="X3" s="6">
        <f t="shared" ref="X3:X13" si="5">MIN(N3:U3)</f>
        <v>91.1845476800504</v>
      </c>
    </row>
    <row r="4" spans="1:26" ht="15" thickBot="1" x14ac:dyDescent="0.35">
      <c r="A4" t="s">
        <v>62</v>
      </c>
      <c r="B4" t="s">
        <v>63</v>
      </c>
      <c r="C4" s="5">
        <f>RF!B4</f>
        <v>114.05</v>
      </c>
      <c r="D4" s="5">
        <f>LR!B4</f>
        <v>115.49844339955899</v>
      </c>
      <c r="E4" s="5">
        <f>Adaboost!B4</f>
        <v>115.70515970515901</v>
      </c>
      <c r="F4" s="5">
        <f>XGBR!B4</f>
        <v>115.59805</v>
      </c>
      <c r="G4" s="5">
        <f>Huber!B4</f>
        <v>115.499998387443</v>
      </c>
      <c r="H4" s="5">
        <f>BayesRidge!B4</f>
        <v>115.499908894383</v>
      </c>
      <c r="I4" s="5">
        <f>Elastic!B4</f>
        <v>114.10047863334999</v>
      </c>
      <c r="J4" s="5">
        <f>GBR!B4</f>
        <v>115.94372272698401</v>
      </c>
      <c r="K4" s="6">
        <f t="shared" si="0"/>
        <v>114.46169251895579</v>
      </c>
      <c r="L4">
        <f t="shared" si="2"/>
        <v>115.94372272698401</v>
      </c>
      <c r="M4">
        <f t="shared" si="3"/>
        <v>114.05</v>
      </c>
      <c r="N4" s="5">
        <f>RF!C4</f>
        <v>109.91</v>
      </c>
      <c r="O4" s="5">
        <f>LR!C4</f>
        <v>111.501051757054</v>
      </c>
      <c r="P4" s="5">
        <f>Adaboost!C4</f>
        <v>112.19540229885</v>
      </c>
      <c r="Q4" s="5">
        <f>XGBR!C4</f>
        <v>109.85259000000001</v>
      </c>
      <c r="R4" s="5">
        <f>Huber!C4</f>
        <v>111.50000233962</v>
      </c>
      <c r="S4" s="5">
        <f>BayesRidge!C4</f>
        <v>111.49899168407001</v>
      </c>
      <c r="T4" s="5">
        <f>Elastic!C4</f>
        <v>109.310464771997</v>
      </c>
      <c r="U4" s="5">
        <f>GBR!C4</f>
        <v>109.547856457568</v>
      </c>
      <c r="V4" s="6">
        <f t="shared" si="1"/>
        <v>109.67937427992078</v>
      </c>
      <c r="W4" s="6">
        <f t="shared" si="4"/>
        <v>112.19540229885</v>
      </c>
      <c r="X4" s="6">
        <f t="shared" si="5"/>
        <v>109.310464771997</v>
      </c>
      <c r="Y4" s="6">
        <f>MAX(L4,M4,W5,X5)-MIN(L5,M5,W4,X4)</f>
        <v>12.034687381386007</v>
      </c>
      <c r="Z4" s="6">
        <f t="shared" ref="Z4:Z14" si="6">MIN(L4,M4,W5,X5)-MAX(L5,M5,W4,X4)</f>
        <v>-5.2712522988500012</v>
      </c>
    </row>
    <row r="5" spans="1:26" ht="15" thickBot="1" x14ac:dyDescent="0.35">
      <c r="A5" t="s">
        <v>63</v>
      </c>
      <c r="B5" t="s">
        <v>62</v>
      </c>
      <c r="C5" s="5">
        <f>RF!B5</f>
        <v>104.65</v>
      </c>
      <c r="D5" s="5">
        <f>LR!B5</f>
        <v>104.50155660044101</v>
      </c>
      <c r="E5" s="5">
        <f>Adaboost!B5</f>
        <v>107.765306122448</v>
      </c>
      <c r="F5" s="5">
        <f>XGBR!B5</f>
        <v>103.97989</v>
      </c>
      <c r="G5" s="5">
        <f>Huber!B5</f>
        <v>104.500001612557</v>
      </c>
      <c r="H5" s="5">
        <f>BayesRidge!B5</f>
        <v>104.50009110553199</v>
      </c>
      <c r="I5" s="5">
        <f>Elastic!B5</f>
        <v>103.909035345598</v>
      </c>
      <c r="J5" s="5">
        <f>GBR!B5</f>
        <v>105.68700739016001</v>
      </c>
      <c r="K5" s="6">
        <f t="shared" si="0"/>
        <v>105.69912093694322</v>
      </c>
      <c r="L5">
        <f t="shared" si="2"/>
        <v>107.765306122448</v>
      </c>
      <c r="M5">
        <f t="shared" si="3"/>
        <v>103.909035345598</v>
      </c>
      <c r="N5" s="5">
        <f>RF!C5</f>
        <v>107.59</v>
      </c>
      <c r="O5" s="5">
        <f>LR!C5</f>
        <v>107.498948242945</v>
      </c>
      <c r="P5" s="5">
        <f>Adaboost!C5</f>
        <v>107.049056603773</v>
      </c>
      <c r="Q5" s="5">
        <f>XGBR!C5</f>
        <v>106.92415</v>
      </c>
      <c r="R5" s="5">
        <f>Huber!C5</f>
        <v>107.499997660307</v>
      </c>
      <c r="S5" s="5">
        <f>BayesRidge!C5</f>
        <v>107.50100831581101</v>
      </c>
      <c r="T5" s="5">
        <f>Elastic!C5</f>
        <v>107.88796900152001</v>
      </c>
      <c r="U5" s="5">
        <f>GBR!C5</f>
        <v>107.38507195615399</v>
      </c>
      <c r="V5" s="6">
        <f t="shared" si="1"/>
        <v>108.50194116978309</v>
      </c>
      <c r="W5" s="6">
        <f t="shared" si="4"/>
        <v>107.88796900152001</v>
      </c>
      <c r="X5" s="6">
        <f t="shared" si="5"/>
        <v>106.92415</v>
      </c>
    </row>
    <row r="6" spans="1:26" ht="15" thickBot="1" x14ac:dyDescent="0.35">
      <c r="A6" t="s">
        <v>64</v>
      </c>
      <c r="B6" t="s">
        <v>65</v>
      </c>
      <c r="C6" s="5">
        <f>RF!B6</f>
        <v>117.19</v>
      </c>
      <c r="D6" s="5">
        <f>LR!B6</f>
        <v>119.99844339955899</v>
      </c>
      <c r="E6" s="5">
        <f>Adaboost!B6</f>
        <v>122.441176470588</v>
      </c>
      <c r="F6" s="5">
        <f>XGBR!B6</f>
        <v>118.65204</v>
      </c>
      <c r="G6" s="5">
        <f>Huber!B6</f>
        <v>119.999998387367</v>
      </c>
      <c r="H6" s="5">
        <f>BayesRidge!B6</f>
        <v>119.999908894397</v>
      </c>
      <c r="I6" s="5">
        <f>Elastic!B6</f>
        <v>118.07770172055</v>
      </c>
      <c r="J6" s="5">
        <f>GBR!B6</f>
        <v>120.367111089312</v>
      </c>
      <c r="K6" s="6">
        <f t="shared" si="0"/>
        <v>118.82992060413977</v>
      </c>
      <c r="L6">
        <f t="shared" si="2"/>
        <v>122.441176470588</v>
      </c>
      <c r="M6">
        <f t="shared" si="3"/>
        <v>117.19</v>
      </c>
      <c r="N6" s="5">
        <f>RF!C6</f>
        <v>108.24</v>
      </c>
      <c r="O6" s="5">
        <f>LR!C6</f>
        <v>107.001051757054</v>
      </c>
      <c r="P6" s="5">
        <f>Adaboost!C6</f>
        <v>110.555555555555</v>
      </c>
      <c r="Q6" s="5">
        <f>XGBR!C6</f>
        <v>107.20764</v>
      </c>
      <c r="R6" s="5">
        <f>Huber!C6</f>
        <v>107.00000233973201</v>
      </c>
      <c r="S6" s="5">
        <f>BayesRidge!C6</f>
        <v>106.99899168416199</v>
      </c>
      <c r="T6" s="5">
        <f>Elastic!C6</f>
        <v>106.502236070169</v>
      </c>
      <c r="U6" s="5">
        <f>GBR!C6</f>
        <v>107.064266449063</v>
      </c>
      <c r="V6" s="6">
        <f t="shared" si="1"/>
        <v>106.43550206602458</v>
      </c>
      <c r="W6" s="6">
        <f t="shared" si="4"/>
        <v>110.555555555555</v>
      </c>
      <c r="X6" s="6">
        <f t="shared" si="5"/>
        <v>106.502236070169</v>
      </c>
      <c r="Y6" s="6">
        <f t="shared" ref="Y6:Y14" si="7">MAX(L6,M6,W7,X7)-MIN(L7,M7,W6,X6)</f>
        <v>16.491176470588002</v>
      </c>
      <c r="Z6" s="6">
        <f t="shared" si="6"/>
        <v>-0.55660731260999796</v>
      </c>
    </row>
    <row r="7" spans="1:26" ht="15" thickBot="1" x14ac:dyDescent="0.35">
      <c r="A7" t="s">
        <v>65</v>
      </c>
      <c r="B7" t="s">
        <v>64</v>
      </c>
      <c r="C7" s="5">
        <f>RF!B7</f>
        <v>105.95</v>
      </c>
      <c r="D7" s="5">
        <f>LR!B7</f>
        <v>106.50155660044</v>
      </c>
      <c r="E7" s="5">
        <f>Adaboost!B7</f>
        <v>107.765306122448</v>
      </c>
      <c r="F7" s="5">
        <f>XGBR!B7</f>
        <v>107.37521</v>
      </c>
      <c r="G7" s="5">
        <f>Huber!B7</f>
        <v>106.499999999991</v>
      </c>
      <c r="H7" s="5">
        <f>BayesRidge!B7</f>
        <v>106.500091105528</v>
      </c>
      <c r="I7" s="5">
        <f>Elastic!B7</f>
        <v>106.641315543291</v>
      </c>
      <c r="J7" s="5">
        <f>GBR!B7</f>
        <v>107.903621340502</v>
      </c>
      <c r="K7" s="6">
        <f t="shared" si="0"/>
        <v>107.65916730802365</v>
      </c>
      <c r="L7">
        <f t="shared" si="2"/>
        <v>107.903621340502</v>
      </c>
      <c r="M7">
        <f t="shared" si="3"/>
        <v>105.95</v>
      </c>
      <c r="N7" s="5">
        <f>RF!C7</f>
        <v>113.08</v>
      </c>
      <c r="O7" s="5">
        <f>LR!C7</f>
        <v>109.998948242945</v>
      </c>
      <c r="P7" s="5">
        <f>Adaboost!C7</f>
        <v>115.51025641025601</v>
      </c>
      <c r="Q7" s="5">
        <f>XGBR!C7</f>
        <v>111.00319</v>
      </c>
      <c r="R7" s="5">
        <f>Huber!C7</f>
        <v>110.000000000013</v>
      </c>
      <c r="S7" s="5">
        <f>BayesRidge!C7</f>
        <v>110.00100831584101</v>
      </c>
      <c r="T7" s="5">
        <f>Elastic!C7</f>
        <v>110.96441564763499</v>
      </c>
      <c r="U7" s="5">
        <f>GBR!C7</f>
        <v>111.08074157582099</v>
      </c>
      <c r="V7" s="6">
        <f t="shared" si="1"/>
        <v>112.36961100313889</v>
      </c>
      <c r="W7" s="6">
        <f t="shared" si="4"/>
        <v>115.51025641025601</v>
      </c>
      <c r="X7" s="6">
        <f t="shared" si="5"/>
        <v>109.998948242945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CLE</v>
      </c>
      <c r="E34" s="6" t="str">
        <f>B2</f>
        <v>ORL</v>
      </c>
      <c r="F34" s="6">
        <f>(K2+V3)/2</f>
        <v>98.649238099336799</v>
      </c>
      <c r="G34" s="6">
        <f>(K3+V2)/2</f>
        <v>99.690761570790016</v>
      </c>
      <c r="H34" s="6">
        <f>F34-G34</f>
        <v>-1.0415234714532176</v>
      </c>
      <c r="I34" s="6" t="str">
        <f>IF(G34&gt;F34,E34,D34)</f>
        <v>ORL</v>
      </c>
      <c r="L34" s="6">
        <f t="shared" ref="L34:L44" si="36">F34+G34</f>
        <v>198.33999967012682</v>
      </c>
      <c r="M34" s="10">
        <f>MAX(K2,V3)</f>
        <v>102.90190390589559</v>
      </c>
      <c r="N34" s="6">
        <f>MAX(K3,V2)</f>
        <v>100.76751797750589</v>
      </c>
      <c r="O34" s="6">
        <f>M34-N34</f>
        <v>2.1343859283897046</v>
      </c>
      <c r="P34" s="6" t="str">
        <f>IF(N34&gt;M34,E34,D34)</f>
        <v>CLE</v>
      </c>
      <c r="Q34" s="6">
        <f t="shared" ref="Q34:Q44" si="37">M34+N34</f>
        <v>203.66942188340147</v>
      </c>
    </row>
    <row r="35" spans="1:19" ht="15" thickBot="1" x14ac:dyDescent="0.35">
      <c r="A35" t="str">
        <f t="shared" ref="A35:A60" si="38">A2</f>
        <v>CLE</v>
      </c>
      <c r="B35" s="5">
        <f>Neural!B2</f>
        <v>96.238544664337198</v>
      </c>
      <c r="C35" s="5">
        <f>Neural!C2</f>
        <v>91.804349781639004</v>
      </c>
      <c r="D35" s="6" t="str">
        <f>A4</f>
        <v>NYK</v>
      </c>
      <c r="E35" s="6" t="str">
        <f>B4</f>
        <v>PHI</v>
      </c>
      <c r="F35" s="6">
        <f>(K4+V5)/2</f>
        <v>111.48181684436943</v>
      </c>
      <c r="G35" s="6">
        <f>(K5+V4)/2</f>
        <v>107.689247608432</v>
      </c>
      <c r="H35" s="6">
        <f t="shared" ref="H35:H42" si="39">F35-G35</f>
        <v>3.7925692359374352</v>
      </c>
      <c r="I35" s="6" t="str">
        <f t="shared" ref="I35:I45" si="40">IF(G35&gt;F35,E35,D35)</f>
        <v>NYK</v>
      </c>
      <c r="L35" s="6">
        <f t="shared" si="36"/>
        <v>219.17106445280143</v>
      </c>
      <c r="M35" s="10">
        <f>MAX(K4,V5)</f>
        <v>114.46169251895579</v>
      </c>
      <c r="N35" s="11">
        <f>MAX(K5,V4)</f>
        <v>109.67937427992078</v>
      </c>
      <c r="O35" s="6">
        <f t="shared" ref="O35:O44" si="41">M35-N35</f>
        <v>4.782318239035007</v>
      </c>
      <c r="P35" s="6" t="str">
        <f t="shared" ref="P35:P45" si="42">IF(N35&gt;M35,E35,D35)</f>
        <v>NYK</v>
      </c>
      <c r="Q35" s="6">
        <f t="shared" si="37"/>
        <v>224.14106679887658</v>
      </c>
    </row>
    <row r="36" spans="1:19" ht="15" thickBot="1" x14ac:dyDescent="0.35">
      <c r="A36" t="str">
        <f t="shared" si="38"/>
        <v>ORL</v>
      </c>
      <c r="B36" s="5">
        <f>Neural!B3</f>
        <v>105.27476772079901</v>
      </c>
      <c r="C36" s="5">
        <f>Neural!C3</f>
        <v>102.194461849026</v>
      </c>
      <c r="D36" s="6" t="str">
        <f>A6</f>
        <v>DEN</v>
      </c>
      <c r="E36" s="6" t="str">
        <f>B6</f>
        <v>LAL</v>
      </c>
      <c r="F36" s="6">
        <f>(K6+V7)/2</f>
        <v>115.59976580363933</v>
      </c>
      <c r="G36" s="6">
        <f>(K7+V6)/2</f>
        <v>107.04733468702412</v>
      </c>
      <c r="H36" s="6">
        <f t="shared" si="39"/>
        <v>8.5524311166152103</v>
      </c>
      <c r="I36" s="6" t="str">
        <f t="shared" si="40"/>
        <v>DEN</v>
      </c>
      <c r="L36" s="6">
        <f t="shared" si="36"/>
        <v>222.64710049066343</v>
      </c>
      <c r="M36" s="10">
        <f>MAX(K6,V7)</f>
        <v>118.82992060413977</v>
      </c>
      <c r="N36" s="10">
        <f>MAX(K7,V6)</f>
        <v>107.65916730802365</v>
      </c>
      <c r="O36" s="6">
        <f t="shared" si="41"/>
        <v>11.170753296116118</v>
      </c>
      <c r="P36" s="6" t="str">
        <f t="shared" si="42"/>
        <v>DEN</v>
      </c>
      <c r="Q36" s="6">
        <f t="shared" si="37"/>
        <v>226.48908791216343</v>
      </c>
    </row>
    <row r="37" spans="1:19" ht="15" thickBot="1" x14ac:dyDescent="0.35">
      <c r="A37" t="str">
        <f t="shared" si="38"/>
        <v>NYK</v>
      </c>
      <c r="B37" s="5">
        <f>Neural!B4</f>
        <v>108.259470923724</v>
      </c>
      <c r="C37" s="5">
        <f>Neural!C4</f>
        <v>101.798009210128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PHI</v>
      </c>
      <c r="B38" s="5">
        <f>Neural!B5</f>
        <v>111.79920025575299</v>
      </c>
      <c r="C38" s="5">
        <f>Neural!C5</f>
        <v>117.181268747538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 t="str">
        <f t="shared" si="38"/>
        <v>DEN</v>
      </c>
      <c r="B39" s="5">
        <f>Neural!B6</f>
        <v>112.742905475485</v>
      </c>
      <c r="C39" s="5">
        <f>Neural!C6</f>
        <v>97.349774738486303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 t="str">
        <f t="shared" si="38"/>
        <v>LAL</v>
      </c>
      <c r="B40" s="5">
        <f>Neural!B7</f>
        <v>113.795405060013</v>
      </c>
      <c r="C40" s="5">
        <f>Neural!C7</f>
        <v>119.687938835739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CLE</v>
      </c>
      <c r="E52" s="8" t="str">
        <f t="shared" si="66"/>
        <v>ORL</v>
      </c>
      <c r="F52" s="6">
        <f t="shared" ref="F52:F66" si="67">MIN(M34,M52)</f>
        <v>94.396572292777989</v>
      </c>
      <c r="G52" s="6">
        <f t="shared" ref="G52:G66" si="68">MAX(N34,N52)</f>
        <v>100.76751797750589</v>
      </c>
      <c r="H52" s="6">
        <f t="shared" ref="H52:H63" si="69">F52-G52</f>
        <v>-6.3709456847279</v>
      </c>
      <c r="I52" s="6" t="str">
        <f t="shared" ref="I52:I66" si="70">IF(G52&gt;F52,E34,D34)</f>
        <v>ORL</v>
      </c>
      <c r="L52" s="6">
        <f t="shared" ref="L52:L63" si="71">F52+G52</f>
        <v>195.16409027028388</v>
      </c>
      <c r="M52" s="6">
        <f>MIN(K2,V3)</f>
        <v>94.396572292777989</v>
      </c>
      <c r="N52" s="6">
        <f>MIN(K3,V2)</f>
        <v>98.614005164074129</v>
      </c>
      <c r="O52" s="6">
        <f>M52-N52</f>
        <v>-4.2174328712961398</v>
      </c>
      <c r="P52" s="6" t="str">
        <f>IF(N52&gt;M52,E52,D52)</f>
        <v>ORL</v>
      </c>
      <c r="Q52" s="6">
        <f>M52+N52</f>
        <v>193.0105774568521</v>
      </c>
      <c r="T52" s="6">
        <f>MIN(M2,X3)</f>
        <v>91.1845476800504</v>
      </c>
      <c r="U52" s="6">
        <f>MIN(M3,X2)</f>
        <v>96.486519999999999</v>
      </c>
      <c r="V52" s="6">
        <f>T52+U52</f>
        <v>187.67106768005038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NYK</v>
      </c>
      <c r="E53" s="8" t="str">
        <f t="shared" si="66"/>
        <v>PHI</v>
      </c>
      <c r="F53" s="6">
        <f t="shared" si="67"/>
        <v>108.50194116978309</v>
      </c>
      <c r="G53" s="6">
        <f t="shared" si="68"/>
        <v>109.67937427992078</v>
      </c>
      <c r="H53" s="6">
        <f t="shared" si="69"/>
        <v>-1.1774331101376845</v>
      </c>
      <c r="I53" s="6" t="str">
        <f t="shared" si="70"/>
        <v>PHI</v>
      </c>
      <c r="L53" s="6">
        <f t="shared" si="71"/>
        <v>218.18131544970387</v>
      </c>
      <c r="M53" s="6">
        <f>MIN(K4,V5)</f>
        <v>108.50194116978309</v>
      </c>
      <c r="N53" s="6">
        <f>MIN(K5,V4)</f>
        <v>105.69912093694322</v>
      </c>
      <c r="O53" s="6">
        <f t="shared" ref="O53:O62" si="72">M53-N53</f>
        <v>2.8028202328398777</v>
      </c>
      <c r="P53" s="6" t="str">
        <f t="shared" ref="P53:P63" si="73">IF(N53&gt;M53,E53,D53)</f>
        <v>NYK</v>
      </c>
      <c r="Q53" s="6">
        <f t="shared" ref="Q53:Q62" si="74">M53+N53</f>
        <v>214.20106210672631</v>
      </c>
      <c r="T53" s="6">
        <f>MIN(M4,X5)</f>
        <v>106.92415</v>
      </c>
      <c r="U53" s="6">
        <f>MIN(M5,X4)</f>
        <v>103.909035345598</v>
      </c>
      <c r="V53" s="6">
        <f t="shared" ref="V53:V62" si="75">T53+U53</f>
        <v>210.833185345598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 t="str">
        <f t="shared" si="66"/>
        <v>DEN</v>
      </c>
      <c r="E54" s="8" t="str">
        <f t="shared" si="66"/>
        <v>LAL</v>
      </c>
      <c r="F54" s="6">
        <f t="shared" si="67"/>
        <v>112.36961100313889</v>
      </c>
      <c r="G54" s="6">
        <f t="shared" si="68"/>
        <v>107.65916730802365</v>
      </c>
      <c r="H54" s="6">
        <f t="shared" si="69"/>
        <v>4.7104436951152309</v>
      </c>
      <c r="I54" s="6" t="str">
        <f t="shared" si="70"/>
        <v>DEN</v>
      </c>
      <c r="L54" s="6">
        <f t="shared" si="71"/>
        <v>220.02877831116254</v>
      </c>
      <c r="M54" s="6">
        <f>MIN(K6,V7)</f>
        <v>112.36961100313889</v>
      </c>
      <c r="N54" s="6">
        <f>MIN(K7,V6)</f>
        <v>106.43550206602458</v>
      </c>
      <c r="O54" s="6">
        <f t="shared" si="72"/>
        <v>5.9341089371143028</v>
      </c>
      <c r="P54" s="6" t="str">
        <f t="shared" si="73"/>
        <v>DEN</v>
      </c>
      <c r="Q54" s="6">
        <f t="shared" si="74"/>
        <v>218.80511306916347</v>
      </c>
      <c r="T54" s="6">
        <f>MIN(M6,X7)</f>
        <v>109.998948242945</v>
      </c>
      <c r="U54" s="6">
        <f>MIN(M7,X6)</f>
        <v>105.95</v>
      </c>
      <c r="V54" s="6">
        <f t="shared" si="75"/>
        <v>215.94894824294499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CLE</v>
      </c>
      <c r="E70" s="8" t="str">
        <f t="shared" si="98"/>
        <v>ORL</v>
      </c>
      <c r="F70" s="6">
        <f t="shared" ref="F70:F84" si="99">MAX(M34,M52)</f>
        <v>102.90190390589559</v>
      </c>
      <c r="G70" s="6">
        <f t="shared" ref="G70:G84" si="100">MIN(N34,N52)</f>
        <v>98.614005164074129</v>
      </c>
      <c r="H70" s="6">
        <f t="shared" ref="H70:H81" si="101">F70-G70</f>
        <v>4.2878987418214649</v>
      </c>
      <c r="I70" s="6" t="str">
        <f t="shared" ref="I70:I84" si="102">IF(G70&gt;F70,E34,D34)</f>
        <v>CLE</v>
      </c>
      <c r="L70" s="6">
        <f t="shared" ref="L70:L81" si="103">F70+G70</f>
        <v>201.51590906996972</v>
      </c>
      <c r="M70" s="17" t="str">
        <f>D70</f>
        <v>CLE</v>
      </c>
      <c r="N70" s="17" t="str">
        <f>E70</f>
        <v>ORL</v>
      </c>
      <c r="O70" s="19" t="s">
        <v>66</v>
      </c>
      <c r="P70" s="19" t="s">
        <v>61</v>
      </c>
      <c r="Q70" s="20">
        <v>0.4</v>
      </c>
      <c r="R70" s="20"/>
      <c r="S70" s="20"/>
      <c r="T70" s="20" t="s">
        <v>69</v>
      </c>
      <c r="U70" s="21">
        <v>201.5</v>
      </c>
      <c r="V70" s="21" t="s">
        <v>59</v>
      </c>
      <c r="W70" s="22">
        <v>0.83333333333333337</v>
      </c>
      <c r="X70" s="22">
        <v>4.5</v>
      </c>
      <c r="Y70" s="22">
        <v>204</v>
      </c>
      <c r="Z70" s="18"/>
    </row>
    <row r="71" spans="4:26" x14ac:dyDescent="0.3">
      <c r="D71" s="8" t="str">
        <f t="shared" si="98"/>
        <v>NYK</v>
      </c>
      <c r="E71" s="8" t="str">
        <f t="shared" si="98"/>
        <v>PHI</v>
      </c>
      <c r="F71" s="6">
        <f t="shared" si="99"/>
        <v>114.46169251895579</v>
      </c>
      <c r="G71" s="6">
        <f t="shared" si="100"/>
        <v>105.69912093694322</v>
      </c>
      <c r="H71" s="6">
        <f t="shared" si="101"/>
        <v>8.7625715820125691</v>
      </c>
      <c r="I71" s="6" t="str">
        <f t="shared" si="102"/>
        <v>NYK</v>
      </c>
      <c r="L71" s="6">
        <f t="shared" si="103"/>
        <v>220.16081345589902</v>
      </c>
      <c r="M71" s="17" t="str">
        <f t="shared" ref="M71:M81" si="104">D71</f>
        <v>NYK</v>
      </c>
      <c r="N71" s="17" t="str">
        <f t="shared" ref="N71:N81" si="105">E71</f>
        <v>PHI</v>
      </c>
      <c r="O71" s="21" t="s">
        <v>67</v>
      </c>
      <c r="P71" s="21" t="s">
        <v>62</v>
      </c>
      <c r="Q71" s="22">
        <v>1</v>
      </c>
      <c r="R71" s="22"/>
      <c r="S71" s="22"/>
      <c r="T71" s="22" t="s">
        <v>70</v>
      </c>
      <c r="U71" s="19">
        <v>204.5</v>
      </c>
      <c r="V71" s="19" t="s">
        <v>56</v>
      </c>
      <c r="W71" s="20">
        <v>1</v>
      </c>
      <c r="X71" s="20">
        <v>4.5</v>
      </c>
      <c r="Y71" s="20">
        <v>239</v>
      </c>
      <c r="Z71" s="18"/>
    </row>
    <row r="72" spans="4:26" x14ac:dyDescent="0.3">
      <c r="D72" s="8" t="str">
        <f t="shared" si="98"/>
        <v>DEN</v>
      </c>
      <c r="E72" s="8" t="str">
        <f t="shared" si="98"/>
        <v>LAL</v>
      </c>
      <c r="F72" s="6">
        <f t="shared" si="99"/>
        <v>118.82992060413977</v>
      </c>
      <c r="G72" s="6">
        <f t="shared" si="100"/>
        <v>106.43550206602458</v>
      </c>
      <c r="H72" s="6">
        <f t="shared" si="101"/>
        <v>12.39441853811519</v>
      </c>
      <c r="I72" s="6" t="str">
        <f t="shared" si="102"/>
        <v>DEN</v>
      </c>
      <c r="L72" s="6">
        <f t="shared" si="103"/>
        <v>225.26542267016436</v>
      </c>
      <c r="M72" s="17" t="str">
        <f t="shared" si="104"/>
        <v>DEN</v>
      </c>
      <c r="N72" s="17" t="str">
        <f t="shared" si="105"/>
        <v>LAL</v>
      </c>
      <c r="O72" s="19" t="s">
        <v>68</v>
      </c>
      <c r="P72" s="19" t="s">
        <v>64</v>
      </c>
      <c r="Q72" s="20">
        <v>0.8</v>
      </c>
      <c r="R72" s="20"/>
      <c r="S72" s="20"/>
      <c r="T72" s="20" t="s">
        <v>71</v>
      </c>
      <c r="U72" s="19">
        <v>216.5</v>
      </c>
      <c r="V72" s="19" t="s">
        <v>56</v>
      </c>
      <c r="W72" s="20">
        <v>0.83333333333333337</v>
      </c>
      <c r="X72" s="20">
        <v>5</v>
      </c>
      <c r="Y72" s="20">
        <v>217</v>
      </c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CLE</v>
      </c>
      <c r="E87" t="str">
        <f>B2</f>
        <v>ORL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ORL</v>
      </c>
      <c r="E88" t="str">
        <f t="shared" si="118"/>
        <v>CLE</v>
      </c>
    </row>
    <row r="89" spans="4:26" x14ac:dyDescent="0.3">
      <c r="D89" t="str">
        <f t="shared" ref="D89:E89" si="119">A4</f>
        <v>NYK</v>
      </c>
      <c r="E89" t="str">
        <f t="shared" si="119"/>
        <v>PHI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PHI</v>
      </c>
      <c r="E90" t="str">
        <f t="shared" si="120"/>
        <v>NYK</v>
      </c>
    </row>
    <row r="91" spans="4:26" x14ac:dyDescent="0.3">
      <c r="D91" t="str">
        <f t="shared" ref="D91:E91" si="121">A6</f>
        <v>DEN</v>
      </c>
      <c r="E91" t="str">
        <f t="shared" si="121"/>
        <v>LAL</v>
      </c>
      <c r="F91" s="6">
        <v>15.041890815380995</v>
      </c>
      <c r="G91" s="6">
        <v>-5.7342351507650022</v>
      </c>
    </row>
    <row r="92" spans="4:26" x14ac:dyDescent="0.3">
      <c r="D92" t="str">
        <f t="shared" ref="D92:E92" si="122">A7</f>
        <v>LAL</v>
      </c>
      <c r="E92" t="str">
        <f t="shared" si="122"/>
        <v>DEN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102.684280244292</v>
      </c>
      <c r="C2" s="1">
        <v>101.104317967946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97.815530917973703</v>
      </c>
      <c r="C3" s="1">
        <v>91.1845476800504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115.94372272698401</v>
      </c>
      <c r="C4" s="1">
        <v>109.547856457568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105.68700739016001</v>
      </c>
      <c r="C5" s="1">
        <v>107.38507195615399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120.367111089312</v>
      </c>
      <c r="C6" s="1">
        <v>107.064266449063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107.903621340502</v>
      </c>
      <c r="C7" s="1">
        <v>111.08074157582099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103.54</v>
      </c>
      <c r="C2" s="1">
        <v>101.47</v>
      </c>
      <c r="F2" s="1"/>
      <c r="G2" s="1"/>
      <c r="H2" s="1"/>
    </row>
    <row r="3" spans="1:8" ht="15" thickBot="1" x14ac:dyDescent="0.35">
      <c r="A3" s="1">
        <v>2</v>
      </c>
      <c r="B3" s="1">
        <v>97.46</v>
      </c>
      <c r="C3" s="1">
        <v>93.87</v>
      </c>
      <c r="F3" s="1"/>
      <c r="G3" s="1"/>
      <c r="H3" s="1"/>
    </row>
    <row r="4" spans="1:8" ht="15" thickBot="1" x14ac:dyDescent="0.35">
      <c r="A4" s="1">
        <v>3</v>
      </c>
      <c r="B4" s="1">
        <v>114.05</v>
      </c>
      <c r="C4" s="1">
        <v>109.91</v>
      </c>
      <c r="F4" s="1"/>
      <c r="G4" s="1"/>
      <c r="H4" s="1"/>
    </row>
    <row r="5" spans="1:8" ht="15" thickBot="1" x14ac:dyDescent="0.35">
      <c r="A5" s="1">
        <v>4</v>
      </c>
      <c r="B5" s="1">
        <v>104.65</v>
      </c>
      <c r="C5" s="1">
        <v>107.59</v>
      </c>
      <c r="F5" s="1"/>
      <c r="G5" s="1"/>
      <c r="H5" s="1"/>
    </row>
    <row r="6" spans="1:8" ht="15" thickBot="1" x14ac:dyDescent="0.35">
      <c r="A6" s="1">
        <v>5</v>
      </c>
      <c r="B6" s="1">
        <v>117.19</v>
      </c>
      <c r="C6" s="1">
        <v>108.24</v>
      </c>
      <c r="F6" s="1"/>
      <c r="G6" s="1"/>
      <c r="H6" s="1"/>
    </row>
    <row r="7" spans="1:8" ht="15" thickBot="1" x14ac:dyDescent="0.35">
      <c r="A7" s="1">
        <v>6</v>
      </c>
      <c r="B7" s="1">
        <v>105.95</v>
      </c>
      <c r="C7" s="1">
        <v>113.08</v>
      </c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7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96.238544664337198</v>
      </c>
      <c r="C2" s="1">
        <v>91.804349781639004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105.27476772079901</v>
      </c>
      <c r="C3" s="1">
        <v>102.194461849026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108.259470923724</v>
      </c>
      <c r="C4" s="1">
        <v>101.798009210128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111.79920025575299</v>
      </c>
      <c r="C5" s="1">
        <v>117.181268747538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112.742905475485</v>
      </c>
      <c r="C6" s="1">
        <v>97.349774738486303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113.795405060013</v>
      </c>
      <c r="C7" s="1">
        <v>119.687938835739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103.498443399558</v>
      </c>
      <c r="C2" s="1">
        <v>101.501051757054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98.001556600441006</v>
      </c>
      <c r="C3" s="1">
        <v>92.4989482429459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115.49844339955899</v>
      </c>
      <c r="C4" s="1">
        <v>111.501051757054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104.50155660044101</v>
      </c>
      <c r="C5" s="1">
        <v>107.498948242945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119.99844339955899</v>
      </c>
      <c r="C6" s="1">
        <v>107.001051757054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106.50155660044</v>
      </c>
      <c r="C7" s="1">
        <v>109.998948242945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103.95061728395</v>
      </c>
      <c r="C2" s="1">
        <v>101.584905660377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96.884057971014499</v>
      </c>
      <c r="C3" s="1">
        <v>96.633802816901394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115.70515970515901</v>
      </c>
      <c r="C4" s="1">
        <v>112.19540229885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107.765306122448</v>
      </c>
      <c r="C5" s="1">
        <v>107.049056603773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122.441176470588</v>
      </c>
      <c r="C6" s="1">
        <v>110.555555555555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107.765306122448</v>
      </c>
      <c r="C7" s="1">
        <v>115.51025641025601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103.3138</v>
      </c>
      <c r="C2" s="1">
        <v>102.69841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96.486519999999999</v>
      </c>
      <c r="C3" s="1">
        <v>92.965620000000001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115.59805</v>
      </c>
      <c r="C4" s="1">
        <v>109.85259000000001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103.97989</v>
      </c>
      <c r="C5" s="1">
        <v>106.92415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118.65204</v>
      </c>
      <c r="C6" s="1">
        <v>107.20764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107.37521</v>
      </c>
      <c r="C7" s="1">
        <v>111.00319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103.499998387403</v>
      </c>
      <c r="C2" s="1">
        <v>101.50000233970501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98.000001612575304</v>
      </c>
      <c r="C3" s="1">
        <v>92.499997660247303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115.499998387443</v>
      </c>
      <c r="C4" s="1">
        <v>111.50000233962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104.500001612557</v>
      </c>
      <c r="C5" s="1">
        <v>107.499997660307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119.999998387367</v>
      </c>
      <c r="C6" s="1">
        <v>107.00000233973201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106.499999999991</v>
      </c>
      <c r="C7" s="1">
        <v>110.000000000013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103.49990889436</v>
      </c>
      <c r="C2" s="1">
        <v>101.498991684177</v>
      </c>
    </row>
    <row r="3" spans="1:5" ht="15" thickBot="1" x14ac:dyDescent="0.35">
      <c r="A3" s="1">
        <v>2</v>
      </c>
      <c r="B3" s="1">
        <v>98.000091105603303</v>
      </c>
      <c r="C3" s="1">
        <v>92.501008315652399</v>
      </c>
    </row>
    <row r="4" spans="1:5" ht="15" thickBot="1" x14ac:dyDescent="0.35">
      <c r="A4" s="1">
        <v>3</v>
      </c>
      <c r="B4" s="1">
        <v>115.499908894383</v>
      </c>
      <c r="C4" s="1">
        <v>111.49899168407001</v>
      </c>
    </row>
    <row r="5" spans="1:5" ht="15" thickBot="1" x14ac:dyDescent="0.35">
      <c r="A5" s="1">
        <v>4</v>
      </c>
      <c r="B5" s="1">
        <v>104.50009110553199</v>
      </c>
      <c r="C5" s="1">
        <v>107.50100831581101</v>
      </c>
    </row>
    <row r="6" spans="1:5" ht="15" thickBot="1" x14ac:dyDescent="0.35">
      <c r="A6" s="1">
        <v>5</v>
      </c>
      <c r="B6" s="1">
        <v>119.999908894397</v>
      </c>
      <c r="C6" s="1">
        <v>106.99899168416199</v>
      </c>
    </row>
    <row r="7" spans="1:5" ht="15" thickBot="1" x14ac:dyDescent="0.35">
      <c r="A7" s="1">
        <v>6</v>
      </c>
      <c r="B7" s="1">
        <v>106.500091105528</v>
      </c>
      <c r="C7" s="1">
        <v>110.00100831584101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105.89154227916001</v>
      </c>
      <c r="C2" s="1">
        <v>103.74563260665499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99.603520548260306</v>
      </c>
      <c r="C3" s="1">
        <v>95.220764070178404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114.10047863334999</v>
      </c>
      <c r="C4" s="1">
        <v>109.310464771997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103.909035345598</v>
      </c>
      <c r="C5" s="1">
        <v>107.88796900152001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118.07770172055</v>
      </c>
      <c r="C6" s="1">
        <v>106.502236070169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106.641315543291</v>
      </c>
      <c r="C7" s="1">
        <v>110.96441564763499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2024-04-26T18:55:01Z</dcterms:modified>
</cp:coreProperties>
</file>