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0B0C02E2-7606-4162-92B3-315023B29A1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<sst xmlns="http://schemas.openxmlformats.org/spreadsheetml/2006/main" count="171" uniqueCount="66">
  <si>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</si>
  <si>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</si>
  <si>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</si>
  <si>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</si>
  <si>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</si>
  <si>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</si>
  <si>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</si>
  <si>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</si>
  <si>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</si>
  <si>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</si>
  <si>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</si>
  <si>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</si>
  <si>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</si>
  <si>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</si>
  <si>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</si>
  <si>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</si>
  <si>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</si>
  <si>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</si>
  <si>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</si>
  <si>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</si>
  <si>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</si>
  <si>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</si>
  <si>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</si>
  <si>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</si>
  <si>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</si>
  <si>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</si>
  <si>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</si>
  <si>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</si>
  <si>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</si>
  <si>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</si>
  <si>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</si>
  <si>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</si>
  <si>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</si>
  <si>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</si>
  <si>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</si>
  <si>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</si>
  <si>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</si>
  <si>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</si>
  <si>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</si>
  <si>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</si>
  <si>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</si>
  <si>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</si>
  <si>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</si>
  <si>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</si>
  <si>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</si>
  <si>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</si>
  <si>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</si>
  <si>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</si>
  <si>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</si>
  <si>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</si>
  <si>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</si>
  <si>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</si>
  <si>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</si>
  <si>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</si>
  <si>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</si>
  <si>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</si>
  <si>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</si>
  <si>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</si>
  <si>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CLE</t>
  </si>
  <si>
    <t>BOS</t>
  </si>
  <si>
    <t>DAL</t>
  </si>
  <si>
    <t>OKC</t>
  </si>
  <si>
    <t>BOS -13.5</t>
  </si>
  <si>
    <t>OKC -4.5</t>
  </si>
  <si>
    <t>***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</si>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</sst>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1905</xdr:rowOff>
        </xdr:from>
        <xdr:to>
          <xdr:col>1</xdr:col>
          <xdr:colOff>95250</xdr:colOff>
          <xdr:row>11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E41" zoomScale="80" zoomScaleNormal="80" workbookViewId="0">
      <selection activeCell="Y71" sqref="Y7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58</v>
      </c>
      <c r="B2" t="s">
        <v>59</v>
      </c>
      <c r="C2" s="5">
        <f>RF!B2</f>
        <v>97.99</v>
      </c>
      <c r="D2" s="5">
        <f>LR!B2</f>
        <v>97.5</v>
      </c>
      <c r="E2" s="5">
        <f>Adaboost!B2</f>
        <v>100.648854961832</v>
      </c>
      <c r="F2" s="5">
        <f>XGBR!B2</f>
        <v>95.830619999999996</v>
      </c>
      <c r="G2" s="5">
        <f>Huber!B2</f>
        <v>97.499999999865594</v>
      </c>
      <c r="H2" s="5">
        <f>BayesRidge!B2</f>
        <v>97.499999999909505</v>
      </c>
      <c r="I2" s="5">
        <f>Elastic!B2</f>
        <v>99.953717871529406</v>
      </c>
      <c r="J2" s="5">
        <f>GBR!B2</f>
        <v>97.261049907325699</v>
      </c>
      <c r="K2" s="6">
        <f t="shared" ref="K2:K27" si="0">AVERAGE(C2:J2,B35)</f>
        <v>97.970032060709698</v>
      </c>
      <c r="L2">
        <f>MAX(C2:J2)</f>
        <v>100.648854961832</v>
      </c>
      <c r="M2">
        <f>MIN(C2:J2)</f>
        <v>95.830619999999996</v>
      </c>
      <c r="N2" s="5">
        <f>RF!C2</f>
        <v>107</v>
      </c>
      <c r="O2" s="5">
        <f>LR!C2</f>
        <v>107</v>
      </c>
      <c r="P2" s="5">
        <f>Adaboost!C2</f>
        <v>109.17346938775501</v>
      </c>
      <c r="Q2" s="5">
        <f>XGBR!C2</f>
        <v>108.745964</v>
      </c>
      <c r="R2" s="5">
        <f>Huber!C2</f>
        <v>107.000000000482</v>
      </c>
      <c r="S2" s="5">
        <f>BayesRidge!C2</f>
        <v>107.000000000041</v>
      </c>
      <c r="T2" s="5">
        <f>Elastic!C2</f>
        <v>107.72157427796201</v>
      </c>
      <c r="U2" s="5">
        <f>GBR!C2</f>
        <v>106.589817877792</v>
      </c>
      <c r="V2" s="6">
        <f t="shared" ref="V2:V27" si="1">AVERAGE(N2:U2,C35)</f>
        <v>107.46789266831534</v>
      </c>
      <c r="W2" s="6">
        <f>MAX(N2:U2)</f>
        <v>109.17346938775501</v>
      </c>
      <c r="X2" s="6">
        <f>MIN(N2:U2)</f>
        <v>106.589817877792</v>
      </c>
      <c r="Y2" s="6">
        <f>MAX(L2,M2,W3,X3)-MIN(L3,M3,W2,X2)</f>
        <v>-5.9409629159600001</v>
      </c>
      <c r="Z2" s="6">
        <f>MIN(L2,M2,W3,X3)-MAX(L3,M3,W2,X2)</f>
        <v>-19.806806900584007</v>
      </c>
    </row>
    <row r="3" spans="1:26" ht="15" thickBot="1" x14ac:dyDescent="0.35">
      <c r="A3" t="s">
        <v>59</v>
      </c>
      <c r="B3" t="s">
        <v>58</v>
      </c>
      <c r="C3" s="5">
        <f>RF!B3</f>
        <v>115.13</v>
      </c>
      <c r="D3" s="5">
        <f>LR!B3</f>
        <v>115.25</v>
      </c>
      <c r="E3" s="5">
        <f>Adaboost!B3</f>
        <v>115.637426900584</v>
      </c>
      <c r="F3" s="5">
        <f>XGBR!B3</f>
        <v>113.19642</v>
      </c>
      <c r="G3" s="5">
        <f>Huber!B3</f>
        <v>115.250000000133</v>
      </c>
      <c r="H3" s="5">
        <f>BayesRidge!B3</f>
        <v>115.25000000000701</v>
      </c>
      <c r="I3" s="5">
        <f>Elastic!B3</f>
        <v>115.214228162613</v>
      </c>
      <c r="J3" s="5">
        <f>GBR!B3</f>
        <v>114.999842773675</v>
      </c>
      <c r="K3" s="6">
        <f t="shared" si="0"/>
        <v>115.0086374583689</v>
      </c>
      <c r="L3">
        <f t="shared" ref="L3:L13" si="2">MAX(C3:J3)</f>
        <v>115.637426900584</v>
      </c>
      <c r="M3">
        <f t="shared" ref="M3:M13" si="3">MIN(C3:J3)</f>
        <v>113.19642</v>
      </c>
      <c r="N3" s="5">
        <f>RF!C3</f>
        <v>97.47</v>
      </c>
      <c r="O3" s="5">
        <f>LR!C3</f>
        <v>97</v>
      </c>
      <c r="P3" s="5">
        <f>Adaboost!C3</f>
        <v>100.06530612244801</v>
      </c>
      <c r="Q3" s="5">
        <f>XGBR!C3</f>
        <v>97.579480000000004</v>
      </c>
      <c r="R3" s="5">
        <f>Huber!C3</f>
        <v>96.999999999295198</v>
      </c>
      <c r="S3" s="5">
        <f>BayesRidge!C3</f>
        <v>96.999999999904603</v>
      </c>
      <c r="T3" s="5">
        <f>Elastic!C3</f>
        <v>98.988496888980293</v>
      </c>
      <c r="U3" s="5">
        <f>GBR!C3</f>
        <v>97.024898321714801</v>
      </c>
      <c r="V3" s="6">
        <f t="shared" si="1"/>
        <v>97.699273625889063</v>
      </c>
      <c r="W3" s="6">
        <f t="shared" ref="W3:W13" si="4">MAX(N3:U3)</f>
        <v>100.06530612244801</v>
      </c>
      <c r="X3" s="6">
        <f t="shared" ref="X3:X13" si="5">MIN(N3:U3)</f>
        <v>96.999999999295198</v>
      </c>
    </row>
    <row r="4" spans="1:26" ht="15" thickBot="1" x14ac:dyDescent="0.35">
      <c r="A4" t="s">
        <v>60</v>
      </c>
      <c r="B4" t="s">
        <v>61</v>
      </c>
      <c r="C4" s="5">
        <f>RF!B4</f>
        <v>103.52</v>
      </c>
      <c r="D4" s="5">
        <f>LR!B4</f>
        <v>102.875</v>
      </c>
      <c r="E4" s="5">
        <f>Adaboost!B4</f>
        <v>104.11832061068699</v>
      </c>
      <c r="F4" s="5">
        <f>XGBR!B4</f>
        <v>102.47902000000001</v>
      </c>
      <c r="G4" s="5">
        <f>Huber!B4</f>
        <v>102.875000000377</v>
      </c>
      <c r="H4" s="5">
        <f>BayesRidge!B4</f>
        <v>102.875000000063</v>
      </c>
      <c r="I4" s="5">
        <f>Elastic!B4</f>
        <v>103.984815661921</v>
      </c>
      <c r="J4" s="5">
        <f>GBR!B4</f>
        <v>102.807960119662</v>
      </c>
      <c r="K4" s="6">
        <f t="shared" si="0"/>
        <v>103.15883803036866</v>
      </c>
      <c r="L4">
        <f t="shared" si="2"/>
        <v>104.11832061068699</v>
      </c>
      <c r="M4">
        <f t="shared" si="3"/>
        <v>102.47902000000001</v>
      </c>
      <c r="N4" s="5">
        <f>RF!C4</f>
        <v>106.71</v>
      </c>
      <c r="O4" s="5">
        <f>LR!C4</f>
        <v>106.75</v>
      </c>
      <c r="P4" s="5">
        <f>Adaboost!C4</f>
        <v>106.879003558718</v>
      </c>
      <c r="Q4" s="5">
        <f>XGBR!C4</f>
        <v>106.80003000000001</v>
      </c>
      <c r="R4" s="5">
        <f>Huber!C4</f>
        <v>106.749999999453</v>
      </c>
      <c r="S4" s="5">
        <f>BayesRidge!C4</f>
        <v>106.749999999954</v>
      </c>
      <c r="T4" s="5">
        <f>Elastic!C4</f>
        <v>107.840115284814</v>
      </c>
      <c r="U4" s="5">
        <f>GBR!C4</f>
        <v>107.450165591434</v>
      </c>
      <c r="V4" s="6">
        <f t="shared" si="1"/>
        <v>106.95216289713244</v>
      </c>
      <c r="W4" s="6">
        <f t="shared" si="4"/>
        <v>107.840115284814</v>
      </c>
      <c r="X4" s="6">
        <f t="shared" si="5"/>
        <v>106.71</v>
      </c>
      <c r="Y4" s="6">
        <f>MAX(L4,M4,W5,X5)-MIN(L5,M5,W4,X4)</f>
        <v>-2.5916793893130006</v>
      </c>
      <c r="Z4" s="6">
        <f t="shared" ref="Z4:Z14" si="6">MIN(L4,M4,W5,X5)-MAX(L5,M5,W4,X4)</f>
        <v>-23.750000000005002</v>
      </c>
    </row>
    <row r="5" spans="1:26" ht="15" thickBot="1" x14ac:dyDescent="0.35">
      <c r="A5" t="s">
        <v>61</v>
      </c>
      <c r="B5" t="s">
        <v>60</v>
      </c>
      <c r="C5" s="5">
        <f>RF!B5</f>
        <v>113.94</v>
      </c>
      <c r="D5" s="5">
        <f>LR!B5</f>
        <v>115.62499999999901</v>
      </c>
      <c r="E5" s="5">
        <f>Adaboost!B5</f>
        <v>115.103658536585</v>
      </c>
      <c r="F5" s="5">
        <f>XGBR!B5</f>
        <v>113.22369999999999</v>
      </c>
      <c r="G5" s="5">
        <f>Huber!B5</f>
        <v>115.624988473976</v>
      </c>
      <c r="H5" s="5">
        <f>BayesRidge!B5</f>
        <v>115.625000000005</v>
      </c>
      <c r="I5" s="5">
        <f>Elastic!B5</f>
        <v>115.527512496741</v>
      </c>
      <c r="J5" s="5">
        <f>GBR!B5</f>
        <v>113.337958395228</v>
      </c>
      <c r="K5" s="6">
        <f t="shared" si="0"/>
        <v>114.86891118203266</v>
      </c>
      <c r="L5">
        <f t="shared" si="2"/>
        <v>115.625000000005</v>
      </c>
      <c r="M5">
        <f t="shared" si="3"/>
        <v>113.22369999999999</v>
      </c>
      <c r="N5" s="5">
        <f>RF!C5</f>
        <v>94.68</v>
      </c>
      <c r="O5" s="5">
        <f>LR!C5</f>
        <v>91.875</v>
      </c>
      <c r="P5" s="5">
        <f>Adaboost!C5</f>
        <v>94.712000000000003</v>
      </c>
      <c r="Q5" s="5">
        <f>XGBR!C5</f>
        <v>94.078689999999995</v>
      </c>
      <c r="R5" s="5">
        <f>Huber!C5</f>
        <v>91.875003868456403</v>
      </c>
      <c r="S5" s="5">
        <f>BayesRidge!C5</f>
        <v>91.8750000001681</v>
      </c>
      <c r="T5" s="5">
        <f>Elastic!C5</f>
        <v>95.0634431909412</v>
      </c>
      <c r="U5" s="5">
        <f>GBR!C5</f>
        <v>93.094105294577403</v>
      </c>
      <c r="V5" s="6">
        <f t="shared" si="1"/>
        <v>93.276285165900276</v>
      </c>
      <c r="W5" s="6">
        <f t="shared" si="4"/>
        <v>95.0634431909412</v>
      </c>
      <c r="X5" s="6">
        <f t="shared" si="5"/>
        <v>91.875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CLE</v>
      </c>
      <c r="E34" s="6" t="str">
        <f>B2</f>
        <v>BOS</v>
      </c>
      <c r="F34" s="6">
        <f>(K2+V3)/2</f>
        <v>97.834652843299381</v>
      </c>
      <c r="G34" s="6">
        <f>(K3+V2)/2</f>
        <v>111.23826506334211</v>
      </c>
      <c r="H34" s="6">
        <f>F34-G34</f>
        <v>-13.403612220042731</v>
      </c>
      <c r="I34" s="6" t="str">
        <f>IF(G34&gt;F34,E34,D34)</f>
        <v>BOS</v>
      </c>
      <c r="L34" s="6">
        <f t="shared" ref="L34:L44" si="36">F34+G34</f>
        <v>209.07291790664149</v>
      </c>
      <c r="M34" s="10">
        <f>MAX(K2,V3)</f>
        <v>97.970032060709698</v>
      </c>
      <c r="N34" s="6">
        <f>MAX(K3,V2)</f>
        <v>115.0086374583689</v>
      </c>
      <c r="O34" s="6">
        <f>M34-N34</f>
        <v>-17.038605397659197</v>
      </c>
      <c r="P34" s="6" t="str">
        <f>IF(N34&gt;M34,E34,D34)</f>
        <v>BOS</v>
      </c>
      <c r="Q34" s="6">
        <f t="shared" ref="Q34:Q44" si="37">M34+N34</f>
        <v>212.97866951907861</v>
      </c>
    </row>
    <row r="35" spans="1:19" ht="15" thickBot="1" x14ac:dyDescent="0.35">
      <c r="A35" t="str">
        <f t="shared" ref="A35:A60" si="38">A2</f>
        <v>CLE</v>
      </c>
      <c r="B35" s="5">
        <f>Neural!B2</f>
        <v>97.546045805925004</v>
      </c>
      <c r="C35" s="5">
        <f>Neural!C2</f>
        <v>106.98020847080601</v>
      </c>
      <c r="D35" s="6" t="str">
        <f>A4</f>
        <v>DAL</v>
      </c>
      <c r="E35" s="6" t="str">
        <f>B4</f>
        <v>OKC</v>
      </c>
      <c r="F35" s="6">
        <f>(K4+V5)/2</f>
        <v>98.217561598134466</v>
      </c>
      <c r="G35" s="6">
        <f>(K5+V4)/2</f>
        <v>110.91053703958255</v>
      </c>
      <c r="H35" s="6">
        <f t="shared" ref="H35:H42" si="39">F35-G35</f>
        <v>-12.692975441448084</v>
      </c>
      <c r="I35" s="6" t="str">
        <f t="shared" ref="I35:I45" si="40">IF(G35&gt;F35,E35,D35)</f>
        <v>OKC</v>
      </c>
      <c r="L35" s="6">
        <f t="shared" si="36"/>
        <v>209.12809863771702</v>
      </c>
      <c r="M35" s="10">
        <f>MAX(K4,V5)</f>
        <v>103.15883803036866</v>
      </c>
      <c r="N35" s="11">
        <f>MAX(K5,V4)</f>
        <v>114.86891118203266</v>
      </c>
      <c r="O35" s="6">
        <f t="shared" ref="O35:O44" si="41">M35-N35</f>
        <v>-11.710073151664005</v>
      </c>
      <c r="P35" s="6" t="str">
        <f t="shared" ref="P35:P45" si="42">IF(N35&gt;M35,E35,D35)</f>
        <v>OKC</v>
      </c>
      <c r="Q35" s="6">
        <f t="shared" si="37"/>
        <v>218.02774921240132</v>
      </c>
    </row>
    <row r="36" spans="1:19" ht="15" thickBot="1" x14ac:dyDescent="0.35">
      <c r="A36" t="str">
        <f t="shared" si="38"/>
        <v>BOS</v>
      </c>
      <c r="B36" s="5">
        <f>Neural!B3</f>
        <v>115.149819288308</v>
      </c>
      <c r="C36" s="5">
        <f>Neural!C3</f>
        <v>97.165281300658705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DAL</v>
      </c>
      <c r="B37" s="5">
        <f>Neural!B4</f>
        <v>102.894425880608</v>
      </c>
      <c r="C37" s="5">
        <f>Neural!C4</f>
        <v>106.640151639819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OKC</v>
      </c>
      <c r="B38" s="5">
        <f>Neural!B5</f>
        <v>115.81238273576</v>
      </c>
      <c r="C38" s="5">
        <f>Neural!C5</f>
        <v>92.233324138959503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CLE</v>
      </c>
      <c r="E52" s="8" t="str">
        <f t="shared" si="66"/>
        <v>BOS</v>
      </c>
      <c r="F52" s="6">
        <f t="shared" ref="F52:F66" si="67">MIN(M34,M52)</f>
        <v>97.699273625889063</v>
      </c>
      <c r="G52" s="6">
        <f t="shared" ref="G52:G66" si="68">MAX(N34,N52)</f>
        <v>115.0086374583689</v>
      </c>
      <c r="H52" s="6">
        <f t="shared" ref="H52:H63" si="69">F52-G52</f>
        <v>-17.309363832479832</v>
      </c>
      <c r="I52" s="6" t="str">
        <f t="shared" ref="I52:I66" si="70">IF(G52&gt;F52,E34,D34)</f>
        <v>BOS</v>
      </c>
      <c r="L52" s="6">
        <f t="shared" ref="L52:L63" si="71">F52+G52</f>
        <v>212.70791108425794</v>
      </c>
      <c r="M52" s="6">
        <f>MIN(K2,V3)</f>
        <v>97.699273625889063</v>
      </c>
      <c r="N52" s="6">
        <f>MIN(K3,V2)</f>
        <v>107.46789266831534</v>
      </c>
      <c r="O52" s="6">
        <f>M52-N52</f>
        <v>-9.7686190424262804</v>
      </c>
      <c r="P52" s="6" t="str">
        <f>IF(N52&gt;M52,E52,D52)</f>
        <v>BOS</v>
      </c>
      <c r="Q52" s="6">
        <f>M52+N52</f>
        <v>205.16716629420441</v>
      </c>
      <c r="T52" s="6">
        <f>MIN(M2,X3)</f>
        <v>95.830619999999996</v>
      </c>
      <c r="U52" s="6">
        <f>MIN(M3,X2)</f>
        <v>106.589817877792</v>
      </c>
      <c r="V52" s="6">
        <f>T52+U52</f>
        <v>202.42043787779198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DAL</v>
      </c>
      <c r="E53" s="8" t="str">
        <f t="shared" si="66"/>
        <v>OKC</v>
      </c>
      <c r="F53" s="6">
        <f t="shared" si="67"/>
        <v>93.276285165900276</v>
      </c>
      <c r="G53" s="6">
        <f t="shared" si="68"/>
        <v>114.86891118203266</v>
      </c>
      <c r="H53" s="6">
        <f t="shared" si="69"/>
        <v>-21.592626016132385</v>
      </c>
      <c r="I53" s="6" t="str">
        <f t="shared" si="70"/>
        <v>OKC</v>
      </c>
      <c r="L53" s="6">
        <f t="shared" si="71"/>
        <v>208.14519634793294</v>
      </c>
      <c r="M53" s="6">
        <f>MIN(K4,V5)</f>
        <v>93.276285165900276</v>
      </c>
      <c r="N53" s="6">
        <f>MIN(K5,V4)</f>
        <v>106.95216289713244</v>
      </c>
      <c r="O53" s="6">
        <f t="shared" ref="O53:O62" si="72">M53-N53</f>
        <v>-13.675877731232163</v>
      </c>
      <c r="P53" s="6" t="str">
        <f t="shared" ref="P53:P63" si="73">IF(N53&gt;M53,E53,D53)</f>
        <v>OKC</v>
      </c>
      <c r="Q53" s="6">
        <f t="shared" ref="Q53:Q62" si="74">M53+N53</f>
        <v>200.22844806303272</v>
      </c>
      <c r="T53" s="6">
        <f>MIN(M4,X5)</f>
        <v>91.875</v>
      </c>
      <c r="U53" s="6">
        <f>MIN(M5,X4)</f>
        <v>106.71</v>
      </c>
      <c r="V53" s="6">
        <f t="shared" ref="V53:V62" si="75">T53+U53</f>
        <v>198.58499999999998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CLE</v>
      </c>
      <c r="E70" s="8" t="str">
        <f t="shared" si="98"/>
        <v>BOS</v>
      </c>
      <c r="F70" s="6">
        <f t="shared" ref="F70:F84" si="99">MAX(M34,M52)</f>
        <v>97.970032060709698</v>
      </c>
      <c r="G70" s="6">
        <f t="shared" ref="G70:G84" si="100">MIN(N34,N52)</f>
        <v>107.46789266831534</v>
      </c>
      <c r="H70" s="6">
        <f t="shared" ref="H70:H81" si="101">F70-G70</f>
        <v>-9.4978606076056451</v>
      </c>
      <c r="I70" s="6" t="str">
        <f t="shared" ref="I70:I84" si="102">IF(G70&gt;F70,E34,D34)</f>
        <v>BOS</v>
      </c>
      <c r="L70" s="6">
        <f t="shared" ref="L70:L81" si="103">F70+G70</f>
        <v>205.43792472902504</v>
      </c>
      <c r="M70" s="17" t="str">
        <f>D70</f>
        <v>CLE</v>
      </c>
      <c r="N70" s="17" t="str">
        <f>E70</f>
        <v>BOS</v>
      </c>
      <c r="O70" s="12" t="s">
        <v>62</v>
      </c>
      <c r="P70" s="12" t="s">
        <v>59</v>
      </c>
      <c r="Q70" s="18">
        <v>0.4</v>
      </c>
      <c r="R70" s="18">
        <v>2</v>
      </c>
      <c r="S70" s="18" t="s">
        <v>64</v>
      </c>
      <c r="T70" s="18"/>
      <c r="U70" s="12">
        <v>212.5</v>
      </c>
      <c r="V70" s="12" t="s">
        <v>65</v>
      </c>
      <c r="W70" s="18">
        <v>0.6</v>
      </c>
      <c r="X70" s="18">
        <v>3</v>
      </c>
      <c r="Y70" s="18"/>
      <c r="Z70" s="18"/>
    </row>
    <row r="71" spans="4:26" x14ac:dyDescent="0.3">
      <c r="D71" s="8" t="str">
        <f t="shared" si="98"/>
        <v>DAL</v>
      </c>
      <c r="E71" s="8" t="str">
        <f t="shared" si="98"/>
        <v>OKC</v>
      </c>
      <c r="F71" s="6">
        <f t="shared" si="99"/>
        <v>103.15883803036866</v>
      </c>
      <c r="G71" s="6">
        <f t="shared" si="100"/>
        <v>106.95216289713244</v>
      </c>
      <c r="H71" s="6">
        <f t="shared" si="101"/>
        <v>-3.7933248667637827</v>
      </c>
      <c r="I71" s="6" t="str">
        <f t="shared" si="102"/>
        <v>OKC</v>
      </c>
      <c r="L71" s="6">
        <f t="shared" si="103"/>
        <v>210.1110009275011</v>
      </c>
      <c r="M71" s="17" t="str">
        <f t="shared" ref="M71:M81" si="104">D71</f>
        <v>DAL</v>
      </c>
      <c r="N71" s="17" t="str">
        <f t="shared" ref="N71:N81" si="105">E71</f>
        <v>OKC</v>
      </c>
      <c r="O71" s="12" t="s">
        <v>63</v>
      </c>
      <c r="P71" s="12" t="s">
        <v>61</v>
      </c>
      <c r="Q71" s="18">
        <v>0.8</v>
      </c>
      <c r="R71" s="18">
        <v>4</v>
      </c>
      <c r="S71" s="18" t="s">
        <v>64</v>
      </c>
      <c r="T71" s="18"/>
      <c r="U71" s="12">
        <v>217.5</v>
      </c>
      <c r="V71" s="12" t="s">
        <v>65</v>
      </c>
      <c r="W71" s="18">
        <v>0.8</v>
      </c>
      <c r="X71" s="18">
        <v>4</v>
      </c>
      <c r="Y71" s="18" t="s">
        <v>64</v>
      </c>
      <c r="Z71" s="18"/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CLE</v>
      </c>
      <c r="E87" t="str">
        <f>B2</f>
        <v>BOS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BOS</v>
      </c>
      <c r="E88" t="str">
        <f t="shared" si="118"/>
        <v>CLE</v>
      </c>
    </row>
    <row r="89" spans="4:26" x14ac:dyDescent="0.3">
      <c r="D89" t="str">
        <f t="shared" ref="D89:E89" si="119">A4</f>
        <v>DAL</v>
      </c>
      <c r="E89" t="str">
        <f t="shared" si="119"/>
        <v>OKC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OKC</v>
      </c>
      <c r="E90" t="str">
        <f t="shared" si="120"/>
        <v>DAL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97.261049907325699</v>
      </c>
      <c r="C2" s="1">
        <v>106.589817877792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3</v>
      </c>
      <c r="B3" s="1">
        <v>114.999842773675</v>
      </c>
      <c r="C3" s="1">
        <v>97.024898321714801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5</v>
      </c>
      <c r="B4" s="1">
        <v>102.807960119662</v>
      </c>
      <c r="C4" s="1">
        <v>107.450165591434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6</v>
      </c>
      <c r="B5" s="1">
        <v>113.337958395228</v>
      </c>
      <c r="C5" s="1">
        <v>93.094105294577403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99060</xdr:colOff>
                <xdr:row>11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4</v>
      </c>
      <c r="B2" s="1">
        <v>97.99</v>
      </c>
      <c r="C2" s="1">
        <v>107</v>
      </c>
      <c r="F2" s="1"/>
      <c r="G2" s="1"/>
      <c r="H2" s="1"/>
    </row>
    <row r="3" spans="1:8" ht="15" thickBot="1" x14ac:dyDescent="0.35">
      <c r="A3" s="1">
        <v>3</v>
      </c>
      <c r="B3" s="1">
        <v>115.13</v>
      </c>
      <c r="C3" s="1">
        <v>97.47</v>
      </c>
      <c r="F3" s="1"/>
      <c r="G3" s="1"/>
      <c r="H3" s="1"/>
    </row>
    <row r="4" spans="1:8" ht="15" thickBot="1" x14ac:dyDescent="0.35">
      <c r="A4" s="1">
        <v>5</v>
      </c>
      <c r="B4" s="1">
        <v>103.52</v>
      </c>
      <c r="C4" s="1">
        <v>106.71</v>
      </c>
      <c r="F4" s="1"/>
      <c r="G4" s="1"/>
      <c r="H4" s="1"/>
    </row>
    <row r="5" spans="1:8" ht="15" thickBot="1" x14ac:dyDescent="0.35">
      <c r="A5" s="1">
        <v>6</v>
      </c>
      <c r="B5" s="1">
        <v>113.94</v>
      </c>
      <c r="C5" s="1">
        <v>94.68</v>
      </c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4</v>
      </c>
      <c r="B2" s="1">
        <v>97.546045805925004</v>
      </c>
      <c r="C2" s="1">
        <v>106.98020847080601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3</v>
      </c>
      <c r="B3" s="1">
        <v>115.149819288308</v>
      </c>
      <c r="C3" s="1">
        <v>97.165281300658705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5</v>
      </c>
      <c r="B4" s="1">
        <v>102.894425880608</v>
      </c>
      <c r="C4" s="1">
        <v>106.640151639819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6</v>
      </c>
      <c r="B5" s="1">
        <v>115.81238273576</v>
      </c>
      <c r="C5" s="1">
        <v>92.233324138959503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97.5</v>
      </c>
      <c r="C2" s="1">
        <v>107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3</v>
      </c>
      <c r="B3" s="1">
        <v>115.25</v>
      </c>
      <c r="C3" s="1">
        <v>97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5</v>
      </c>
      <c r="B4" s="1">
        <v>102.875</v>
      </c>
      <c r="C4" s="1">
        <v>106.75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6</v>
      </c>
      <c r="B5" s="1">
        <v>115.62499999999901</v>
      </c>
      <c r="C5" s="1">
        <v>91.875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100.648854961832</v>
      </c>
      <c r="C2" s="1">
        <v>109.17346938775501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3</v>
      </c>
      <c r="B3" s="1">
        <v>115.637426900584</v>
      </c>
      <c r="C3" s="1">
        <v>100.06530612244801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5</v>
      </c>
      <c r="B4" s="1">
        <v>104.11832061068699</v>
      </c>
      <c r="C4" s="1">
        <v>106.879003558718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6</v>
      </c>
      <c r="B5" s="1">
        <v>115.103658536585</v>
      </c>
      <c r="C5" s="1">
        <v>94.712000000000003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95.830619999999996</v>
      </c>
      <c r="C2" s="1">
        <v>108.745964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3</v>
      </c>
      <c r="B3" s="1">
        <v>113.19642</v>
      </c>
      <c r="C3" s="1">
        <v>97.579480000000004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5</v>
      </c>
      <c r="B4" s="1">
        <v>102.47902000000001</v>
      </c>
      <c r="C4" s="1">
        <v>106.80003000000001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6</v>
      </c>
      <c r="B5" s="1">
        <v>113.22369999999999</v>
      </c>
      <c r="C5" s="1">
        <v>94.078689999999995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97.499999999865594</v>
      </c>
      <c r="C2" s="1">
        <v>107.000000000482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3</v>
      </c>
      <c r="B3" s="1">
        <v>115.250000000133</v>
      </c>
      <c r="C3" s="1">
        <v>96.999999999295198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5</v>
      </c>
      <c r="B4" s="1">
        <v>102.875000000377</v>
      </c>
      <c r="C4" s="1">
        <v>106.749999999453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6</v>
      </c>
      <c r="B5" s="1">
        <v>115.624988473976</v>
      </c>
      <c r="C5" s="1">
        <v>91.875003868456403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4</v>
      </c>
      <c r="B2" s="1">
        <v>97.499999999909505</v>
      </c>
      <c r="C2" s="1">
        <v>107.000000000041</v>
      </c>
    </row>
    <row r="3" spans="1:5" ht="15" thickBot="1" x14ac:dyDescent="0.35">
      <c r="A3" s="1">
        <v>3</v>
      </c>
      <c r="B3" s="1">
        <v>115.25000000000701</v>
      </c>
      <c r="C3" s="1">
        <v>96.999999999904603</v>
      </c>
    </row>
    <row r="4" spans="1:5" ht="15" thickBot="1" x14ac:dyDescent="0.35">
      <c r="A4" s="1">
        <v>5</v>
      </c>
      <c r="B4" s="1">
        <v>102.875000000063</v>
      </c>
      <c r="C4" s="1">
        <v>106.749999999954</v>
      </c>
    </row>
    <row r="5" spans="1:5" ht="15" thickBot="1" x14ac:dyDescent="0.35">
      <c r="A5" s="1">
        <v>6</v>
      </c>
      <c r="B5" s="1">
        <v>115.625000000005</v>
      </c>
      <c r="C5" s="1">
        <v>91.8750000001681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4</v>
      </c>
      <c r="B2" s="1">
        <v>99.953717871529406</v>
      </c>
      <c r="C2" s="1">
        <v>107.72157427796201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3</v>
      </c>
      <c r="B3" s="1">
        <v>115.214228162613</v>
      </c>
      <c r="C3" s="1">
        <v>98.988496888980293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5</v>
      </c>
      <c r="B4" s="1">
        <v>103.984815661921</v>
      </c>
      <c r="C4" s="1">
        <v>107.840115284814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6</v>
      </c>
      <c r="B5" s="1">
        <v>115.527512496741</v>
      </c>
      <c r="C5" s="1">
        <v>95.0634431909412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2024-05-09T18:55:55Z</dcterms:modified>
</cp:coreProperties>
</file>