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VR\AVR\lcd_raw_0\"/>
    </mc:Choice>
  </mc:AlternateContent>
  <xr:revisionPtr revIDLastSave="0" documentId="13_ncr:1_{BA899361-03EA-4355-890A-418B2B6F879B}" xr6:coauthVersionLast="28" xr6:coauthVersionMax="28" xr10:uidLastSave="{00000000-0000-0000-0000-000000000000}"/>
  <bookViews>
    <workbookView xWindow="0" yWindow="0" windowWidth="20490" windowHeight="7530" xr2:uid="{7BFBD04E-F622-4485-A182-3E0FC7C5A925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2" i="1" l="1"/>
  <c r="L62" i="1"/>
  <c r="M62" i="1"/>
  <c r="N62" i="1"/>
  <c r="O62" i="1"/>
  <c r="P62" i="1"/>
  <c r="K63" i="1"/>
  <c r="L63" i="1"/>
  <c r="M63" i="1"/>
  <c r="N63" i="1"/>
  <c r="O63" i="1"/>
  <c r="P63" i="1"/>
  <c r="K64" i="1"/>
  <c r="L64" i="1"/>
  <c r="M64" i="1"/>
  <c r="N64" i="1"/>
  <c r="O64" i="1"/>
  <c r="P64" i="1"/>
  <c r="K65" i="1"/>
  <c r="L65" i="1"/>
  <c r="M65" i="1"/>
  <c r="N65" i="1"/>
  <c r="O65" i="1"/>
  <c r="P65" i="1"/>
  <c r="K66" i="1"/>
  <c r="L66" i="1"/>
  <c r="M66" i="1"/>
  <c r="N66" i="1"/>
  <c r="O66" i="1"/>
  <c r="P66" i="1"/>
  <c r="K67" i="1"/>
  <c r="L67" i="1"/>
  <c r="M67" i="1"/>
  <c r="N67" i="1"/>
  <c r="O67" i="1"/>
  <c r="P67" i="1"/>
  <c r="L61" i="1"/>
  <c r="M61" i="1"/>
  <c r="M69" i="1" s="1"/>
  <c r="N61" i="1"/>
  <c r="O61" i="1"/>
  <c r="O69" i="1" s="1"/>
  <c r="P61" i="1"/>
  <c r="K61" i="1"/>
  <c r="K69" i="1"/>
  <c r="T55" i="1"/>
  <c r="J17" i="1"/>
  <c r="L69" i="1"/>
  <c r="N69" i="1"/>
  <c r="P69" i="1"/>
  <c r="S55" i="1"/>
  <c r="U55" i="1"/>
  <c r="V55" i="1"/>
  <c r="W55" i="1"/>
  <c r="X55" i="1"/>
  <c r="S58" i="1"/>
  <c r="T58" i="1"/>
  <c r="U58" i="1"/>
  <c r="V58" i="1"/>
  <c r="W58" i="1"/>
  <c r="X58" i="1"/>
  <c r="S56" i="1"/>
  <c r="T56" i="1"/>
  <c r="U56" i="1"/>
  <c r="V56" i="1"/>
  <c r="W56" i="1"/>
  <c r="X56" i="1"/>
  <c r="S57" i="1"/>
  <c r="T57" i="1"/>
  <c r="U57" i="1"/>
  <c r="V57" i="1"/>
  <c r="W57" i="1"/>
  <c r="X57" i="1"/>
  <c r="T59" i="1"/>
  <c r="U59" i="1"/>
  <c r="V59" i="1"/>
  <c r="W59" i="1"/>
  <c r="X59" i="1"/>
  <c r="S59" i="1"/>
  <c r="K10" i="1"/>
  <c r="L10" i="1"/>
  <c r="M10" i="1"/>
  <c r="N10" i="1"/>
  <c r="O10" i="1"/>
  <c r="P10" i="1"/>
  <c r="K13" i="1"/>
  <c r="L13" i="1"/>
  <c r="M13" i="1"/>
  <c r="N13" i="1"/>
  <c r="O13" i="1"/>
  <c r="P13" i="1"/>
  <c r="K11" i="1"/>
  <c r="L11" i="1"/>
  <c r="M11" i="1"/>
  <c r="N11" i="1"/>
  <c r="O11" i="1"/>
  <c r="P11" i="1"/>
  <c r="K12" i="1"/>
  <c r="L12" i="1"/>
  <c r="M12" i="1"/>
  <c r="N12" i="1"/>
  <c r="O12" i="1"/>
  <c r="P12" i="1"/>
  <c r="L14" i="1"/>
  <c r="M14" i="1"/>
  <c r="N14" i="1"/>
  <c r="O14" i="1"/>
  <c r="P14" i="1"/>
  <c r="K14" i="1"/>
  <c r="O3" i="1"/>
  <c r="P3" i="1"/>
  <c r="Q3" i="1"/>
  <c r="R3" i="1"/>
  <c r="K4" i="1"/>
  <c r="L4" i="1"/>
  <c r="M4" i="1"/>
  <c r="N4" i="1"/>
  <c r="O4" i="1"/>
  <c r="P4" i="1"/>
  <c r="Q4" i="1"/>
  <c r="R4" i="1"/>
  <c r="O5" i="1"/>
  <c r="P5" i="1"/>
  <c r="Q5" i="1"/>
  <c r="R5" i="1"/>
  <c r="K6" i="1"/>
  <c r="M6" i="1"/>
  <c r="O6" i="1"/>
  <c r="Q6" i="1"/>
  <c r="O7" i="1"/>
  <c r="Q7" i="1"/>
  <c r="R2" i="1"/>
  <c r="S2" i="1"/>
  <c r="Q2" i="1"/>
  <c r="L2" i="1"/>
  <c r="M2" i="1"/>
  <c r="N2" i="1"/>
  <c r="O2" i="1"/>
  <c r="P2" i="1"/>
  <c r="K2" i="1"/>
  <c r="V45" i="1"/>
  <c r="W45" i="1"/>
  <c r="X45" i="1"/>
  <c r="Y45" i="1"/>
  <c r="Z45" i="1"/>
  <c r="U45" i="1"/>
  <c r="U39" i="1"/>
  <c r="V39" i="1"/>
  <c r="W39" i="1"/>
  <c r="X39" i="1"/>
  <c r="Y39" i="1"/>
  <c r="Z39" i="1"/>
  <c r="U40" i="1"/>
  <c r="V40" i="1"/>
  <c r="W40" i="1"/>
  <c r="X40" i="1"/>
  <c r="Y40" i="1"/>
  <c r="Z40" i="1"/>
  <c r="U41" i="1"/>
  <c r="V41" i="1"/>
  <c r="W41" i="1"/>
  <c r="X41" i="1"/>
  <c r="Y41" i="1"/>
  <c r="Z41" i="1"/>
  <c r="U43" i="1"/>
  <c r="V43" i="1"/>
  <c r="W43" i="1"/>
  <c r="X43" i="1"/>
  <c r="Y43" i="1"/>
  <c r="Z43" i="1"/>
  <c r="V38" i="1"/>
  <c r="W38" i="1"/>
  <c r="X38" i="1"/>
  <c r="Y38" i="1"/>
  <c r="Z38" i="1"/>
  <c r="U38" i="1"/>
  <c r="D21" i="1"/>
  <c r="E21" i="1"/>
  <c r="F21" i="1"/>
  <c r="G21" i="1"/>
  <c r="H21" i="1"/>
  <c r="I21" i="1"/>
  <c r="D22" i="1"/>
  <c r="E22" i="1"/>
  <c r="F22" i="1"/>
  <c r="G22" i="1"/>
  <c r="H22" i="1"/>
  <c r="I22" i="1"/>
  <c r="D23" i="1"/>
  <c r="E23" i="1"/>
  <c r="F23" i="1"/>
  <c r="G23" i="1"/>
  <c r="H23" i="1"/>
  <c r="I23" i="1"/>
  <c r="D24" i="1"/>
  <c r="E24" i="1"/>
  <c r="F24" i="1"/>
  <c r="G24" i="1"/>
  <c r="H24" i="1"/>
  <c r="I24" i="1"/>
  <c r="D25" i="1"/>
  <c r="E25" i="1"/>
  <c r="F25" i="1"/>
  <c r="G25" i="1"/>
  <c r="H25" i="1"/>
  <c r="I25" i="1"/>
  <c r="D26" i="1"/>
  <c r="E26" i="1"/>
  <c r="F26" i="1"/>
  <c r="G26" i="1"/>
  <c r="H26" i="1"/>
  <c r="I26" i="1"/>
  <c r="D27" i="1"/>
  <c r="E27" i="1"/>
  <c r="F27" i="1"/>
  <c r="G27" i="1"/>
  <c r="H27" i="1"/>
  <c r="I27" i="1"/>
  <c r="D28" i="1"/>
  <c r="E28" i="1"/>
  <c r="F28" i="1"/>
  <c r="G28" i="1"/>
  <c r="H28" i="1"/>
  <c r="I28" i="1"/>
  <c r="D29" i="1"/>
  <c r="E29" i="1"/>
  <c r="F29" i="1"/>
  <c r="G29" i="1"/>
  <c r="H29" i="1"/>
  <c r="I29" i="1"/>
  <c r="D30" i="1"/>
  <c r="E30" i="1"/>
  <c r="F30" i="1"/>
  <c r="G30" i="1"/>
  <c r="H30" i="1"/>
  <c r="I30" i="1"/>
  <c r="D31" i="1"/>
  <c r="E31" i="1"/>
  <c r="F31" i="1"/>
  <c r="G31" i="1"/>
  <c r="H31" i="1"/>
  <c r="I31" i="1"/>
  <c r="D32" i="1"/>
  <c r="E32" i="1"/>
  <c r="F32" i="1"/>
  <c r="G32" i="1"/>
  <c r="H32" i="1"/>
  <c r="I32" i="1"/>
  <c r="D33" i="1"/>
  <c r="E33" i="1"/>
  <c r="F33" i="1"/>
  <c r="G33" i="1"/>
  <c r="H33" i="1"/>
  <c r="I33" i="1"/>
  <c r="D34" i="1"/>
  <c r="E34" i="1"/>
  <c r="F34" i="1"/>
  <c r="G34" i="1"/>
  <c r="H34" i="1"/>
  <c r="I34" i="1"/>
  <c r="D35" i="1"/>
  <c r="E35" i="1"/>
  <c r="F35" i="1"/>
  <c r="G35" i="1"/>
  <c r="H35" i="1"/>
  <c r="I35" i="1"/>
  <c r="D36" i="1"/>
  <c r="E36" i="1"/>
  <c r="F36" i="1"/>
  <c r="G36" i="1"/>
  <c r="H36" i="1"/>
  <c r="I36" i="1"/>
  <c r="D37" i="1"/>
  <c r="E37" i="1"/>
  <c r="F37" i="1"/>
  <c r="G37" i="1"/>
  <c r="H37" i="1"/>
  <c r="I37" i="1"/>
  <c r="D38" i="1"/>
  <c r="E38" i="1"/>
  <c r="F38" i="1"/>
  <c r="G38" i="1"/>
  <c r="H38" i="1"/>
  <c r="I38" i="1"/>
  <c r="D39" i="1"/>
  <c r="E39" i="1"/>
  <c r="F39" i="1"/>
  <c r="G39" i="1"/>
  <c r="H39" i="1"/>
  <c r="I39" i="1"/>
  <c r="D40" i="1"/>
  <c r="E40" i="1"/>
  <c r="F40" i="1"/>
  <c r="G40" i="1"/>
  <c r="H40" i="1"/>
  <c r="I40" i="1"/>
  <c r="D41" i="1"/>
  <c r="E41" i="1"/>
  <c r="F41" i="1"/>
  <c r="G41" i="1"/>
  <c r="H41" i="1"/>
  <c r="I41" i="1"/>
  <c r="D42" i="1"/>
  <c r="E42" i="1"/>
  <c r="F42" i="1"/>
  <c r="G42" i="1"/>
  <c r="H42" i="1"/>
  <c r="I42" i="1"/>
  <c r="D43" i="1"/>
  <c r="E43" i="1"/>
  <c r="F43" i="1"/>
  <c r="G43" i="1"/>
  <c r="H43" i="1"/>
  <c r="I43" i="1"/>
  <c r="D44" i="1"/>
  <c r="E44" i="1"/>
  <c r="F44" i="1"/>
  <c r="G44" i="1"/>
  <c r="H44" i="1"/>
  <c r="I44" i="1"/>
  <c r="D45" i="1"/>
  <c r="E45" i="1"/>
  <c r="F45" i="1"/>
  <c r="G45" i="1"/>
  <c r="H45" i="1"/>
  <c r="I45" i="1"/>
  <c r="D46" i="1"/>
  <c r="E46" i="1"/>
  <c r="F46" i="1"/>
  <c r="G46" i="1"/>
  <c r="H46" i="1"/>
  <c r="I46" i="1"/>
  <c r="D47" i="1"/>
  <c r="E47" i="1"/>
  <c r="F47" i="1"/>
  <c r="G47" i="1"/>
  <c r="H47" i="1"/>
  <c r="I47" i="1"/>
  <c r="D48" i="1"/>
  <c r="E48" i="1"/>
  <c r="F48" i="1"/>
  <c r="G48" i="1"/>
  <c r="H48" i="1"/>
  <c r="I48" i="1"/>
  <c r="D49" i="1"/>
  <c r="E49" i="1"/>
  <c r="F49" i="1"/>
  <c r="G49" i="1"/>
  <c r="H49" i="1"/>
  <c r="I49" i="1"/>
  <c r="E20" i="1"/>
  <c r="F20" i="1"/>
  <c r="G20" i="1"/>
  <c r="H20" i="1"/>
  <c r="I20" i="1"/>
  <c r="D20" i="1"/>
  <c r="B10" i="1"/>
  <c r="C10" i="1"/>
  <c r="D10" i="1"/>
  <c r="E10" i="1"/>
  <c r="B12" i="1"/>
  <c r="C12" i="1"/>
  <c r="D12" i="1"/>
  <c r="E12" i="1"/>
  <c r="C13" i="1"/>
  <c r="E13" i="1"/>
  <c r="G13" i="1"/>
  <c r="I13" i="1"/>
  <c r="B14" i="1"/>
  <c r="C14" i="1"/>
  <c r="D14" i="1"/>
  <c r="E14" i="1"/>
  <c r="G14" i="1"/>
  <c r="I14" i="1"/>
  <c r="A14" i="1"/>
  <c r="F14" i="1" s="1"/>
  <c r="A10" i="1"/>
  <c r="F10" i="1" s="1"/>
  <c r="A11" i="1"/>
  <c r="B11" i="1" s="1"/>
  <c r="A12" i="1"/>
  <c r="F12" i="1" s="1"/>
  <c r="A13" i="1"/>
  <c r="B13" i="1" s="1"/>
  <c r="A9" i="1"/>
  <c r="C9" i="1" s="1"/>
  <c r="K70" i="1" l="1"/>
  <c r="U46" i="1"/>
  <c r="I11" i="1"/>
  <c r="E11" i="1"/>
  <c r="G11" i="1"/>
  <c r="C11" i="1"/>
  <c r="B9" i="1"/>
  <c r="H9" i="1"/>
  <c r="F9" i="1"/>
  <c r="D9" i="1"/>
  <c r="I12" i="1"/>
  <c r="G12" i="1"/>
  <c r="I10" i="1"/>
  <c r="G10" i="1"/>
  <c r="I9" i="1"/>
  <c r="G9" i="1"/>
  <c r="E9" i="1"/>
  <c r="H14" i="1"/>
  <c r="H13" i="1"/>
  <c r="F13" i="1"/>
  <c r="D13" i="1"/>
  <c r="H12" i="1"/>
  <c r="H11" i="1"/>
  <c r="F11" i="1"/>
  <c r="D11" i="1"/>
  <c r="H10" i="1"/>
</calcChain>
</file>

<file path=xl/sharedStrings.xml><?xml version="1.0" encoding="utf-8"?>
<sst xmlns="http://schemas.openxmlformats.org/spreadsheetml/2006/main" count="363" uniqueCount="111">
  <si>
    <t>3g</t>
  </si>
  <si>
    <t>3b</t>
  </si>
  <si>
    <t>4g</t>
  </si>
  <si>
    <t>4b</t>
  </si>
  <si>
    <t>5g</t>
  </si>
  <si>
    <t>5b</t>
  </si>
  <si>
    <t>6g</t>
  </si>
  <si>
    <t>6b</t>
  </si>
  <si>
    <t>2b</t>
  </si>
  <si>
    <t>2g</t>
  </si>
  <si>
    <t>1b</t>
  </si>
  <si>
    <t>1g</t>
  </si>
  <si>
    <t>3e</t>
  </si>
  <si>
    <t>4e</t>
  </si>
  <si>
    <t>5e</t>
  </si>
  <si>
    <t>6e</t>
  </si>
  <si>
    <t>3c</t>
  </si>
  <si>
    <t>4c</t>
  </si>
  <si>
    <t>5c</t>
  </si>
  <si>
    <t>6c</t>
  </si>
  <si>
    <t>1c</t>
  </si>
  <si>
    <t>2c</t>
  </si>
  <si>
    <t>1e</t>
  </si>
  <si>
    <t>2e</t>
  </si>
  <si>
    <t>3d</t>
  </si>
  <si>
    <t>4d</t>
  </si>
  <si>
    <t>5d</t>
  </si>
  <si>
    <t>6d</t>
  </si>
  <si>
    <t>2d</t>
  </si>
  <si>
    <t>1d</t>
  </si>
  <si>
    <t>d</t>
  </si>
  <si>
    <t>a</t>
  </si>
  <si>
    <t>b</t>
  </si>
  <si>
    <t>c</t>
  </si>
  <si>
    <t>e</t>
  </si>
  <si>
    <t>f</t>
  </si>
  <si>
    <t>g</t>
  </si>
  <si>
    <t>LCDDR53g</t>
  </si>
  <si>
    <t>LCDDR53b</t>
  </si>
  <si>
    <t>LCDDR54g</t>
  </si>
  <si>
    <t>LCDDR54b</t>
  </si>
  <si>
    <t>LCDDR55g</t>
  </si>
  <si>
    <t>LCDDR55b</t>
  </si>
  <si>
    <t>LCDDR56g</t>
  </si>
  <si>
    <t>LCDDR56b</t>
  </si>
  <si>
    <t/>
  </si>
  <si>
    <t>LCDDR61g</t>
  </si>
  <si>
    <t>LCDDR61b</t>
  </si>
  <si>
    <t>LCDDR62g</t>
  </si>
  <si>
    <t>LCDDR62b</t>
  </si>
  <si>
    <t>LCDDR103e</t>
  </si>
  <si>
    <t>LCDDR103c</t>
  </si>
  <si>
    <t>LCDDR104e</t>
  </si>
  <si>
    <t>LCDDR104c</t>
  </si>
  <si>
    <t>LCDDR105e</t>
  </si>
  <si>
    <t>LCDDR105c</t>
  </si>
  <si>
    <t>LCDDR106e</t>
  </si>
  <si>
    <t>LCDDR106c</t>
  </si>
  <si>
    <t>LCDDR111e</t>
  </si>
  <si>
    <t>LCDDR111c</t>
  </si>
  <si>
    <t>LCDDR112e</t>
  </si>
  <si>
    <t>LCDDR112c</t>
  </si>
  <si>
    <t>LCDDR153d</t>
  </si>
  <si>
    <t>LCDDR154d</t>
  </si>
  <si>
    <t>LCDDR155d</t>
  </si>
  <si>
    <t>LCDDR156d</t>
  </si>
  <si>
    <t>LCDDR161d</t>
  </si>
  <si>
    <t>LCDDR162d</t>
  </si>
  <si>
    <t>Column1</t>
  </si>
  <si>
    <t>1</t>
  </si>
  <si>
    <t>2</t>
  </si>
  <si>
    <t>3</t>
  </si>
  <si>
    <t>4</t>
  </si>
  <si>
    <t>5</t>
  </si>
  <si>
    <t>6</t>
  </si>
  <si>
    <t>3g128</t>
  </si>
  <si>
    <t>3b64</t>
  </si>
  <si>
    <t>4g32</t>
  </si>
  <si>
    <t>4b16</t>
  </si>
  <si>
    <t>5g8</t>
  </si>
  <si>
    <t>5b4</t>
  </si>
  <si>
    <t>6g2</t>
  </si>
  <si>
    <t>6b1</t>
  </si>
  <si>
    <t>1g8</t>
  </si>
  <si>
    <t>1b4</t>
  </si>
  <si>
    <t>2g2</t>
  </si>
  <si>
    <t>2b1</t>
  </si>
  <si>
    <t>3e128</t>
  </si>
  <si>
    <t>3c64</t>
  </si>
  <si>
    <t>4e32</t>
  </si>
  <si>
    <t>4c16</t>
  </si>
  <si>
    <t>5e8</t>
  </si>
  <si>
    <t>5c4</t>
  </si>
  <si>
    <t>6e2</t>
  </si>
  <si>
    <t>6c1</t>
  </si>
  <si>
    <t>1e8</t>
  </si>
  <si>
    <t>1c4</t>
  </si>
  <si>
    <t>2e2</t>
  </si>
  <si>
    <t>2c1</t>
  </si>
  <si>
    <t>3d128</t>
  </si>
  <si>
    <t>4d32</t>
  </si>
  <si>
    <t>5d8</t>
  </si>
  <si>
    <t>6d2</t>
  </si>
  <si>
    <t>1d8</t>
  </si>
  <si>
    <t>2d2</t>
  </si>
  <si>
    <t>8</t>
  </si>
  <si>
    <t>128</t>
  </si>
  <si>
    <t>32</t>
  </si>
  <si>
    <t>64</t>
  </si>
  <si>
    <t>16</t>
  </si>
  <si>
    <t>7B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</si>
</sst>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49" fontId="0" fillId="0" borderId="0" xfId="0" applyNumberFormat="1"/>
    <xf numFmtId="0" fontId="0" fillId="3" borderId="9" xfId="0" applyFont="1" applyFill="1" applyBorder="1"/>
    <xf numFmtId="0" fontId="0" fillId="3" borderId="10" xfId="0" applyFont="1" applyFill="1" applyBorder="1"/>
    <xf numFmtId="0" fontId="0" fillId="3" borderId="11" xfId="0" applyFont="1" applyFill="1" applyBorder="1"/>
    <xf numFmtId="0" fontId="0" fillId="0" borderId="9" xfId="0" applyFont="1" applyBorder="1"/>
    <xf numFmtId="0" fontId="0" fillId="0" borderId="10" xfId="0" applyFont="1" applyBorder="1"/>
    <xf numFmtId="0" fontId="0" fillId="0" borderId="11" xfId="0" applyFont="1" applyBorder="1"/>
    <xf numFmtId="0" fontId="1" fillId="2" borderId="12" xfId="0" applyFont="1" applyFill="1" applyBorder="1"/>
    <xf numFmtId="0" fontId="0" fillId="3" borderId="13" xfId="0" applyFont="1" applyFill="1" applyBorder="1"/>
    <xf numFmtId="0" fontId="0" fillId="3" borderId="12" xfId="0" applyFont="1" applyFill="1" applyBorder="1"/>
    <xf numFmtId="0" fontId="0" fillId="0" borderId="0" xfId="0" applyNumberFormat="1"/>
  </cellXfs>
  <cellStyles count="1"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C63FCFF-315A-4274-A3C2-E218518A6706}" name="Table3" displayName="Table3" ref="M19:R49" totalsRowShown="0">
  <autoFilter ref="M19:R49" xr:uid="{F90FA118-BA9C-49FD-B770-18C414996411}"/>
  <sortState ref="M20:R49">
    <sortCondition ref="R19:R49"/>
  </sortState>
  <tableColumns count="6">
    <tableColumn id="1" xr3:uid="{DC1877F1-6284-4D41-813C-ACE771510646}" name="1"/>
    <tableColumn id="2" xr3:uid="{A3107804-21AF-4F5B-8F89-96EDF903A461}" name="2"/>
    <tableColumn id="3" xr3:uid="{534A2B44-C57D-45C9-94C2-D57C031CB19B}" name="3"/>
    <tableColumn id="4" xr3:uid="{4B1FAB5E-F9A0-4C89-B9E5-E6837E5955C8}" name="4"/>
    <tableColumn id="5" xr3:uid="{2C2F07ED-66D8-4D14-AE9C-67B2FABB81EC}" name="5"/>
    <tableColumn id="6" xr3:uid="{D23C4031-D04B-4E5A-9B07-5C4579791801}" name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7F5CEF-568A-4143-9EAC-67B07A53E5D4}" name="Table4" displayName="Table4" ref="U19:Z24" totalsRowShown="0" headerRowDxfId="0" dataDxfId="1" headerRowBorderDxfId="9" tableBorderDxfId="10" totalsRowBorderDxfId="8">
  <autoFilter ref="U19:Z24" xr:uid="{8C9C822E-571A-4243-9E8B-3FC1207363D8}"/>
  <sortState ref="U20:Z24">
    <sortCondition ref="U19:U24"/>
  </sortState>
  <tableColumns count="6">
    <tableColumn id="1" xr3:uid="{8E0BB986-4182-4997-9A5D-BF496FAD066C}" name="1" dataDxfId="7"/>
    <tableColumn id="2" xr3:uid="{198F51C0-B784-4B5C-B081-AB90E7A6178C}" name="2" dataDxfId="6"/>
    <tableColumn id="3" xr3:uid="{28DC2225-2478-4F47-9343-8329A22DF9A2}" name="3" dataDxfId="5"/>
    <tableColumn id="4" xr3:uid="{4AB7BC67-B1B2-431B-A9A7-528FE4DD2D79}" name="4" dataDxfId="4"/>
    <tableColumn id="5" xr3:uid="{7F65BEEB-DEC9-4446-9352-ACD7ABF22F9F}" name="5" dataDxfId="3"/>
    <tableColumn id="6" xr3:uid="{3970571A-95F4-4128-97F0-2DC8C199F4AF}" name="6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557162E-84C4-45D7-AE19-6C4329946829}" name="Table6" displayName="Table6" ref="K9:P14" totalsRowShown="0">
  <autoFilter ref="K9:P14" xr:uid="{E221453B-0E85-4666-A6E5-AEC796BA9C83}"/>
  <sortState ref="K10:P14">
    <sortCondition ref="K9:K14"/>
  </sortState>
  <tableColumns count="6">
    <tableColumn id="1" xr3:uid="{7C49C4CA-0463-4DFC-ACC2-C56A89686B98}" name="1">
      <calculatedColumnFormula>RIGHT(R9,LEN(R9)-1)</calculatedColumnFormula>
    </tableColumn>
    <tableColumn id="2" xr3:uid="{79600CAA-166C-484E-83DB-C7FD9C47A81B}" name="2">
      <calculatedColumnFormula>RIGHT(S9,LEN(S9)-1)</calculatedColumnFormula>
    </tableColumn>
    <tableColumn id="3" xr3:uid="{758E9800-0028-4C32-952B-42E3D76CE9FA}" name="3">
      <calculatedColumnFormula>RIGHT(T9,LEN(T9)-1)</calculatedColumnFormula>
    </tableColumn>
    <tableColumn id="4" xr3:uid="{D70C2A6B-36CC-45DF-BC5B-6D1DB1107630}" name="4">
      <calculatedColumnFormula>RIGHT(U9,LEN(U9)-1)</calculatedColumnFormula>
    </tableColumn>
    <tableColumn id="5" xr3:uid="{57574BB9-1D86-412E-B884-14D76F329EB1}" name="5">
      <calculatedColumnFormula>RIGHT(V9,LEN(V9)-1)</calculatedColumnFormula>
    </tableColumn>
    <tableColumn id="6" xr3:uid="{6899A5DD-D479-470D-B4D0-98E825625B3C}" name="6">
      <calculatedColumnFormula>RIGHT(W9,LEN(W9)-1)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A04AEE4-01E5-415F-9AB2-07916B5270B0}" name="Table7" displayName="Table7" ref="R54:X67" totalsRowShown="0">
  <autoFilter ref="R54:X67" xr:uid="{E5BD023D-68D6-4C3C-9F0C-2F2B3985EF9A}"/>
  <sortState ref="R55:X59">
    <sortCondition ref="R54:R59"/>
  </sortState>
  <tableColumns count="7">
    <tableColumn id="1" xr3:uid="{7E378EF3-0637-4200-9124-469D924956DE}" name="Column1"/>
    <tableColumn id="2" xr3:uid="{76FD8C31-B940-49F0-92F7-0DEC8313E075}" name="1">
      <calculatedColumnFormula>RIGHT(K55,LEN(K55)-1)</calculatedColumnFormula>
    </tableColumn>
    <tableColumn id="3" xr3:uid="{63E005F6-72CA-4017-A30A-5EDAAF554596}" name="2">
      <calculatedColumnFormula>RIGHT(L55,LEN(L55)-1)</calculatedColumnFormula>
    </tableColumn>
    <tableColumn id="4" xr3:uid="{BDAE121A-E464-467C-AF9C-217867BE49A4}" name="3">
      <calculatedColumnFormula>RIGHT(M55,LEN(M55)-1)</calculatedColumnFormula>
    </tableColumn>
    <tableColumn id="5" xr3:uid="{EB32E2E6-14ED-4E59-9FBE-AC5D2612B297}" name="4">
      <calculatedColumnFormula>RIGHT(N55,LEN(N55)-1)</calculatedColumnFormula>
    </tableColumn>
    <tableColumn id="6" xr3:uid="{1596F484-5DE5-4211-8A10-E56BC1593C40}" name="5">
      <calculatedColumnFormula>RIGHT(O55,LEN(O55)-1)</calculatedColumnFormula>
    </tableColumn>
    <tableColumn id="7" xr3:uid="{D654E1B3-9BAA-4CC0-92A1-0175D82B5AF3}" name="6">
      <calculatedColumnFormula>RIGHT(P55,LEN(P55)-1)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23C43-B43B-4E59-BFFF-7C34FEF3D99D}">
  <dimension ref="A1:Z70"/>
  <sheetViews>
    <sheetView tabSelected="1" topLeftCell="I52" zoomScaleNormal="100" workbookViewId="0">
      <selection activeCell="K70" sqref="K70"/>
    </sheetView>
  </sheetViews>
  <sheetFormatPr defaultRowHeight="15" x14ac:dyDescent="0.25"/>
  <cols>
    <col min="1" max="1" width="8.7109375" bestFit="1" customWidth="1"/>
    <col min="2" max="2" width="10.85546875" bestFit="1" customWidth="1"/>
    <col min="3" max="3" width="10.5703125" bestFit="1" customWidth="1"/>
    <col min="4" max="9" width="10.85546875" bestFit="1" customWidth="1"/>
    <col min="11" max="16" width="11" customWidth="1"/>
    <col min="17" max="17" width="10.85546875" bestFit="1" customWidth="1"/>
    <col min="18" max="18" width="11" customWidth="1"/>
    <col min="20" max="20" width="11.28515625" customWidth="1"/>
    <col min="21" max="26" width="10.7109375" customWidth="1"/>
  </cols>
  <sheetData>
    <row r="1" spans="1:23" ht="15.75" thickBot="1" x14ac:dyDescent="0.3">
      <c r="B1">
        <v>128</v>
      </c>
      <c r="C1">
        <v>64</v>
      </c>
      <c r="D1">
        <v>32</v>
      </c>
      <c r="E1">
        <v>16</v>
      </c>
      <c r="F1">
        <v>8</v>
      </c>
      <c r="G1">
        <v>4</v>
      </c>
      <c r="H1">
        <v>2</v>
      </c>
      <c r="I1">
        <v>1</v>
      </c>
    </row>
    <row r="2" spans="1:23" x14ac:dyDescent="0.25">
      <c r="A2" s="1">
        <v>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3" t="s">
        <v>7</v>
      </c>
      <c r="K2" t="str">
        <f>_xlfn.CONCAT(B2,B$1)</f>
        <v>3g128</v>
      </c>
      <c r="L2" t="str">
        <f t="shared" ref="L2:P2" si="0">_xlfn.CONCAT(C2,C$1)</f>
        <v>3b64</v>
      </c>
      <c r="M2" t="str">
        <f t="shared" si="0"/>
        <v>4g32</v>
      </c>
      <c r="N2" t="str">
        <f t="shared" si="0"/>
        <v>4b16</v>
      </c>
      <c r="O2" t="str">
        <f t="shared" si="0"/>
        <v>5g8</v>
      </c>
      <c r="P2" t="str">
        <f t="shared" si="0"/>
        <v>5b4</v>
      </c>
      <c r="Q2" t="str">
        <f>_xlfn.CONCAT(H2,H$1)</f>
        <v>6g2</v>
      </c>
      <c r="R2" t="str">
        <f>_xlfn.CONCAT(I2,I$1)</f>
        <v>6b1</v>
      </c>
      <c r="S2" t="str">
        <f t="shared" ref="S2" si="1">_xlfn.CONCAT(J2,J$1)</f>
        <v/>
      </c>
    </row>
    <row r="3" spans="1:23" x14ac:dyDescent="0.25">
      <c r="A3" s="4">
        <v>6</v>
      </c>
      <c r="B3" s="5"/>
      <c r="C3" s="5"/>
      <c r="D3" s="5"/>
      <c r="E3" s="5"/>
      <c r="F3" s="5" t="s">
        <v>11</v>
      </c>
      <c r="G3" s="5" t="s">
        <v>10</v>
      </c>
      <c r="H3" s="5" t="s">
        <v>9</v>
      </c>
      <c r="I3" s="6" t="s">
        <v>8</v>
      </c>
      <c r="O3" t="str">
        <f t="shared" ref="O3:O7" si="2">_xlfn.CONCAT(F3,F$1)</f>
        <v>1g8</v>
      </c>
      <c r="P3" t="str">
        <f t="shared" ref="P3:P7" si="3">_xlfn.CONCAT(G3,G$1)</f>
        <v>1b4</v>
      </c>
      <c r="Q3" t="str">
        <f t="shared" ref="Q3:Q7" si="4">_xlfn.CONCAT(H3,H$1)</f>
        <v>2g2</v>
      </c>
      <c r="R3" t="str">
        <f t="shared" ref="R3:R7" si="5">_xlfn.CONCAT(I3,I$1)</f>
        <v>2b1</v>
      </c>
    </row>
    <row r="4" spans="1:23" x14ac:dyDescent="0.25">
      <c r="A4" s="4">
        <v>10</v>
      </c>
      <c r="B4" s="5" t="s">
        <v>12</v>
      </c>
      <c r="C4" s="5" t="s">
        <v>16</v>
      </c>
      <c r="D4" s="5" t="s">
        <v>13</v>
      </c>
      <c r="E4" s="5" t="s">
        <v>17</v>
      </c>
      <c r="F4" s="5" t="s">
        <v>14</v>
      </c>
      <c r="G4" s="5" t="s">
        <v>18</v>
      </c>
      <c r="H4" s="5" t="s">
        <v>15</v>
      </c>
      <c r="I4" s="6" t="s">
        <v>19</v>
      </c>
      <c r="K4" t="str">
        <f t="shared" ref="K3:K7" si="6">_xlfn.CONCAT(B4,B$1)</f>
        <v>3e128</v>
      </c>
      <c r="L4" t="str">
        <f t="shared" ref="L3:L7" si="7">_xlfn.CONCAT(C4,C$1)</f>
        <v>3c64</v>
      </c>
      <c r="M4" t="str">
        <f t="shared" ref="M3:M7" si="8">_xlfn.CONCAT(D4,D$1)</f>
        <v>4e32</v>
      </c>
      <c r="N4" t="str">
        <f t="shared" ref="N3:N7" si="9">_xlfn.CONCAT(E4,E$1)</f>
        <v>4c16</v>
      </c>
      <c r="O4" t="str">
        <f t="shared" si="2"/>
        <v>5e8</v>
      </c>
      <c r="P4" t="str">
        <f t="shared" si="3"/>
        <v>5c4</v>
      </c>
      <c r="Q4" t="str">
        <f t="shared" si="4"/>
        <v>6e2</v>
      </c>
      <c r="R4" t="str">
        <f t="shared" si="5"/>
        <v>6c1</v>
      </c>
    </row>
    <row r="5" spans="1:23" x14ac:dyDescent="0.25">
      <c r="A5" s="4">
        <v>11</v>
      </c>
      <c r="B5" s="5"/>
      <c r="C5" s="5"/>
      <c r="D5" s="5"/>
      <c r="E5" s="5"/>
      <c r="F5" s="5" t="s">
        <v>22</v>
      </c>
      <c r="G5" s="5" t="s">
        <v>20</v>
      </c>
      <c r="H5" s="5" t="s">
        <v>23</v>
      </c>
      <c r="I5" s="6" t="s">
        <v>21</v>
      </c>
      <c r="O5" t="str">
        <f t="shared" si="2"/>
        <v>1e8</v>
      </c>
      <c r="P5" t="str">
        <f t="shared" si="3"/>
        <v>1c4</v>
      </c>
      <c r="Q5" t="str">
        <f t="shared" si="4"/>
        <v>2e2</v>
      </c>
      <c r="R5" t="str">
        <f t="shared" si="5"/>
        <v>2c1</v>
      </c>
    </row>
    <row r="6" spans="1:23" x14ac:dyDescent="0.25">
      <c r="A6" s="4">
        <v>15</v>
      </c>
      <c r="B6" s="5" t="s">
        <v>24</v>
      </c>
      <c r="C6" s="5"/>
      <c r="D6" s="5" t="s">
        <v>25</v>
      </c>
      <c r="E6" s="5"/>
      <c r="F6" s="5" t="s">
        <v>26</v>
      </c>
      <c r="G6" s="5"/>
      <c r="H6" s="5" t="s">
        <v>27</v>
      </c>
      <c r="I6" s="6"/>
      <c r="K6" t="str">
        <f t="shared" si="6"/>
        <v>3d128</v>
      </c>
      <c r="M6" t="str">
        <f t="shared" si="8"/>
        <v>4d32</v>
      </c>
      <c r="O6" t="str">
        <f t="shared" si="2"/>
        <v>5d8</v>
      </c>
      <c r="Q6" t="str">
        <f t="shared" si="4"/>
        <v>6d2</v>
      </c>
    </row>
    <row r="7" spans="1:23" ht="15.75" thickBot="1" x14ac:dyDescent="0.3">
      <c r="A7" s="7">
        <v>16</v>
      </c>
      <c r="B7" s="8"/>
      <c r="C7" s="8"/>
      <c r="D7" s="8"/>
      <c r="E7" s="8"/>
      <c r="F7" s="8" t="s">
        <v>29</v>
      </c>
      <c r="G7" s="8"/>
      <c r="H7" s="8" t="s">
        <v>28</v>
      </c>
      <c r="I7" s="9"/>
      <c r="O7" t="str">
        <f t="shared" si="2"/>
        <v>1d8</v>
      </c>
      <c r="Q7" t="str">
        <f t="shared" si="4"/>
        <v>2d2</v>
      </c>
    </row>
    <row r="9" spans="1:23" x14ac:dyDescent="0.25">
      <c r="A9" s="5" t="str">
        <f>_xlfn.CONCAT("LCDDR",A2)</f>
        <v>LCDDR5</v>
      </c>
      <c r="B9" s="5" t="str">
        <f>IF(ISBLANK(B2),"",_xlfn.CONCAT($A9,B2))</f>
        <v>LCDDR53g</v>
      </c>
      <c r="C9" s="5" t="str">
        <f t="shared" ref="C9:I9" si="10">IF(ISBLANK(C2),"",_xlfn.CONCAT($A9,C2))</f>
        <v>LCDDR53b</v>
      </c>
      <c r="D9" s="5" t="str">
        <f t="shared" si="10"/>
        <v>LCDDR54g</v>
      </c>
      <c r="E9" s="5" t="str">
        <f t="shared" si="10"/>
        <v>LCDDR54b</v>
      </c>
      <c r="F9" s="5" t="str">
        <f t="shared" si="10"/>
        <v>LCDDR55g</v>
      </c>
      <c r="G9" s="5" t="str">
        <f t="shared" si="10"/>
        <v>LCDDR55b</v>
      </c>
      <c r="H9" s="5" t="str">
        <f t="shared" si="10"/>
        <v>LCDDR56g</v>
      </c>
      <c r="I9" s="5" t="str">
        <f t="shared" si="10"/>
        <v>LCDDR56b</v>
      </c>
      <c r="K9" t="s">
        <v>69</v>
      </c>
      <c r="L9" t="s">
        <v>70</v>
      </c>
      <c r="M9" t="s">
        <v>71</v>
      </c>
      <c r="N9" t="s">
        <v>72</v>
      </c>
      <c r="O9" t="s">
        <v>73</v>
      </c>
      <c r="P9" t="s">
        <v>74</v>
      </c>
      <c r="R9" t="s">
        <v>83</v>
      </c>
      <c r="S9" t="s">
        <v>85</v>
      </c>
      <c r="T9" t="s">
        <v>75</v>
      </c>
      <c r="U9" t="s">
        <v>77</v>
      </c>
      <c r="V9" t="s">
        <v>79</v>
      </c>
      <c r="W9" t="s">
        <v>81</v>
      </c>
    </row>
    <row r="10" spans="1:23" x14ac:dyDescent="0.25">
      <c r="A10" s="5" t="str">
        <f t="shared" ref="A10:A13" si="11">_xlfn.CONCAT("LCDDR",A3)</f>
        <v>LCDDR6</v>
      </c>
      <c r="B10" s="5" t="str">
        <f t="shared" ref="B10:I10" si="12">IF(ISBLANK(B3),"",_xlfn.CONCAT($A10,B3))</f>
        <v/>
      </c>
      <c r="C10" s="5" t="str">
        <f t="shared" si="12"/>
        <v/>
      </c>
      <c r="D10" s="5" t="str">
        <f t="shared" si="12"/>
        <v/>
      </c>
      <c r="E10" s="5" t="str">
        <f t="shared" si="12"/>
        <v/>
      </c>
      <c r="F10" s="5" t="str">
        <f t="shared" si="12"/>
        <v>LCDDR61g</v>
      </c>
      <c r="G10" s="5" t="str">
        <f t="shared" si="12"/>
        <v>LCDDR61b</v>
      </c>
      <c r="H10" s="5" t="str">
        <f t="shared" si="12"/>
        <v>LCDDR62g</v>
      </c>
      <c r="I10" s="5" t="str">
        <f t="shared" si="12"/>
        <v>LCDDR62b</v>
      </c>
      <c r="K10" t="str">
        <f>RIGHT(R9,LEN(R9)-1)</f>
        <v>g8</v>
      </c>
      <c r="L10" t="str">
        <f>RIGHT(S9,LEN(S9)-1)</f>
        <v>g2</v>
      </c>
      <c r="M10" t="str">
        <f>RIGHT(T9,LEN(T9)-1)</f>
        <v>g128</v>
      </c>
      <c r="N10" t="str">
        <f>RIGHT(U9,LEN(U9)-1)</f>
        <v>g32</v>
      </c>
      <c r="O10" t="str">
        <f>RIGHT(V9,LEN(V9)-1)</f>
        <v>g8</v>
      </c>
      <c r="P10" t="str">
        <f>RIGHT(W9,LEN(W9)-1)</f>
        <v>g2</v>
      </c>
      <c r="R10" t="s">
        <v>84</v>
      </c>
      <c r="S10" t="s">
        <v>86</v>
      </c>
      <c r="T10" t="s">
        <v>76</v>
      </c>
      <c r="U10" t="s">
        <v>78</v>
      </c>
      <c r="V10" t="s">
        <v>80</v>
      </c>
      <c r="W10" t="s">
        <v>94</v>
      </c>
    </row>
    <row r="11" spans="1:23" x14ac:dyDescent="0.25">
      <c r="A11" s="5" t="str">
        <f t="shared" si="11"/>
        <v>LCDDR10</v>
      </c>
      <c r="B11" s="5" t="str">
        <f t="shared" ref="B11:I11" si="13">IF(ISBLANK(B4),"",_xlfn.CONCAT($A11,B4))</f>
        <v>LCDDR103e</v>
      </c>
      <c r="C11" s="5" t="str">
        <f t="shared" si="13"/>
        <v>LCDDR103c</v>
      </c>
      <c r="D11" s="5" t="str">
        <f t="shared" si="13"/>
        <v>LCDDR104e</v>
      </c>
      <c r="E11" s="5" t="str">
        <f t="shared" si="13"/>
        <v>LCDDR104c</v>
      </c>
      <c r="F11" s="5" t="str">
        <f t="shared" si="13"/>
        <v>LCDDR105e</v>
      </c>
      <c r="G11" s="5" t="str">
        <f t="shared" si="13"/>
        <v>LCDDR105c</v>
      </c>
      <c r="H11" s="5" t="str">
        <f t="shared" si="13"/>
        <v>LCDDR106e</v>
      </c>
      <c r="I11" s="5" t="str">
        <f t="shared" si="13"/>
        <v>LCDDR106c</v>
      </c>
      <c r="K11" t="str">
        <f>RIGHT(R10,LEN(R10)-1)</f>
        <v>b4</v>
      </c>
      <c r="L11" t="str">
        <f>RIGHT(S10,LEN(S10)-1)</f>
        <v>b1</v>
      </c>
      <c r="M11" t="str">
        <f>RIGHT(T10,LEN(T10)-1)</f>
        <v>b64</v>
      </c>
      <c r="N11" t="str">
        <f>RIGHT(U10,LEN(U10)-1)</f>
        <v>b16</v>
      </c>
      <c r="O11" t="str">
        <f>RIGHT(V10,LEN(V10)-1)</f>
        <v>b4</v>
      </c>
      <c r="P11" t="str">
        <f>RIGHT(W10,LEN(W10)-1)</f>
        <v>c1</v>
      </c>
      <c r="R11" t="s">
        <v>95</v>
      </c>
      <c r="S11" t="s">
        <v>97</v>
      </c>
      <c r="T11" t="s">
        <v>87</v>
      </c>
      <c r="U11" t="s">
        <v>89</v>
      </c>
      <c r="V11" t="s">
        <v>91</v>
      </c>
      <c r="W11" t="s">
        <v>93</v>
      </c>
    </row>
    <row r="12" spans="1:23" x14ac:dyDescent="0.25">
      <c r="A12" s="5" t="str">
        <f t="shared" si="11"/>
        <v>LCDDR11</v>
      </c>
      <c r="B12" s="5" t="str">
        <f t="shared" ref="B12:I12" si="14">IF(ISBLANK(B5),"",_xlfn.CONCAT($A12,B5))</f>
        <v/>
      </c>
      <c r="C12" s="5" t="str">
        <f t="shared" si="14"/>
        <v/>
      </c>
      <c r="D12" s="5" t="str">
        <f t="shared" si="14"/>
        <v/>
      </c>
      <c r="E12" s="5" t="str">
        <f t="shared" si="14"/>
        <v/>
      </c>
      <c r="F12" s="5" t="str">
        <f t="shared" si="14"/>
        <v>LCDDR111e</v>
      </c>
      <c r="G12" s="5" t="str">
        <f t="shared" si="14"/>
        <v>LCDDR111c</v>
      </c>
      <c r="H12" s="5" t="str">
        <f t="shared" si="14"/>
        <v>LCDDR112e</v>
      </c>
      <c r="I12" s="5" t="str">
        <f t="shared" si="14"/>
        <v>LCDDR112c</v>
      </c>
      <c r="K12" t="str">
        <f>RIGHT(R11,LEN(R11)-1)</f>
        <v>e8</v>
      </c>
      <c r="L12" t="str">
        <f>RIGHT(S11,LEN(S11)-1)</f>
        <v>e2</v>
      </c>
      <c r="M12" t="str">
        <f>RIGHT(T11,LEN(T11)-1)</f>
        <v>e128</v>
      </c>
      <c r="N12" t="str">
        <f>RIGHT(U11,LEN(U11)-1)</f>
        <v>e32</v>
      </c>
      <c r="O12" t="str">
        <f>RIGHT(V11,LEN(V11)-1)</f>
        <v>e8</v>
      </c>
      <c r="P12" t="str">
        <f>RIGHT(W11,LEN(W11)-1)</f>
        <v>e2</v>
      </c>
      <c r="R12" t="s">
        <v>96</v>
      </c>
      <c r="S12" t="s">
        <v>98</v>
      </c>
      <c r="T12" t="s">
        <v>88</v>
      </c>
      <c r="U12" t="s">
        <v>90</v>
      </c>
      <c r="V12" t="s">
        <v>92</v>
      </c>
      <c r="W12" t="s">
        <v>82</v>
      </c>
    </row>
    <row r="13" spans="1:23" x14ac:dyDescent="0.25">
      <c r="A13" s="5" t="str">
        <f t="shared" si="11"/>
        <v>LCDDR15</v>
      </c>
      <c r="B13" s="5" t="str">
        <f t="shared" ref="B13:I13" si="15">IF(ISBLANK(B6),"",_xlfn.CONCAT($A13,B6))</f>
        <v>LCDDR153d</v>
      </c>
      <c r="C13" s="5" t="str">
        <f t="shared" si="15"/>
        <v/>
      </c>
      <c r="D13" s="5" t="str">
        <f t="shared" si="15"/>
        <v>LCDDR154d</v>
      </c>
      <c r="E13" s="5" t="str">
        <f t="shared" si="15"/>
        <v/>
      </c>
      <c r="F13" s="5" t="str">
        <f t="shared" si="15"/>
        <v>LCDDR155d</v>
      </c>
      <c r="G13" s="5" t="str">
        <f t="shared" si="15"/>
        <v/>
      </c>
      <c r="H13" s="5" t="str">
        <f t="shared" si="15"/>
        <v>LCDDR156d</v>
      </c>
      <c r="I13" s="5" t="str">
        <f t="shared" si="15"/>
        <v/>
      </c>
      <c r="K13" t="str">
        <f>RIGHT(R12,LEN(R12)-1)</f>
        <v>c4</v>
      </c>
      <c r="L13" t="str">
        <f>RIGHT(S12,LEN(S12)-1)</f>
        <v>c1</v>
      </c>
      <c r="M13" t="str">
        <f>RIGHT(T12,LEN(T12)-1)</f>
        <v>c64</v>
      </c>
      <c r="N13" t="str">
        <f>RIGHT(U12,LEN(U12)-1)</f>
        <v>c16</v>
      </c>
      <c r="O13" t="str">
        <f>RIGHT(V12,LEN(V12)-1)</f>
        <v>c4</v>
      </c>
      <c r="P13" t="str">
        <f>RIGHT(W12,LEN(W12)-1)</f>
        <v>b1</v>
      </c>
      <c r="R13" t="s">
        <v>103</v>
      </c>
      <c r="S13" t="s">
        <v>104</v>
      </c>
      <c r="T13" t="s">
        <v>99</v>
      </c>
      <c r="U13" t="s">
        <v>100</v>
      </c>
      <c r="V13" t="s">
        <v>101</v>
      </c>
      <c r="W13" t="s">
        <v>102</v>
      </c>
    </row>
    <row r="14" spans="1:23" x14ac:dyDescent="0.25">
      <c r="A14" s="5" t="str">
        <f>_xlfn.CONCAT("LCDDR",A7)</f>
        <v>LCDDR16</v>
      </c>
      <c r="B14" s="5" t="str">
        <f t="shared" ref="B14:I14" si="16">IF(ISBLANK(B7),"",_xlfn.CONCAT($A14,B7))</f>
        <v/>
      </c>
      <c r="C14" s="5" t="str">
        <f t="shared" si="16"/>
        <v/>
      </c>
      <c r="D14" s="5" t="str">
        <f t="shared" si="16"/>
        <v/>
      </c>
      <c r="E14" s="5" t="str">
        <f t="shared" si="16"/>
        <v/>
      </c>
      <c r="F14" s="5" t="str">
        <f t="shared" si="16"/>
        <v>LCDDR161d</v>
      </c>
      <c r="G14" s="5" t="str">
        <f t="shared" si="16"/>
        <v/>
      </c>
      <c r="H14" s="5" t="str">
        <f t="shared" si="16"/>
        <v>LCDDR162d</v>
      </c>
      <c r="I14" s="5" t="str">
        <f t="shared" si="16"/>
        <v/>
      </c>
      <c r="K14" t="str">
        <f>RIGHT(R13,LEN(R13)-1)</f>
        <v>d8</v>
      </c>
      <c r="L14" t="str">
        <f>RIGHT(S13,LEN(S13)-1)</f>
        <v>d2</v>
      </c>
      <c r="M14" t="str">
        <f>RIGHT(T13,LEN(T13)-1)</f>
        <v>d128</v>
      </c>
      <c r="N14" t="str">
        <f>RIGHT(U13,LEN(U13)-1)</f>
        <v>d32</v>
      </c>
      <c r="O14" t="str">
        <f>RIGHT(V13,LEN(V13)-1)</f>
        <v>d8</v>
      </c>
      <c r="P14" t="str">
        <f>RIGHT(W13,LEN(W13)-1)</f>
        <v>d2</v>
      </c>
    </row>
    <row r="17" spans="2:26" x14ac:dyDescent="0.25">
      <c r="J17" t="str">
        <f>HEX2BIN(K17)</f>
        <v>1111011</v>
      </c>
      <c r="K17" t="s">
        <v>110</v>
      </c>
    </row>
    <row r="19" spans="2:26" x14ac:dyDescent="0.25">
      <c r="C19" t="s">
        <v>30</v>
      </c>
      <c r="D19" s="10">
        <v>1</v>
      </c>
      <c r="E19" s="10">
        <v>2</v>
      </c>
      <c r="F19" s="10">
        <v>3</v>
      </c>
      <c r="G19" s="10">
        <v>4</v>
      </c>
      <c r="H19" s="10">
        <v>5</v>
      </c>
      <c r="I19" s="10">
        <v>6</v>
      </c>
      <c r="M19" t="s">
        <v>69</v>
      </c>
      <c r="N19" t="s">
        <v>70</v>
      </c>
      <c r="O19" t="s">
        <v>71</v>
      </c>
      <c r="P19" t="s">
        <v>72</v>
      </c>
      <c r="Q19" t="s">
        <v>73</v>
      </c>
      <c r="R19" t="s">
        <v>74</v>
      </c>
      <c r="U19" s="17" t="s">
        <v>69</v>
      </c>
      <c r="V19" s="17" t="s">
        <v>70</v>
      </c>
      <c r="W19" s="17" t="s">
        <v>71</v>
      </c>
      <c r="X19" s="17" t="s">
        <v>72</v>
      </c>
      <c r="Y19" s="17" t="s">
        <v>73</v>
      </c>
      <c r="Z19" s="17" t="s">
        <v>74</v>
      </c>
    </row>
    <row r="20" spans="2:26" x14ac:dyDescent="0.25">
      <c r="B20" t="s">
        <v>37</v>
      </c>
      <c r="D20" t="str">
        <f>IF(VALUE(LEFT(RIGHT($B20,2)))=D$19,$B20,"")</f>
        <v/>
      </c>
      <c r="E20" t="str">
        <f t="shared" ref="E20:I35" si="17">IF(VALUE(LEFT(RIGHT($B20,2)))=E$19,$B20,"")</f>
        <v/>
      </c>
      <c r="F20" t="str">
        <f t="shared" si="17"/>
        <v>LCDDR53g</v>
      </c>
      <c r="G20" t="str">
        <f t="shared" si="17"/>
        <v/>
      </c>
      <c r="H20" t="str">
        <f t="shared" si="17"/>
        <v/>
      </c>
      <c r="I20" t="str">
        <f t="shared" si="17"/>
        <v/>
      </c>
      <c r="M20" t="s">
        <v>59</v>
      </c>
      <c r="N20" t="s">
        <v>61</v>
      </c>
      <c r="O20" t="s">
        <v>51</v>
      </c>
      <c r="P20" t="s">
        <v>53</v>
      </c>
      <c r="Q20" t="s">
        <v>55</v>
      </c>
      <c r="R20" t="s">
        <v>57</v>
      </c>
      <c r="U20" s="19"/>
      <c r="V20" s="19"/>
      <c r="W20" s="19"/>
      <c r="X20" s="19"/>
      <c r="Y20" s="19"/>
      <c r="Z20" s="19"/>
    </row>
    <row r="21" spans="2:26" x14ac:dyDescent="0.25">
      <c r="B21" t="s">
        <v>38</v>
      </c>
      <c r="D21" t="str">
        <f t="shared" ref="D21:I49" si="18">IF(VALUE(LEFT(RIGHT($B21,2)))=D$19,$B21,"")</f>
        <v/>
      </c>
      <c r="E21" t="str">
        <f t="shared" si="17"/>
        <v/>
      </c>
      <c r="F21" t="str">
        <f t="shared" si="17"/>
        <v>LCDDR53b</v>
      </c>
      <c r="G21" t="str">
        <f t="shared" si="17"/>
        <v/>
      </c>
      <c r="H21" t="str">
        <f t="shared" si="17"/>
        <v/>
      </c>
      <c r="I21" t="str">
        <f t="shared" si="17"/>
        <v/>
      </c>
      <c r="M21" t="s">
        <v>58</v>
      </c>
      <c r="N21" t="s">
        <v>60</v>
      </c>
      <c r="O21" t="s">
        <v>50</v>
      </c>
      <c r="P21" t="s">
        <v>52</v>
      </c>
      <c r="Q21" t="s">
        <v>54</v>
      </c>
      <c r="R21" t="s">
        <v>56</v>
      </c>
      <c r="U21" s="12"/>
      <c r="V21" s="12"/>
      <c r="W21" s="12"/>
      <c r="X21" s="12"/>
      <c r="Y21" s="12"/>
      <c r="Z21" s="12"/>
    </row>
    <row r="22" spans="2:26" x14ac:dyDescent="0.25">
      <c r="B22" t="s">
        <v>39</v>
      </c>
      <c r="D22" t="str">
        <f t="shared" si="18"/>
        <v/>
      </c>
      <c r="E22" t="str">
        <f t="shared" si="17"/>
        <v/>
      </c>
      <c r="F22" t="str">
        <f t="shared" si="17"/>
        <v/>
      </c>
      <c r="G22" t="str">
        <f t="shared" si="17"/>
        <v>LCDDR54g</v>
      </c>
      <c r="H22" t="str">
        <f t="shared" si="17"/>
        <v/>
      </c>
      <c r="I22" t="str">
        <f t="shared" si="17"/>
        <v/>
      </c>
      <c r="M22" t="s">
        <v>66</v>
      </c>
      <c r="N22" t="s">
        <v>67</v>
      </c>
      <c r="O22" t="s">
        <v>62</v>
      </c>
      <c r="P22" t="s">
        <v>63</v>
      </c>
      <c r="Q22" t="s">
        <v>64</v>
      </c>
      <c r="R22" t="s">
        <v>65</v>
      </c>
      <c r="U22" s="12"/>
      <c r="V22" s="12"/>
      <c r="W22" s="12"/>
      <c r="X22" s="12"/>
      <c r="Y22" s="12"/>
      <c r="Z22" s="12"/>
    </row>
    <row r="23" spans="2:26" x14ac:dyDescent="0.25">
      <c r="B23" t="s">
        <v>40</v>
      </c>
      <c r="C23" t="s">
        <v>45</v>
      </c>
      <c r="D23" t="str">
        <f t="shared" si="18"/>
        <v/>
      </c>
      <c r="E23" t="str">
        <f t="shared" si="17"/>
        <v/>
      </c>
      <c r="F23" t="str">
        <f t="shared" si="17"/>
        <v/>
      </c>
      <c r="G23" t="str">
        <f t="shared" si="17"/>
        <v>LCDDR54b</v>
      </c>
      <c r="H23" t="str">
        <f t="shared" si="17"/>
        <v/>
      </c>
      <c r="I23" t="str">
        <f t="shared" si="17"/>
        <v/>
      </c>
      <c r="M23" t="s">
        <v>47</v>
      </c>
      <c r="N23" t="s">
        <v>49</v>
      </c>
      <c r="O23" t="s">
        <v>38</v>
      </c>
      <c r="P23" t="s">
        <v>40</v>
      </c>
      <c r="Q23" t="s">
        <v>42</v>
      </c>
      <c r="R23" t="s">
        <v>44</v>
      </c>
      <c r="U23" s="12"/>
      <c r="V23" s="12"/>
      <c r="W23" s="12"/>
      <c r="X23" s="12"/>
      <c r="Y23" s="12"/>
      <c r="Z23" s="12"/>
    </row>
    <row r="24" spans="2:26" x14ac:dyDescent="0.25">
      <c r="B24" t="s">
        <v>41</v>
      </c>
      <c r="D24" t="str">
        <f t="shared" si="18"/>
        <v/>
      </c>
      <c r="E24" t="str">
        <f t="shared" si="17"/>
        <v/>
      </c>
      <c r="F24" t="str">
        <f t="shared" si="17"/>
        <v/>
      </c>
      <c r="G24" t="str">
        <f t="shared" si="17"/>
        <v/>
      </c>
      <c r="H24" t="str">
        <f t="shared" si="17"/>
        <v>LCDDR55g</v>
      </c>
      <c r="I24" t="str">
        <f t="shared" si="17"/>
        <v/>
      </c>
      <c r="M24" t="s">
        <v>46</v>
      </c>
      <c r="N24" t="s">
        <v>48</v>
      </c>
      <c r="O24" t="s">
        <v>37</v>
      </c>
      <c r="P24" t="s">
        <v>39</v>
      </c>
      <c r="Q24" t="s">
        <v>41</v>
      </c>
      <c r="R24" t="s">
        <v>43</v>
      </c>
      <c r="U24" s="18"/>
      <c r="V24" s="18"/>
      <c r="W24" s="18"/>
      <c r="X24" s="18"/>
      <c r="Y24" s="18"/>
      <c r="Z24" s="18"/>
    </row>
    <row r="25" spans="2:26" x14ac:dyDescent="0.25">
      <c r="B25" t="s">
        <v>42</v>
      </c>
      <c r="D25" t="str">
        <f t="shared" si="18"/>
        <v/>
      </c>
      <c r="E25" t="str">
        <f t="shared" si="17"/>
        <v/>
      </c>
      <c r="F25" t="str">
        <f t="shared" si="17"/>
        <v/>
      </c>
      <c r="G25" t="str">
        <f t="shared" si="17"/>
        <v/>
      </c>
      <c r="H25" t="str">
        <f t="shared" si="17"/>
        <v>LCDDR55b</v>
      </c>
      <c r="I25" t="str">
        <f t="shared" si="17"/>
        <v/>
      </c>
      <c r="M25" t="s">
        <v>45</v>
      </c>
      <c r="O25" t="s">
        <v>45</v>
      </c>
      <c r="P25" t="s">
        <v>45</v>
      </c>
      <c r="Q25" t="s">
        <v>45</v>
      </c>
    </row>
    <row r="26" spans="2:26" x14ac:dyDescent="0.25">
      <c r="B26" t="s">
        <v>43</v>
      </c>
      <c r="D26" t="str">
        <f t="shared" si="18"/>
        <v/>
      </c>
      <c r="E26" t="str">
        <f t="shared" si="17"/>
        <v/>
      </c>
      <c r="F26" t="str">
        <f t="shared" si="17"/>
        <v/>
      </c>
      <c r="G26" t="str">
        <f t="shared" si="17"/>
        <v/>
      </c>
      <c r="H26" t="str">
        <f t="shared" si="17"/>
        <v/>
      </c>
      <c r="I26" t="str">
        <f t="shared" si="17"/>
        <v>LCDDR56g</v>
      </c>
      <c r="M26" t="s">
        <v>45</v>
      </c>
      <c r="O26" t="s">
        <v>45</v>
      </c>
      <c r="P26" t="s">
        <v>45</v>
      </c>
      <c r="Q26" t="s">
        <v>45</v>
      </c>
      <c r="U26">
        <v>1</v>
      </c>
      <c r="V26">
        <v>2</v>
      </c>
      <c r="W26">
        <v>3</v>
      </c>
      <c r="X26">
        <v>4</v>
      </c>
      <c r="Y26">
        <v>5</v>
      </c>
      <c r="Z26">
        <v>6</v>
      </c>
    </row>
    <row r="27" spans="2:26" x14ac:dyDescent="0.25">
      <c r="B27" t="s">
        <v>44</v>
      </c>
      <c r="D27" t="str">
        <f t="shared" si="18"/>
        <v/>
      </c>
      <c r="E27" t="str">
        <f t="shared" si="17"/>
        <v/>
      </c>
      <c r="F27" t="str">
        <f t="shared" si="17"/>
        <v/>
      </c>
      <c r="G27" t="str">
        <f t="shared" si="17"/>
        <v/>
      </c>
      <c r="H27" t="str">
        <f t="shared" si="17"/>
        <v/>
      </c>
      <c r="I27" t="str">
        <f t="shared" si="17"/>
        <v>LCDDR56b</v>
      </c>
      <c r="M27" t="s">
        <v>45</v>
      </c>
      <c r="O27" t="s">
        <v>45</v>
      </c>
      <c r="P27" t="s">
        <v>45</v>
      </c>
      <c r="Q27" t="s">
        <v>45</v>
      </c>
      <c r="T27" t="s">
        <v>31</v>
      </c>
    </row>
    <row r="28" spans="2:26" x14ac:dyDescent="0.25">
      <c r="B28" t="s">
        <v>65</v>
      </c>
      <c r="D28" t="str">
        <f t="shared" si="18"/>
        <v/>
      </c>
      <c r="E28" t="str">
        <f t="shared" si="17"/>
        <v/>
      </c>
      <c r="F28" t="str">
        <f t="shared" si="17"/>
        <v/>
      </c>
      <c r="G28" t="str">
        <f t="shared" si="17"/>
        <v/>
      </c>
      <c r="H28" t="str">
        <f t="shared" si="17"/>
        <v/>
      </c>
      <c r="I28" t="str">
        <f t="shared" si="17"/>
        <v>LCDDR156d</v>
      </c>
      <c r="M28" t="s">
        <v>45</v>
      </c>
      <c r="O28" t="s">
        <v>45</v>
      </c>
      <c r="P28" t="s">
        <v>45</v>
      </c>
      <c r="Q28" t="s">
        <v>45</v>
      </c>
      <c r="T28" t="s">
        <v>32</v>
      </c>
      <c r="U28" s="14" t="s">
        <v>47</v>
      </c>
      <c r="V28" s="15" t="s">
        <v>49</v>
      </c>
      <c r="W28" s="15" t="s">
        <v>38</v>
      </c>
      <c r="X28" s="15" t="s">
        <v>40</v>
      </c>
      <c r="Y28" s="15" t="s">
        <v>42</v>
      </c>
      <c r="Z28" s="16" t="s">
        <v>44</v>
      </c>
    </row>
    <row r="29" spans="2:26" x14ac:dyDescent="0.25">
      <c r="B29" t="s">
        <v>46</v>
      </c>
      <c r="D29" t="str">
        <f t="shared" si="18"/>
        <v>LCDDR61g</v>
      </c>
      <c r="E29" t="str">
        <f t="shared" si="17"/>
        <v/>
      </c>
      <c r="F29" t="str">
        <f t="shared" si="17"/>
        <v/>
      </c>
      <c r="G29" t="str">
        <f t="shared" si="17"/>
        <v/>
      </c>
      <c r="H29" t="str">
        <f t="shared" si="17"/>
        <v/>
      </c>
      <c r="I29" t="str">
        <f t="shared" si="17"/>
        <v/>
      </c>
      <c r="M29" t="s">
        <v>45</v>
      </c>
      <c r="O29" t="s">
        <v>45</v>
      </c>
      <c r="P29" t="s">
        <v>45</v>
      </c>
      <c r="Q29" t="s">
        <v>45</v>
      </c>
      <c r="T29" t="s">
        <v>33</v>
      </c>
      <c r="U29" s="11" t="s">
        <v>59</v>
      </c>
      <c r="V29" s="12" t="s">
        <v>61</v>
      </c>
      <c r="W29" s="12" t="s">
        <v>51</v>
      </c>
      <c r="X29" s="12" t="s">
        <v>53</v>
      </c>
      <c r="Y29" s="12" t="s">
        <v>55</v>
      </c>
      <c r="Z29" s="13" t="s">
        <v>57</v>
      </c>
    </row>
    <row r="30" spans="2:26" x14ac:dyDescent="0.25">
      <c r="B30" t="s">
        <v>47</v>
      </c>
      <c r="D30" t="str">
        <f t="shared" si="18"/>
        <v>LCDDR61b</v>
      </c>
      <c r="E30" t="str">
        <f t="shared" si="17"/>
        <v/>
      </c>
      <c r="F30" t="str">
        <f t="shared" si="17"/>
        <v/>
      </c>
      <c r="G30" t="str">
        <f t="shared" si="17"/>
        <v/>
      </c>
      <c r="H30" t="str">
        <f t="shared" si="17"/>
        <v/>
      </c>
      <c r="I30" t="str">
        <f t="shared" si="17"/>
        <v/>
      </c>
      <c r="M30" t="s">
        <v>45</v>
      </c>
      <c r="N30" t="s">
        <v>45</v>
      </c>
      <c r="P30" t="s">
        <v>45</v>
      </c>
      <c r="Q30" t="s">
        <v>45</v>
      </c>
      <c r="R30" t="s">
        <v>45</v>
      </c>
      <c r="T30" t="s">
        <v>30</v>
      </c>
      <c r="U30" s="11" t="s">
        <v>66</v>
      </c>
      <c r="V30" s="12" t="s">
        <v>67</v>
      </c>
      <c r="W30" s="12" t="s">
        <v>62</v>
      </c>
      <c r="X30" s="12" t="s">
        <v>63</v>
      </c>
      <c r="Y30" s="12" t="s">
        <v>64</v>
      </c>
      <c r="Z30" s="13" t="s">
        <v>65</v>
      </c>
    </row>
    <row r="31" spans="2:26" x14ac:dyDescent="0.25">
      <c r="B31" t="s">
        <v>48</v>
      </c>
      <c r="D31" t="str">
        <f t="shared" si="18"/>
        <v/>
      </c>
      <c r="E31" t="str">
        <f t="shared" si="17"/>
        <v>LCDDR62g</v>
      </c>
      <c r="F31" t="str">
        <f t="shared" si="17"/>
        <v/>
      </c>
      <c r="G31" t="str">
        <f t="shared" si="17"/>
        <v/>
      </c>
      <c r="H31" t="str">
        <f t="shared" si="17"/>
        <v/>
      </c>
      <c r="I31" t="str">
        <f t="shared" si="17"/>
        <v/>
      </c>
      <c r="M31" t="s">
        <v>45</v>
      </c>
      <c r="N31" t="s">
        <v>45</v>
      </c>
      <c r="P31" t="s">
        <v>45</v>
      </c>
      <c r="Q31" t="s">
        <v>45</v>
      </c>
      <c r="R31" t="s">
        <v>45</v>
      </c>
      <c r="T31" t="s">
        <v>34</v>
      </c>
      <c r="U31" s="14" t="s">
        <v>58</v>
      </c>
      <c r="V31" s="15" t="s">
        <v>60</v>
      </c>
      <c r="W31" s="15" t="s">
        <v>50</v>
      </c>
      <c r="X31" s="15" t="s">
        <v>52</v>
      </c>
      <c r="Y31" s="15" t="s">
        <v>54</v>
      </c>
      <c r="Z31" s="16" t="s">
        <v>56</v>
      </c>
    </row>
    <row r="32" spans="2:26" x14ac:dyDescent="0.25">
      <c r="B32" t="s">
        <v>49</v>
      </c>
      <c r="D32" t="str">
        <f t="shared" si="18"/>
        <v/>
      </c>
      <c r="E32" t="str">
        <f t="shared" si="17"/>
        <v>LCDDR62b</v>
      </c>
      <c r="F32" t="str">
        <f t="shared" si="17"/>
        <v/>
      </c>
      <c r="G32" t="str">
        <f t="shared" si="17"/>
        <v/>
      </c>
      <c r="H32" t="str">
        <f t="shared" si="17"/>
        <v/>
      </c>
      <c r="I32" t="str">
        <f t="shared" si="17"/>
        <v/>
      </c>
      <c r="M32" t="s">
        <v>45</v>
      </c>
      <c r="N32" t="s">
        <v>45</v>
      </c>
      <c r="P32" t="s">
        <v>45</v>
      </c>
      <c r="Q32" t="s">
        <v>45</v>
      </c>
      <c r="R32" t="s">
        <v>45</v>
      </c>
      <c r="T32" t="s">
        <v>35</v>
      </c>
    </row>
    <row r="33" spans="2:26" x14ac:dyDescent="0.25">
      <c r="B33" t="s">
        <v>50</v>
      </c>
      <c r="D33" t="str">
        <f t="shared" si="18"/>
        <v/>
      </c>
      <c r="E33" t="str">
        <f t="shared" si="17"/>
        <v/>
      </c>
      <c r="F33" t="str">
        <f t="shared" si="17"/>
        <v>LCDDR103e</v>
      </c>
      <c r="G33" t="str">
        <f t="shared" si="17"/>
        <v/>
      </c>
      <c r="H33" t="str">
        <f t="shared" si="17"/>
        <v/>
      </c>
      <c r="I33" t="str">
        <f t="shared" si="17"/>
        <v/>
      </c>
      <c r="M33" t="s">
        <v>45</v>
      </c>
      <c r="N33" t="s">
        <v>45</v>
      </c>
      <c r="P33" t="s">
        <v>45</v>
      </c>
      <c r="Q33" t="s">
        <v>45</v>
      </c>
      <c r="R33" t="s">
        <v>45</v>
      </c>
      <c r="T33" t="s">
        <v>36</v>
      </c>
      <c r="U33" s="11" t="s">
        <v>46</v>
      </c>
      <c r="V33" s="12" t="s">
        <v>48</v>
      </c>
      <c r="W33" s="12" t="s">
        <v>37</v>
      </c>
      <c r="X33" s="12" t="s">
        <v>39</v>
      </c>
      <c r="Y33" s="12" t="s">
        <v>41</v>
      </c>
      <c r="Z33" s="13" t="s">
        <v>43</v>
      </c>
    </row>
    <row r="34" spans="2:26" x14ac:dyDescent="0.25">
      <c r="B34" t="s">
        <v>51</v>
      </c>
      <c r="D34" t="str">
        <f t="shared" si="18"/>
        <v/>
      </c>
      <c r="E34" t="str">
        <f t="shared" si="17"/>
        <v/>
      </c>
      <c r="F34" t="str">
        <f t="shared" si="17"/>
        <v>LCDDR103c</v>
      </c>
      <c r="G34" t="str">
        <f t="shared" si="17"/>
        <v/>
      </c>
      <c r="H34" t="str">
        <f t="shared" si="17"/>
        <v/>
      </c>
      <c r="I34" t="str">
        <f t="shared" si="17"/>
        <v/>
      </c>
      <c r="M34" t="s">
        <v>45</v>
      </c>
      <c r="N34" t="s">
        <v>45</v>
      </c>
      <c r="P34" t="s">
        <v>45</v>
      </c>
      <c r="Q34" t="s">
        <v>45</v>
      </c>
      <c r="R34" t="s">
        <v>45</v>
      </c>
    </row>
    <row r="35" spans="2:26" x14ac:dyDescent="0.25">
      <c r="B35" t="s">
        <v>52</v>
      </c>
      <c r="D35" t="str">
        <f t="shared" si="18"/>
        <v/>
      </c>
      <c r="E35" t="str">
        <f t="shared" si="17"/>
        <v/>
      </c>
      <c r="F35" t="str">
        <f t="shared" si="17"/>
        <v/>
      </c>
      <c r="G35" t="str">
        <f t="shared" si="17"/>
        <v>LCDDR104e</v>
      </c>
      <c r="H35" t="str">
        <f t="shared" si="17"/>
        <v/>
      </c>
      <c r="I35" t="str">
        <f t="shared" si="17"/>
        <v/>
      </c>
      <c r="M35" t="s">
        <v>45</v>
      </c>
      <c r="N35" t="s">
        <v>45</v>
      </c>
      <c r="O35" t="s">
        <v>45</v>
      </c>
      <c r="Q35" t="s">
        <v>45</v>
      </c>
      <c r="R35" t="s">
        <v>45</v>
      </c>
    </row>
    <row r="36" spans="2:26" x14ac:dyDescent="0.25">
      <c r="B36" t="s">
        <v>53</v>
      </c>
      <c r="D36" t="str">
        <f t="shared" si="18"/>
        <v/>
      </c>
      <c r="E36" t="str">
        <f t="shared" si="18"/>
        <v/>
      </c>
      <c r="F36" t="str">
        <f t="shared" si="18"/>
        <v/>
      </c>
      <c r="G36" t="str">
        <f t="shared" si="18"/>
        <v>LCDDR104c</v>
      </c>
      <c r="H36" t="str">
        <f t="shared" si="18"/>
        <v/>
      </c>
      <c r="I36" t="str">
        <f t="shared" si="18"/>
        <v/>
      </c>
      <c r="M36" t="s">
        <v>45</v>
      </c>
      <c r="N36" t="s">
        <v>45</v>
      </c>
      <c r="O36" t="s">
        <v>45</v>
      </c>
      <c r="Q36" t="s">
        <v>45</v>
      </c>
      <c r="R36" t="s">
        <v>45</v>
      </c>
      <c r="U36">
        <v>1</v>
      </c>
      <c r="V36">
        <v>2</v>
      </c>
      <c r="W36">
        <v>3</v>
      </c>
      <c r="X36">
        <v>4</v>
      </c>
      <c r="Y36">
        <v>5</v>
      </c>
      <c r="Z36">
        <v>6</v>
      </c>
    </row>
    <row r="37" spans="2:26" x14ac:dyDescent="0.25">
      <c r="B37" t="s">
        <v>54</v>
      </c>
      <c r="D37" t="str">
        <f t="shared" si="18"/>
        <v/>
      </c>
      <c r="E37" t="str">
        <f t="shared" si="18"/>
        <v/>
      </c>
      <c r="F37" t="str">
        <f t="shared" si="18"/>
        <v/>
      </c>
      <c r="G37" t="str">
        <f t="shared" si="18"/>
        <v/>
      </c>
      <c r="H37" t="str">
        <f t="shared" si="18"/>
        <v>LCDDR105e</v>
      </c>
      <c r="I37" t="str">
        <f t="shared" si="18"/>
        <v/>
      </c>
      <c r="M37" t="s">
        <v>45</v>
      </c>
      <c r="N37" t="s">
        <v>45</v>
      </c>
      <c r="O37" t="s">
        <v>45</v>
      </c>
      <c r="Q37" t="s">
        <v>45</v>
      </c>
      <c r="R37" t="s">
        <v>45</v>
      </c>
      <c r="T37" t="s">
        <v>31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</row>
    <row r="38" spans="2:26" x14ac:dyDescent="0.25">
      <c r="B38" t="s">
        <v>55</v>
      </c>
      <c r="D38" t="str">
        <f t="shared" si="18"/>
        <v/>
      </c>
      <c r="E38" t="str">
        <f t="shared" si="18"/>
        <v/>
      </c>
      <c r="F38" t="str">
        <f t="shared" si="18"/>
        <v/>
      </c>
      <c r="G38" t="str">
        <f t="shared" si="18"/>
        <v/>
      </c>
      <c r="H38" t="str">
        <f t="shared" si="18"/>
        <v>LCDDR105c</v>
      </c>
      <c r="I38" t="str">
        <f t="shared" si="18"/>
        <v/>
      </c>
      <c r="M38" t="s">
        <v>45</v>
      </c>
      <c r="N38" t="s">
        <v>45</v>
      </c>
      <c r="O38" t="s">
        <v>45</v>
      </c>
      <c r="Q38" t="s">
        <v>45</v>
      </c>
      <c r="R38" t="s">
        <v>45</v>
      </c>
      <c r="T38" t="s">
        <v>32</v>
      </c>
      <c r="U38" t="str">
        <f>LEFT(U28,LEN(U28)-2)</f>
        <v>LCDDR6</v>
      </c>
      <c r="V38" t="str">
        <f t="shared" ref="V38:Z38" si="19">LEFT(V28,LEN(V28)-2)</f>
        <v>LCDDR6</v>
      </c>
      <c r="W38" t="str">
        <f t="shared" si="19"/>
        <v>LCDDR5</v>
      </c>
      <c r="X38" t="str">
        <f t="shared" si="19"/>
        <v>LCDDR5</v>
      </c>
      <c r="Y38" t="str">
        <f t="shared" si="19"/>
        <v>LCDDR5</v>
      </c>
      <c r="Z38" t="str">
        <f t="shared" si="19"/>
        <v>LCDDR5</v>
      </c>
    </row>
    <row r="39" spans="2:26" x14ac:dyDescent="0.25">
      <c r="B39" t="s">
        <v>56</v>
      </c>
      <c r="D39" t="str">
        <f t="shared" si="18"/>
        <v/>
      </c>
      <c r="E39" t="str">
        <f t="shared" si="18"/>
        <v/>
      </c>
      <c r="F39" t="str">
        <f t="shared" si="18"/>
        <v/>
      </c>
      <c r="G39" t="str">
        <f t="shared" si="18"/>
        <v/>
      </c>
      <c r="H39" t="str">
        <f t="shared" si="18"/>
        <v/>
      </c>
      <c r="I39" t="str">
        <f t="shared" si="18"/>
        <v>LCDDR106e</v>
      </c>
      <c r="M39" t="s">
        <v>45</v>
      </c>
      <c r="N39" t="s">
        <v>45</v>
      </c>
      <c r="O39" t="s">
        <v>45</v>
      </c>
      <c r="Q39" t="s">
        <v>45</v>
      </c>
      <c r="R39" t="s">
        <v>45</v>
      </c>
      <c r="T39" t="s">
        <v>33</v>
      </c>
      <c r="U39" t="str">
        <f t="shared" ref="U39:Z39" si="20">LEFT(U29,LEN(U29)-2)</f>
        <v>LCDDR11</v>
      </c>
      <c r="V39" t="str">
        <f t="shared" si="20"/>
        <v>LCDDR11</v>
      </c>
      <c r="W39" t="str">
        <f t="shared" si="20"/>
        <v>LCDDR10</v>
      </c>
      <c r="X39" t="str">
        <f t="shared" si="20"/>
        <v>LCDDR10</v>
      </c>
      <c r="Y39" t="str">
        <f t="shared" si="20"/>
        <v>LCDDR10</v>
      </c>
      <c r="Z39" t="str">
        <f t="shared" si="20"/>
        <v>LCDDR10</v>
      </c>
    </row>
    <row r="40" spans="2:26" x14ac:dyDescent="0.25">
      <c r="B40" t="s">
        <v>57</v>
      </c>
      <c r="D40" t="str">
        <f t="shared" si="18"/>
        <v/>
      </c>
      <c r="E40" t="str">
        <f t="shared" si="18"/>
        <v/>
      </c>
      <c r="F40" t="str">
        <f t="shared" si="18"/>
        <v/>
      </c>
      <c r="G40" t="str">
        <f t="shared" si="18"/>
        <v/>
      </c>
      <c r="H40" t="str">
        <f t="shared" si="18"/>
        <v/>
      </c>
      <c r="I40" t="str">
        <f t="shared" si="18"/>
        <v>LCDDR106c</v>
      </c>
      <c r="M40" t="s">
        <v>45</v>
      </c>
      <c r="N40" t="s">
        <v>45</v>
      </c>
      <c r="O40" t="s">
        <v>45</v>
      </c>
      <c r="P40" t="s">
        <v>45</v>
      </c>
      <c r="T40" t="s">
        <v>30</v>
      </c>
      <c r="U40" t="str">
        <f t="shared" ref="U40:Z40" si="21">LEFT(U30,LEN(U30)-2)</f>
        <v>LCDDR16</v>
      </c>
      <c r="V40" t="str">
        <f t="shared" si="21"/>
        <v>LCDDR16</v>
      </c>
      <c r="W40" t="str">
        <f t="shared" si="21"/>
        <v>LCDDR15</v>
      </c>
      <c r="X40" t="str">
        <f t="shared" si="21"/>
        <v>LCDDR15</v>
      </c>
      <c r="Y40" t="str">
        <f t="shared" si="21"/>
        <v>LCDDR15</v>
      </c>
      <c r="Z40" t="str">
        <f t="shared" si="21"/>
        <v>LCDDR15</v>
      </c>
    </row>
    <row r="41" spans="2:26" x14ac:dyDescent="0.25">
      <c r="B41" t="s">
        <v>58</v>
      </c>
      <c r="D41" t="str">
        <f t="shared" si="18"/>
        <v>LCDDR111e</v>
      </c>
      <c r="E41" t="str">
        <f t="shared" si="18"/>
        <v/>
      </c>
      <c r="F41" t="str">
        <f t="shared" si="18"/>
        <v/>
      </c>
      <c r="G41" t="str">
        <f t="shared" si="18"/>
        <v/>
      </c>
      <c r="H41" t="str">
        <f t="shared" si="18"/>
        <v/>
      </c>
      <c r="I41" t="str">
        <f t="shared" si="18"/>
        <v/>
      </c>
      <c r="M41" t="s">
        <v>45</v>
      </c>
      <c r="N41" t="s">
        <v>45</v>
      </c>
      <c r="O41" t="s">
        <v>45</v>
      </c>
      <c r="P41" t="s">
        <v>45</v>
      </c>
      <c r="T41" t="s">
        <v>34</v>
      </c>
      <c r="U41" t="str">
        <f t="shared" ref="U41:Z41" si="22">LEFT(U31,LEN(U31)-2)</f>
        <v>LCDDR11</v>
      </c>
      <c r="V41" t="str">
        <f t="shared" si="22"/>
        <v>LCDDR11</v>
      </c>
      <c r="W41" t="str">
        <f t="shared" si="22"/>
        <v>LCDDR10</v>
      </c>
      <c r="X41" t="str">
        <f t="shared" si="22"/>
        <v>LCDDR10</v>
      </c>
      <c r="Y41" t="str">
        <f t="shared" si="22"/>
        <v>LCDDR10</v>
      </c>
      <c r="Z41" t="str">
        <f t="shared" si="22"/>
        <v>LCDDR10</v>
      </c>
    </row>
    <row r="42" spans="2:26" x14ac:dyDescent="0.25">
      <c r="B42" t="s">
        <v>59</v>
      </c>
      <c r="D42" t="str">
        <f t="shared" si="18"/>
        <v>LCDDR111c</v>
      </c>
      <c r="E42" t="str">
        <f t="shared" si="18"/>
        <v/>
      </c>
      <c r="F42" t="str">
        <f t="shared" si="18"/>
        <v/>
      </c>
      <c r="G42" t="str">
        <f t="shared" si="18"/>
        <v/>
      </c>
      <c r="H42" t="str">
        <f t="shared" si="18"/>
        <v/>
      </c>
      <c r="I42" t="str">
        <f t="shared" si="18"/>
        <v/>
      </c>
      <c r="M42" t="s">
        <v>45</v>
      </c>
      <c r="N42" t="s">
        <v>45</v>
      </c>
      <c r="O42" t="s">
        <v>45</v>
      </c>
      <c r="P42" t="s">
        <v>45</v>
      </c>
      <c r="T42" t="s">
        <v>35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</row>
    <row r="43" spans="2:26" x14ac:dyDescent="0.25">
      <c r="B43" t="s">
        <v>60</v>
      </c>
      <c r="D43" t="str">
        <f t="shared" si="18"/>
        <v/>
      </c>
      <c r="E43" t="str">
        <f t="shared" si="18"/>
        <v>LCDDR112e</v>
      </c>
      <c r="F43" t="str">
        <f t="shared" si="18"/>
        <v/>
      </c>
      <c r="G43" t="str">
        <f t="shared" si="18"/>
        <v/>
      </c>
      <c r="H43" t="str">
        <f t="shared" si="18"/>
        <v/>
      </c>
      <c r="I43" t="str">
        <f t="shared" si="18"/>
        <v/>
      </c>
      <c r="M43" t="s">
        <v>45</v>
      </c>
      <c r="N43" t="s">
        <v>45</v>
      </c>
      <c r="O43" t="s">
        <v>45</v>
      </c>
      <c r="P43" t="s">
        <v>45</v>
      </c>
      <c r="T43" t="s">
        <v>36</v>
      </c>
      <c r="U43" t="str">
        <f t="shared" ref="U43:Z43" si="23">LEFT(U33,LEN(U33)-2)</f>
        <v>LCDDR6</v>
      </c>
      <c r="V43" t="str">
        <f t="shared" si="23"/>
        <v>LCDDR6</v>
      </c>
      <c r="W43" t="str">
        <f t="shared" si="23"/>
        <v>LCDDR5</v>
      </c>
      <c r="X43" t="str">
        <f t="shared" si="23"/>
        <v>LCDDR5</v>
      </c>
      <c r="Y43" t="str">
        <f t="shared" si="23"/>
        <v>LCDDR5</v>
      </c>
      <c r="Z43" t="str">
        <f t="shared" si="23"/>
        <v>LCDDR5</v>
      </c>
    </row>
    <row r="44" spans="2:26" x14ac:dyDescent="0.25">
      <c r="B44" t="s">
        <v>61</v>
      </c>
      <c r="D44" t="str">
        <f t="shared" si="18"/>
        <v/>
      </c>
      <c r="E44" t="str">
        <f t="shared" si="18"/>
        <v>LCDDR112c</v>
      </c>
      <c r="F44" t="str">
        <f t="shared" si="18"/>
        <v/>
      </c>
      <c r="G44" t="str">
        <f t="shared" si="18"/>
        <v/>
      </c>
      <c r="H44" t="str">
        <f t="shared" si="18"/>
        <v/>
      </c>
      <c r="I44" t="str">
        <f t="shared" si="18"/>
        <v/>
      </c>
      <c r="M44" t="s">
        <v>45</v>
      </c>
      <c r="N44" t="s">
        <v>45</v>
      </c>
      <c r="O44" t="s">
        <v>45</v>
      </c>
      <c r="P44" t="s">
        <v>45</v>
      </c>
    </row>
    <row r="45" spans="2:26" x14ac:dyDescent="0.25">
      <c r="B45" t="s">
        <v>62</v>
      </c>
      <c r="D45" t="str">
        <f t="shared" si="18"/>
        <v/>
      </c>
      <c r="E45" t="str">
        <f t="shared" si="18"/>
        <v/>
      </c>
      <c r="F45" t="str">
        <f t="shared" si="18"/>
        <v>LCDDR153d</v>
      </c>
      <c r="G45" t="str">
        <f t="shared" si="18"/>
        <v/>
      </c>
      <c r="H45" t="str">
        <f t="shared" si="18"/>
        <v/>
      </c>
      <c r="I45" t="str">
        <f t="shared" si="18"/>
        <v/>
      </c>
      <c r="M45" t="s">
        <v>45</v>
      </c>
      <c r="N45" t="s">
        <v>45</v>
      </c>
      <c r="O45" t="s">
        <v>45</v>
      </c>
      <c r="P45" t="s">
        <v>45</v>
      </c>
      <c r="U45" t="str">
        <f>_xlfn.CONCAT("digits[",U36-1,"].dr={",U37,",",U38,",",U39,",",U40,",",U41,",",U42,",",U43,"};",)</f>
        <v>digits[0].dr={0,LCDDR6,LCDDR11,LCDDR16,LCDDR11,0,LCDDR6};</v>
      </c>
      <c r="V45" t="str">
        <f t="shared" ref="V45:Z45" si="24">_xlfn.CONCAT("digits[",V36-1,"].dr={",V37,",",V38,",",V39,",",V40,",",V41,",",V42,",",V43,"};",)</f>
        <v>digits[1].dr={0,LCDDR6,LCDDR11,LCDDR16,LCDDR11,0,LCDDR6};</v>
      </c>
      <c r="W45" t="str">
        <f t="shared" si="24"/>
        <v>digits[2].dr={0,LCDDR5,LCDDR10,LCDDR15,LCDDR10,0,LCDDR5};</v>
      </c>
      <c r="X45" t="str">
        <f t="shared" si="24"/>
        <v>digits[3].dr={0,LCDDR5,LCDDR10,LCDDR15,LCDDR10,0,LCDDR5};</v>
      </c>
      <c r="Y45" t="str">
        <f t="shared" si="24"/>
        <v>digits[4].dr={0,LCDDR5,LCDDR10,LCDDR15,LCDDR10,0,LCDDR5};</v>
      </c>
      <c r="Z45" t="str">
        <f t="shared" si="24"/>
        <v>digits[5].dr={0,LCDDR5,LCDDR10,LCDDR15,LCDDR10,0,LCDDR5};</v>
      </c>
    </row>
    <row r="46" spans="2:26" x14ac:dyDescent="0.25">
      <c r="B46" t="s">
        <v>66</v>
      </c>
      <c r="D46" t="str">
        <f t="shared" si="18"/>
        <v>LCDDR161d</v>
      </c>
      <c r="E46" t="str">
        <f t="shared" si="18"/>
        <v/>
      </c>
      <c r="F46" t="str">
        <f t="shared" si="18"/>
        <v/>
      </c>
      <c r="G46" t="str">
        <f t="shared" si="18"/>
        <v/>
      </c>
      <c r="H46" t="str">
        <f t="shared" si="18"/>
        <v/>
      </c>
      <c r="I46" t="str">
        <f t="shared" si="18"/>
        <v/>
      </c>
      <c r="M46" t="s">
        <v>45</v>
      </c>
      <c r="N46" t="s">
        <v>45</v>
      </c>
      <c r="O46" t="s">
        <v>45</v>
      </c>
      <c r="P46" t="s">
        <v>45</v>
      </c>
      <c r="U46" t="str">
        <f>_xlfn.CONCAT(U45:Z45)</f>
        <v>digits[0].dr={0,LCDDR6,LCDDR11,LCDDR16,LCDDR11,0,LCDDR6};digits[1].dr={0,LCDDR6,LCDDR11,LCDDR16,LCDDR11,0,LCDDR6};digits[2].dr={0,LCDDR5,LCDDR10,LCDDR15,LCDDR10,0,LCDDR5};digits[3].dr={0,LCDDR5,LCDDR10,LCDDR15,LCDDR10,0,LCDDR5};digits[4].dr={0,LCDDR5,LCDDR10,LCDDR15,LCDDR10,0,LCDDR5};digits[5].dr={0,LCDDR5,LCDDR10,LCDDR15,LCDDR10,0,LCDDR5};</v>
      </c>
    </row>
    <row r="47" spans="2:26" x14ac:dyDescent="0.25">
      <c r="B47" t="s">
        <v>63</v>
      </c>
      <c r="D47" t="str">
        <f t="shared" si="18"/>
        <v/>
      </c>
      <c r="E47" t="str">
        <f t="shared" si="18"/>
        <v/>
      </c>
      <c r="F47" t="str">
        <f t="shared" si="18"/>
        <v/>
      </c>
      <c r="G47" t="str">
        <f t="shared" si="18"/>
        <v>LCDDR154d</v>
      </c>
      <c r="H47" t="str">
        <f t="shared" si="18"/>
        <v/>
      </c>
      <c r="I47" t="str">
        <f t="shared" si="18"/>
        <v/>
      </c>
      <c r="M47" t="s">
        <v>45</v>
      </c>
      <c r="N47" t="s">
        <v>45</v>
      </c>
      <c r="O47" t="s">
        <v>45</v>
      </c>
      <c r="P47" t="s">
        <v>45</v>
      </c>
    </row>
    <row r="48" spans="2:26" x14ac:dyDescent="0.25">
      <c r="B48" t="s">
        <v>67</v>
      </c>
      <c r="D48" t="str">
        <f t="shared" si="18"/>
        <v/>
      </c>
      <c r="E48" t="str">
        <f t="shared" si="18"/>
        <v>LCDDR162d</v>
      </c>
      <c r="F48" t="str">
        <f t="shared" si="18"/>
        <v/>
      </c>
      <c r="G48" t="str">
        <f t="shared" si="18"/>
        <v/>
      </c>
      <c r="H48" t="str">
        <f t="shared" si="18"/>
        <v/>
      </c>
      <c r="I48" t="str">
        <f t="shared" si="18"/>
        <v/>
      </c>
      <c r="M48" t="s">
        <v>45</v>
      </c>
      <c r="N48" t="s">
        <v>45</v>
      </c>
      <c r="O48" t="s">
        <v>45</v>
      </c>
      <c r="P48" t="s">
        <v>45</v>
      </c>
    </row>
    <row r="49" spans="2:24" x14ac:dyDescent="0.25">
      <c r="B49" t="s">
        <v>64</v>
      </c>
      <c r="D49" t="str">
        <f t="shared" si="18"/>
        <v/>
      </c>
      <c r="E49" t="str">
        <f t="shared" si="18"/>
        <v/>
      </c>
      <c r="F49" t="str">
        <f t="shared" si="18"/>
        <v/>
      </c>
      <c r="G49" t="str">
        <f t="shared" si="18"/>
        <v/>
      </c>
      <c r="H49" t="str">
        <f t="shared" si="18"/>
        <v>LCDDR155d</v>
      </c>
      <c r="I49" t="str">
        <f t="shared" si="18"/>
        <v/>
      </c>
      <c r="M49" t="s">
        <v>45</v>
      </c>
      <c r="N49" t="s">
        <v>45</v>
      </c>
      <c r="O49" t="s">
        <v>45</v>
      </c>
      <c r="P49" t="s">
        <v>45</v>
      </c>
    </row>
    <row r="54" spans="2:24" x14ac:dyDescent="0.25">
      <c r="R54" t="s">
        <v>68</v>
      </c>
      <c r="S54" t="s">
        <v>69</v>
      </c>
      <c r="T54" t="s">
        <v>70</v>
      </c>
      <c r="U54" t="s">
        <v>71</v>
      </c>
      <c r="V54" t="s">
        <v>72</v>
      </c>
      <c r="W54" t="s">
        <v>73</v>
      </c>
      <c r="X54" t="s">
        <v>74</v>
      </c>
    </row>
    <row r="55" spans="2:24" x14ac:dyDescent="0.25">
      <c r="R55" t="s">
        <v>32</v>
      </c>
      <c r="S55" t="e">
        <f>RIGHT(K55,LEN(K55)-1)</f>
        <v>#VALUE!</v>
      </c>
      <c r="T55" t="e">
        <f>RIGHT(L55,LEN(L55)-1)</f>
        <v>#VALUE!</v>
      </c>
      <c r="U55" t="e">
        <f>RIGHT(M55,LEN(M55)-1)</f>
        <v>#VALUE!</v>
      </c>
      <c r="V55" t="e">
        <f>RIGHT(N55,LEN(N55)-1)</f>
        <v>#VALUE!</v>
      </c>
      <c r="W55" t="e">
        <f>RIGHT(O55,LEN(O55)-1)</f>
        <v>#VALUE!</v>
      </c>
      <c r="X55" t="e">
        <f>RIGHT(P55,LEN(P55)-1)</f>
        <v>#VALUE!</v>
      </c>
    </row>
    <row r="56" spans="2:24" x14ac:dyDescent="0.25">
      <c r="R56" t="s">
        <v>33</v>
      </c>
      <c r="S56" t="e">
        <f>RIGHT(K56,LEN(K56)-1)</f>
        <v>#VALUE!</v>
      </c>
      <c r="T56" t="e">
        <f>RIGHT(L56,LEN(L56)-1)</f>
        <v>#VALUE!</v>
      </c>
      <c r="U56" t="e">
        <f>RIGHT(M56,LEN(M56)-1)</f>
        <v>#VALUE!</v>
      </c>
      <c r="V56" t="e">
        <f>RIGHT(N56,LEN(N56)-1)</f>
        <v>#VALUE!</v>
      </c>
      <c r="W56" t="e">
        <f>RIGHT(O56,LEN(O56)-1)</f>
        <v>#VALUE!</v>
      </c>
      <c r="X56" t="e">
        <f>RIGHT(P56,LEN(P56)-1)</f>
        <v>#VALUE!</v>
      </c>
    </row>
    <row r="57" spans="2:24" x14ac:dyDescent="0.25">
      <c r="R57" t="s">
        <v>30</v>
      </c>
      <c r="S57" t="e">
        <f>RIGHT(K57,LEN(K57)-1)</f>
        <v>#VALUE!</v>
      </c>
      <c r="T57" t="e">
        <f>RIGHT(L57,LEN(L57)-1)</f>
        <v>#VALUE!</v>
      </c>
      <c r="U57" t="e">
        <f>RIGHT(M57,LEN(M57)-1)</f>
        <v>#VALUE!</v>
      </c>
      <c r="V57" t="e">
        <f>RIGHT(N57,LEN(N57)-1)</f>
        <v>#VALUE!</v>
      </c>
      <c r="W57" t="e">
        <f>RIGHT(O57,LEN(O57)-1)</f>
        <v>#VALUE!</v>
      </c>
      <c r="X57" t="e">
        <f>RIGHT(P57,LEN(P57)-1)</f>
        <v>#VALUE!</v>
      </c>
    </row>
    <row r="58" spans="2:24" x14ac:dyDescent="0.25">
      <c r="R58" t="s">
        <v>34</v>
      </c>
      <c r="S58" t="e">
        <f>RIGHT(K58,LEN(K58)-1)</f>
        <v>#VALUE!</v>
      </c>
      <c r="T58" t="e">
        <f>RIGHT(L58,LEN(L58)-1)</f>
        <v>#VALUE!</v>
      </c>
      <c r="U58" t="e">
        <f>RIGHT(M58,LEN(M58)-1)</f>
        <v>#VALUE!</v>
      </c>
      <c r="V58" t="e">
        <f>RIGHT(N58,LEN(N58)-1)</f>
        <v>#VALUE!</v>
      </c>
      <c r="W58" t="e">
        <f>RIGHT(O58,LEN(O58)-1)</f>
        <v>#VALUE!</v>
      </c>
      <c r="X58" t="e">
        <f>RIGHT(P58,LEN(P58)-1)</f>
        <v>#VALUE!</v>
      </c>
    </row>
    <row r="59" spans="2:24" x14ac:dyDescent="0.25">
      <c r="R59" t="s">
        <v>36</v>
      </c>
      <c r="S59" t="e">
        <f>RIGHT(K59,LEN(K59)-1)</f>
        <v>#VALUE!</v>
      </c>
      <c r="T59" t="e">
        <f>RIGHT(L59,LEN(L59)-1)</f>
        <v>#VALUE!</v>
      </c>
      <c r="U59" t="e">
        <f>RIGHT(M59,LEN(M59)-1)</f>
        <v>#VALUE!</v>
      </c>
      <c r="V59" t="e">
        <f>RIGHT(N59,LEN(N59)-1)</f>
        <v>#VALUE!</v>
      </c>
      <c r="W59" t="e">
        <f>RIGHT(O59,LEN(O59)-1)</f>
        <v>#VALUE!</v>
      </c>
      <c r="X59" t="e">
        <f>RIGHT(P59,LEN(P59)-1)</f>
        <v>#VALUE!</v>
      </c>
    </row>
    <row r="60" spans="2:24" x14ac:dyDescent="0.25">
      <c r="J60" s="20"/>
      <c r="K60" s="20" t="s">
        <v>69</v>
      </c>
      <c r="L60" s="20" t="s">
        <v>70</v>
      </c>
      <c r="M60" s="20" t="s">
        <v>71</v>
      </c>
      <c r="N60" s="20" t="s">
        <v>72</v>
      </c>
      <c r="O60" s="20" t="s">
        <v>73</v>
      </c>
      <c r="P60" s="20" t="s">
        <v>74</v>
      </c>
      <c r="S60" s="10" t="s">
        <v>69</v>
      </c>
      <c r="T60" s="10" t="s">
        <v>70</v>
      </c>
      <c r="U60" s="10" t="s">
        <v>71</v>
      </c>
      <c r="V60" s="10" t="s">
        <v>72</v>
      </c>
      <c r="W60" s="10" t="s">
        <v>73</v>
      </c>
      <c r="X60" s="10" t="s">
        <v>74</v>
      </c>
    </row>
    <row r="61" spans="2:24" x14ac:dyDescent="0.25">
      <c r="J61" s="20" t="s">
        <v>31</v>
      </c>
      <c r="K61" s="20">
        <f>IF(Table7[[#This Row],[1]]=0,0,LOG(Table7[[#This Row],[1]],2))</f>
        <v>0</v>
      </c>
      <c r="L61" s="20">
        <f>IF(Table7[[#This Row],[2]]=0,0,LOG(Table7[[#This Row],[2]],2))</f>
        <v>0</v>
      </c>
      <c r="M61" s="20">
        <f>IF(Table7[[#This Row],[3]]=0,0,LOG(Table7[[#This Row],[3]],2))</f>
        <v>0</v>
      </c>
      <c r="N61" s="20">
        <f>IF(Table7[[#This Row],[4]]=0,0,LOG(Table7[[#This Row],[4]],2))</f>
        <v>0</v>
      </c>
      <c r="O61" s="20">
        <f>IF(Table7[[#This Row],[5]]=0,0,LOG(Table7[[#This Row],[5]],2))</f>
        <v>0</v>
      </c>
      <c r="P61" s="20">
        <f>IF(Table7[[#This Row],[6]]=0,0,LOG(Table7[[#This Row],[6]],2))</f>
        <v>0</v>
      </c>
      <c r="R61" t="s">
        <v>31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</row>
    <row r="62" spans="2:24" x14ac:dyDescent="0.25">
      <c r="J62" s="20" t="s">
        <v>32</v>
      </c>
      <c r="K62" s="20">
        <f>IF(Table7[[#This Row],[1]]=0,0,LOG(Table7[[#This Row],[1]],2))</f>
        <v>3</v>
      </c>
      <c r="L62" s="20">
        <f>IF(Table7[[#This Row],[2]]=0,0,LOG(Table7[[#This Row],[2]],2))</f>
        <v>1</v>
      </c>
      <c r="M62" s="20">
        <f>IF(Table7[[#This Row],[3]]=0,0,LOG(Table7[[#This Row],[3]],2))</f>
        <v>7</v>
      </c>
      <c r="N62" s="20">
        <f>IF(Table7[[#This Row],[4]]=0,0,LOG(Table7[[#This Row],[4]],2))</f>
        <v>5</v>
      </c>
      <c r="O62" s="20">
        <f>IF(Table7[[#This Row],[5]]=0,0,LOG(Table7[[#This Row],[5]],2))</f>
        <v>3</v>
      </c>
      <c r="P62" s="20">
        <f>IF(Table7[[#This Row],[6]]=0,0,LOG(Table7[[#This Row],[6]],2))</f>
        <v>1</v>
      </c>
      <c r="R62" t="s">
        <v>32</v>
      </c>
      <c r="S62" s="10" t="s">
        <v>105</v>
      </c>
      <c r="T62" s="10" t="s">
        <v>70</v>
      </c>
      <c r="U62" s="10" t="s">
        <v>106</v>
      </c>
      <c r="V62" s="10" t="s">
        <v>107</v>
      </c>
      <c r="W62" s="10" t="s">
        <v>105</v>
      </c>
      <c r="X62" s="10" t="s">
        <v>70</v>
      </c>
    </row>
    <row r="63" spans="2:24" x14ac:dyDescent="0.25">
      <c r="J63" s="20" t="s">
        <v>33</v>
      </c>
      <c r="K63" s="20">
        <f>IF(Table7[[#This Row],[1]]=0,0,LOG(Table7[[#This Row],[1]],2))</f>
        <v>2</v>
      </c>
      <c r="L63" s="20">
        <f>IF(Table7[[#This Row],[2]]=0,0,LOG(Table7[[#This Row],[2]],2))</f>
        <v>0</v>
      </c>
      <c r="M63" s="20">
        <f>IF(Table7[[#This Row],[3]]=0,0,LOG(Table7[[#This Row],[3]],2))</f>
        <v>6</v>
      </c>
      <c r="N63" s="20">
        <f>IF(Table7[[#This Row],[4]]=0,0,LOG(Table7[[#This Row],[4]],2))</f>
        <v>4</v>
      </c>
      <c r="O63" s="20">
        <f>IF(Table7[[#This Row],[5]]=0,0,LOG(Table7[[#This Row],[5]],2))</f>
        <v>2</v>
      </c>
      <c r="P63" s="20">
        <f>IF(Table7[[#This Row],[6]]=0,0,LOG(Table7[[#This Row],[6]],2))</f>
        <v>0</v>
      </c>
      <c r="R63" t="s">
        <v>33</v>
      </c>
      <c r="S63" s="10" t="s">
        <v>72</v>
      </c>
      <c r="T63" s="10" t="s">
        <v>69</v>
      </c>
      <c r="U63" s="10" t="s">
        <v>108</v>
      </c>
      <c r="V63" s="10" t="s">
        <v>109</v>
      </c>
      <c r="W63" s="10" t="s">
        <v>72</v>
      </c>
      <c r="X63" s="10" t="s">
        <v>69</v>
      </c>
    </row>
    <row r="64" spans="2:24" x14ac:dyDescent="0.25">
      <c r="J64" s="20" t="s">
        <v>30</v>
      </c>
      <c r="K64" s="20">
        <f>IF(Table7[[#This Row],[1]]=0,0,LOG(Table7[[#This Row],[1]],2))</f>
        <v>3</v>
      </c>
      <c r="L64" s="20">
        <f>IF(Table7[[#This Row],[2]]=0,0,LOG(Table7[[#This Row],[2]],2))</f>
        <v>1</v>
      </c>
      <c r="M64" s="20">
        <f>IF(Table7[[#This Row],[3]]=0,0,LOG(Table7[[#This Row],[3]],2))</f>
        <v>7</v>
      </c>
      <c r="N64" s="20">
        <f>IF(Table7[[#This Row],[4]]=0,0,LOG(Table7[[#This Row],[4]],2))</f>
        <v>5</v>
      </c>
      <c r="O64" s="20">
        <f>IF(Table7[[#This Row],[5]]=0,0,LOG(Table7[[#This Row],[5]],2))</f>
        <v>3</v>
      </c>
      <c r="P64" s="20">
        <f>IF(Table7[[#This Row],[6]]=0,0,LOG(Table7[[#This Row],[6]],2))</f>
        <v>1</v>
      </c>
      <c r="R64" t="s">
        <v>30</v>
      </c>
      <c r="S64" s="10" t="s">
        <v>105</v>
      </c>
      <c r="T64" s="10" t="s">
        <v>70</v>
      </c>
      <c r="U64" s="10" t="s">
        <v>106</v>
      </c>
      <c r="V64" s="10" t="s">
        <v>107</v>
      </c>
      <c r="W64" s="10" t="s">
        <v>105</v>
      </c>
      <c r="X64" s="10" t="s">
        <v>70</v>
      </c>
    </row>
    <row r="65" spans="10:24" x14ac:dyDescent="0.25">
      <c r="J65" s="20" t="s">
        <v>34</v>
      </c>
      <c r="K65" s="20">
        <f>IF(Table7[[#This Row],[1]]=0,0,LOG(Table7[[#This Row],[1]],2))</f>
        <v>2</v>
      </c>
      <c r="L65" s="20">
        <f>IF(Table7[[#This Row],[2]]=0,0,LOG(Table7[[#This Row],[2]],2))</f>
        <v>0</v>
      </c>
      <c r="M65" s="20">
        <f>IF(Table7[[#This Row],[3]]=0,0,LOG(Table7[[#This Row],[3]],2))</f>
        <v>6</v>
      </c>
      <c r="N65" s="20">
        <f>IF(Table7[[#This Row],[4]]=0,0,LOG(Table7[[#This Row],[4]],2))</f>
        <v>4</v>
      </c>
      <c r="O65" s="20">
        <f>IF(Table7[[#This Row],[5]]=0,0,LOG(Table7[[#This Row],[5]],2))</f>
        <v>2</v>
      </c>
      <c r="P65" s="20">
        <f>IF(Table7[[#This Row],[6]]=0,0,LOG(Table7[[#This Row],[6]],2))</f>
        <v>0</v>
      </c>
      <c r="R65" t="s">
        <v>34</v>
      </c>
      <c r="S65" s="10" t="s">
        <v>72</v>
      </c>
      <c r="T65" s="10" t="s">
        <v>69</v>
      </c>
      <c r="U65" s="10" t="s">
        <v>108</v>
      </c>
      <c r="V65" s="10" t="s">
        <v>109</v>
      </c>
      <c r="W65" s="10" t="s">
        <v>72</v>
      </c>
      <c r="X65" s="10" t="s">
        <v>69</v>
      </c>
    </row>
    <row r="66" spans="10:24" x14ac:dyDescent="0.25">
      <c r="J66" s="20" t="s">
        <v>35</v>
      </c>
      <c r="K66" s="20">
        <f>IF(Table7[[#This Row],[1]]=0,0,LOG(Table7[[#This Row],[1]],2))</f>
        <v>0</v>
      </c>
      <c r="L66" s="20">
        <f>IF(Table7[[#This Row],[2]]=0,0,LOG(Table7[[#This Row],[2]],2))</f>
        <v>0</v>
      </c>
      <c r="M66" s="20">
        <f>IF(Table7[[#This Row],[3]]=0,0,LOG(Table7[[#This Row],[3]],2))</f>
        <v>0</v>
      </c>
      <c r="N66" s="20">
        <f>IF(Table7[[#This Row],[4]]=0,0,LOG(Table7[[#This Row],[4]],2))</f>
        <v>0</v>
      </c>
      <c r="O66" s="20">
        <f>IF(Table7[[#This Row],[5]]=0,0,LOG(Table7[[#This Row],[5]],2))</f>
        <v>0</v>
      </c>
      <c r="P66" s="20">
        <f>IF(Table7[[#This Row],[6]]=0,0,LOG(Table7[[#This Row],[6]],2))</f>
        <v>0</v>
      </c>
      <c r="R66" t="s">
        <v>35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</row>
    <row r="67" spans="10:24" x14ac:dyDescent="0.25">
      <c r="J67" s="20" t="s">
        <v>36</v>
      </c>
      <c r="K67" s="20">
        <f>IF(Table7[[#This Row],[1]]=0,0,LOG(Table7[[#This Row],[1]],2))</f>
        <v>3</v>
      </c>
      <c r="L67" s="20">
        <f>IF(Table7[[#This Row],[2]]=0,0,LOG(Table7[[#This Row],[2]],2))</f>
        <v>1</v>
      </c>
      <c r="M67" s="20">
        <f>IF(Table7[[#This Row],[3]]=0,0,LOG(Table7[[#This Row],[3]],2))</f>
        <v>7</v>
      </c>
      <c r="N67" s="20">
        <f>IF(Table7[[#This Row],[4]]=0,0,LOG(Table7[[#This Row],[4]],2))</f>
        <v>5</v>
      </c>
      <c r="O67" s="20">
        <f>IF(Table7[[#This Row],[5]]=0,0,LOG(Table7[[#This Row],[5]],2))</f>
        <v>3</v>
      </c>
      <c r="P67" s="20">
        <f>IF(Table7[[#This Row],[6]]=0,0,LOG(Table7[[#This Row],[6]],2))</f>
        <v>1</v>
      </c>
      <c r="R67" t="s">
        <v>36</v>
      </c>
      <c r="S67" s="10" t="s">
        <v>105</v>
      </c>
      <c r="T67" s="10" t="s">
        <v>70</v>
      </c>
      <c r="U67" s="10" t="s">
        <v>106</v>
      </c>
      <c r="V67" s="10" t="s">
        <v>107</v>
      </c>
      <c r="W67" s="10" t="s">
        <v>105</v>
      </c>
      <c r="X67" s="10" t="s">
        <v>70</v>
      </c>
    </row>
    <row r="69" spans="10:24" x14ac:dyDescent="0.25">
      <c r="K69" t="str">
        <f>_xlfn.CONCAT("digits[",K60-1,"]={",K61,",",K62,",",K63,",",K64,",",K65,",",K66,",",K67,"};")</f>
        <v>digits[0]={0,3,2,3,2,0,3};</v>
      </c>
      <c r="L69" t="str">
        <f t="shared" ref="L69:P69" si="25">_xlfn.CONCAT("digits[",L60-1,"]={",L61,",",L62,",",L63,",",L64,",",L65,",",L66,",",L67,"};")</f>
        <v>digits[1]={0,1,0,1,0,0,1};</v>
      </c>
      <c r="M69" t="str">
        <f t="shared" si="25"/>
        <v>digits[2]={0,7,6,7,6,0,7};</v>
      </c>
      <c r="N69" t="str">
        <f t="shared" si="25"/>
        <v>digits[3]={0,5,4,5,4,0,5};</v>
      </c>
      <c r="O69" t="str">
        <f t="shared" si="25"/>
        <v>digits[4]={0,3,2,3,2,0,3};</v>
      </c>
      <c r="P69" t="str">
        <f t="shared" si="25"/>
        <v>digits[5]={0,1,0,1,0,0,1};</v>
      </c>
    </row>
    <row r="70" spans="10:24" x14ac:dyDescent="0.25">
      <c r="K70" t="str">
        <f>_xlfn.CONCAT(K69:P69)</f>
        <v>digits[0]={0,3,2,3,2,0,3};digits[1]={0,1,0,1,0,0,1};digits[2]={0,7,6,7,6,0,7};digits[3]={0,5,4,5,4,0,5};digits[4]={0,3,2,3,2,0,3};digits[5]={0,1,0,1,0,0,1};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2018-03-21T19:54:51Z</dcterms:created>
  <dcterms:modified xsi:type="dcterms:W3CDTF">2018-03-21T22:09:33Z</dcterms:modified>
</cp:coreProperties>
</file>