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E_Capteurs\LDR_Linear\"/>
    </mc:Choice>
  </mc:AlternateContent>
  <xr:revisionPtr revIDLastSave="0" documentId="13_ncr:1_{7878375C-D651-473B-B2D9-9E82DDDBBE48}" xr6:coauthVersionLast="36" xr6:coauthVersionMax="36" xr10:uidLastSave="{00000000-0000-0000-0000-000000000000}"/>
  <bookViews>
    <workbookView xWindow="0" yWindow="0" windowWidth="21570" windowHeight="7980" xr2:uid="{3FFA3FBB-4D82-42F0-954D-A9ED829F37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C32" i="1"/>
  <c r="B19" i="1" l="1"/>
  <c r="B21" i="1" s="1"/>
  <c r="C21" i="1" s="1"/>
  <c r="B13" i="1"/>
  <c r="B6" i="1"/>
  <c r="B7" i="1" s="1"/>
  <c r="B22" i="1" l="1"/>
  <c r="C22" i="1" s="1"/>
  <c r="B10" i="1"/>
  <c r="B12" i="1" s="1"/>
</calcChain>
</file>

<file path=xl/sharedStrings.xml><?xml version="1.0" encoding="utf-8"?>
<sst xmlns="http://schemas.openxmlformats.org/spreadsheetml/2006/main" count="36" uniqueCount="29">
  <si>
    <t>vin1</t>
  </si>
  <si>
    <t>vout1</t>
  </si>
  <si>
    <t>vin2</t>
  </si>
  <si>
    <t>vout2</t>
  </si>
  <si>
    <t>Rg</t>
  </si>
  <si>
    <t>kOhm</t>
  </si>
  <si>
    <t>set here</t>
  </si>
  <si>
    <t>Vcc</t>
  </si>
  <si>
    <t>V</t>
  </si>
  <si>
    <t>Actual b</t>
  </si>
  <si>
    <t>Actual m</t>
  </si>
  <si>
    <t>R1/R2</t>
  </si>
  <si>
    <t>R2</t>
  </si>
  <si>
    <t>R1 th</t>
  </si>
  <si>
    <t>Rf th</t>
  </si>
  <si>
    <t>Rf chosen</t>
  </si>
  <si>
    <t>R1 chosen</t>
  </si>
  <si>
    <t>R1|R2</t>
  </si>
  <si>
    <t>R(kohm)</t>
  </si>
  <si>
    <t>C(nf)</t>
  </si>
  <si>
    <t>desired m</t>
  </si>
  <si>
    <t>desired b</t>
  </si>
  <si>
    <t>error in %</t>
  </si>
  <si>
    <t>input min</t>
  </si>
  <si>
    <t>output min</t>
  </si>
  <si>
    <t>input max</t>
  </si>
  <si>
    <t>output max</t>
  </si>
  <si>
    <t>slope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</si>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</sst>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539-C359-4598-924D-739ACAE2B25D}">
  <dimension ref="A1:I32"/>
  <sheetViews>
    <sheetView tabSelected="1" workbookViewId="0">
      <selection activeCell="G17" sqref="G17"/>
    </sheetView>
  </sheetViews>
  <sheetFormatPr baseColWidth="10" defaultRowHeight="15" x14ac:dyDescent="0.25"/>
  <sheetData>
    <row r="1" spans="1:9" x14ac:dyDescent="0.25">
      <c r="A1" t="s">
        <v>0</v>
      </c>
      <c r="B1">
        <v>0.5</v>
      </c>
      <c r="C1" t="s">
        <v>23</v>
      </c>
    </row>
    <row r="2" spans="1:9" x14ac:dyDescent="0.25">
      <c r="A2" t="s">
        <v>1</v>
      </c>
      <c r="B2">
        <v>0.1</v>
      </c>
      <c r="C2" t="s">
        <v>24</v>
      </c>
    </row>
    <row r="3" spans="1:9" x14ac:dyDescent="0.25">
      <c r="A3" t="s">
        <v>2</v>
      </c>
      <c r="B3">
        <v>4.5</v>
      </c>
      <c r="C3" t="s">
        <v>25</v>
      </c>
    </row>
    <row r="4" spans="1:9" x14ac:dyDescent="0.25">
      <c r="A4" t="s">
        <v>3</v>
      </c>
      <c r="B4">
        <v>11</v>
      </c>
      <c r="C4" t="s">
        <v>26</v>
      </c>
    </row>
    <row r="6" spans="1:9" x14ac:dyDescent="0.25">
      <c r="A6" t="s">
        <v>20</v>
      </c>
      <c r="B6">
        <f>(B4-B2)/(B3-B1)</f>
        <v>2.7250000000000001</v>
      </c>
      <c r="C6" t="s">
        <v>27</v>
      </c>
      <c r="G6" t="s">
        <v>18</v>
      </c>
      <c r="H6" t="s">
        <v>19</v>
      </c>
    </row>
    <row r="7" spans="1:9" x14ac:dyDescent="0.25">
      <c r="A7" t="s">
        <v>21</v>
      </c>
      <c r="B7">
        <f>B2-B6*B1</f>
        <v>-1.2625</v>
      </c>
      <c r="C7" t="s">
        <v>28</v>
      </c>
      <c r="G7">
        <v>10</v>
      </c>
      <c r="H7">
        <v>500</v>
      </c>
      <c r="I7">
        <f>2.2*G7*1000*H7*10^-9</f>
        <v>1.1000000000000001E-2</v>
      </c>
    </row>
    <row r="9" spans="1:9" x14ac:dyDescent="0.25">
      <c r="A9" t="s">
        <v>4</v>
      </c>
      <c r="B9">
        <v>100</v>
      </c>
      <c r="C9" t="s">
        <v>5</v>
      </c>
      <c r="D9" t="s">
        <v>6</v>
      </c>
    </row>
    <row r="10" spans="1:9" x14ac:dyDescent="0.25">
      <c r="A10" t="s">
        <v>14</v>
      </c>
      <c r="B10">
        <f>B9*(B6-1)</f>
        <v>172.5</v>
      </c>
      <c r="C10" t="s">
        <v>5</v>
      </c>
    </row>
    <row r="11" spans="1:9" x14ac:dyDescent="0.25">
      <c r="A11" t="s">
        <v>7</v>
      </c>
      <c r="B11">
        <v>12</v>
      </c>
      <c r="C11" t="s">
        <v>8</v>
      </c>
    </row>
    <row r="12" spans="1:9" x14ac:dyDescent="0.25">
      <c r="A12" t="s">
        <v>11</v>
      </c>
      <c r="B12" s="2">
        <f>(B11*B10/B9/ABS(B7))-1</f>
        <v>15.396039603960396</v>
      </c>
    </row>
    <row r="13" spans="1:9" x14ac:dyDescent="0.25">
      <c r="A13" t="s">
        <v>13</v>
      </c>
      <c r="B13" s="1">
        <f>B14*B12</f>
        <v>15.396039603960396</v>
      </c>
      <c r="C13" t="s">
        <v>5</v>
      </c>
    </row>
    <row r="14" spans="1:9" x14ac:dyDescent="0.25">
      <c r="A14" t="s">
        <v>12</v>
      </c>
      <c r="B14">
        <v>1</v>
      </c>
      <c r="C14" t="s">
        <v>5</v>
      </c>
      <c r="D14" t="s">
        <v>6</v>
      </c>
    </row>
    <row r="17" spans="1:4" x14ac:dyDescent="0.25">
      <c r="A17" t="s">
        <v>15</v>
      </c>
      <c r="B17">
        <v>172</v>
      </c>
      <c r="C17" t="s">
        <v>5</v>
      </c>
    </row>
    <row r="18" spans="1:4" x14ac:dyDescent="0.25">
      <c r="A18" t="s">
        <v>16</v>
      </c>
      <c r="B18">
        <v>15</v>
      </c>
      <c r="C18" t="s">
        <v>5</v>
      </c>
    </row>
    <row r="19" spans="1:4" x14ac:dyDescent="0.25">
      <c r="A19" t="s">
        <v>17</v>
      </c>
      <c r="B19">
        <f>B18*B14/(B14+B18)</f>
        <v>0.9375</v>
      </c>
      <c r="C19" t="s">
        <v>5</v>
      </c>
    </row>
    <row r="21" spans="1:4" x14ac:dyDescent="0.25">
      <c r="A21" t="s">
        <v>10</v>
      </c>
      <c r="B21">
        <f>(B17+B9+B19)/(B9+B19)</f>
        <v>2.7040247678018576</v>
      </c>
      <c r="C21" s="3">
        <f>(B21-B6)/B6</f>
        <v>-7.6973329167495256E-3</v>
      </c>
      <c r="D21" s="4" t="s">
        <v>22</v>
      </c>
    </row>
    <row r="22" spans="1:4" x14ac:dyDescent="0.25">
      <c r="A22" t="s">
        <v>9</v>
      </c>
      <c r="B22">
        <f>-B11*B14/(B14+B18)*(B17/(B9+B19))</f>
        <v>-1.2780185758513931</v>
      </c>
      <c r="C22" s="3">
        <f>(B22-B7)/B7</f>
        <v>1.2291941268430223E-2</v>
      </c>
      <c r="D22" s="4"/>
    </row>
    <row r="32" spans="1:4" x14ac:dyDescent="0.25">
      <c r="C32">
        <f>1/(2*PI()*30*10/1000)</f>
        <v>0.53051647697298443</v>
      </c>
    </row>
  </sheetData>
  <mergeCells count="1">
    <mergeCell ref="D21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2020-11-18T16:47:16Z</dcterms:created>
  <dcterms:modified xsi:type="dcterms:W3CDTF">2021-01-18T12:02:08Z</dcterms:modified>
</cp:coreProperties>
</file>