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4" activeTab="14"/>
  </bookViews>
  <sheets>
    <sheet name="sreerama navami" sheetId="2" r:id="rId1"/>
    <sheet name="Apr 24 " sheetId="1" r:id="rId2"/>
    <sheet name="may 24 " sheetId="4" r:id="rId3"/>
    <sheet name="june-24" sheetId="5" r:id="rId4"/>
    <sheet name="JULY-24" sheetId="6" r:id="rId5"/>
    <sheet name="gurupUrnima " sheetId="7" r:id="rId6"/>
    <sheet name="AUG-24" sheetId="8" r:id="rId7"/>
    <sheet name="sep-24 (2)" sheetId="13" r:id="rId8"/>
    <sheet name="SRAVANAMASAM KUNKUMARCHANA" sheetId="9" r:id="rId9"/>
    <sheet name="oct -24 " sheetId="11" r:id="rId10"/>
    <sheet name="Sarannavaratri" sheetId="12" r:id="rId11"/>
    <sheet name="nov " sheetId="14" r:id="rId12"/>
    <sheet name="karteeka masam" sheetId="15" r:id="rId13"/>
    <sheet name="dec " sheetId="16" r:id="rId14"/>
    <sheet name="JAN-25" sheetId="17" r:id="rId15"/>
    <sheet name="mukkoti yekadasi " sheetId="18" r:id="rId16"/>
    <sheet name="garden works " sheetId="22" r:id="rId17"/>
    <sheet name="feb " sheetId="19" r:id="rId18"/>
    <sheet name="shivaraatri " sheetId="24" r:id="rId19"/>
    <sheet name="Mar " sheetId="20" r:id="rId20"/>
    <sheet name="water proffing work " sheetId="25" r:id="rId21"/>
    <sheet name="april " sheetId="28" r:id="rId22"/>
    <sheet name="ramakalyanam " sheetId="3" r:id="rId23"/>
    <sheet name="ramakalyanam  katnamulu )" sheetId="26" r:id="rId24"/>
    <sheet name="work details " sheetId="21" r:id="rId25"/>
    <sheet name="may " sheetId="29" r:id="rId26"/>
    <sheet name="june " sheetId="30" r:id="rId27"/>
    <sheet name="july" sheetId="31" r:id="rId28"/>
    <sheet name="gurupURNima" sheetId="32" r:id="rId29"/>
  </sheets>
  <externalReferences>
    <externalReference r:id="rId30"/>
  </externalReferences>
  <calcPr calcId="124519"/>
</workbook>
</file>

<file path=xl/calcChain.xml><?xml version="1.0" encoding="utf-8"?>
<calcChain xmlns="http://schemas.openxmlformats.org/spreadsheetml/2006/main">
  <c r="D84" i="3"/>
  <c r="D83"/>
  <c r="D82"/>
  <c r="F80"/>
  <c r="H47"/>
  <c r="F42" i="24"/>
  <c r="D40" i="31"/>
  <c r="E38"/>
  <c r="E40" s="1"/>
  <c r="G7"/>
  <c r="D40" i="30"/>
  <c r="E38"/>
  <c r="E40" s="1"/>
  <c r="G7"/>
  <c r="D40" i="29"/>
  <c r="E38"/>
  <c r="E40" s="1"/>
  <c r="G7"/>
  <c r="D39" i="28"/>
  <c r="E37"/>
  <c r="E39" s="1"/>
  <c r="G7"/>
  <c r="F27" i="18"/>
  <c r="E53" i="26" l="1"/>
  <c r="F28" i="25"/>
  <c r="F33" i="24"/>
  <c r="G33"/>
  <c r="E41" s="1"/>
  <c r="E43" s="1"/>
  <c r="E33"/>
  <c r="D33"/>
  <c r="H51" i="3"/>
  <c r="D39" i="20"/>
  <c r="E37"/>
  <c r="E39" s="1"/>
  <c r="G7"/>
  <c r="D39" i="19"/>
  <c r="E37"/>
  <c r="E39" s="1"/>
  <c r="G7"/>
  <c r="E46" i="14"/>
  <c r="E37"/>
  <c r="E57" i="11"/>
  <c r="D57"/>
  <c r="E37" i="13"/>
  <c r="E39" s="1"/>
  <c r="D41" i="1"/>
  <c r="F26" i="18"/>
  <c r="F22"/>
  <c r="F9"/>
  <c r="D39" i="17"/>
  <c r="E37"/>
  <c r="E39" s="1"/>
  <c r="G7"/>
  <c r="H50" i="15"/>
  <c r="H49"/>
  <c r="H41"/>
  <c r="E26" i="6"/>
  <c r="D41" s="1"/>
  <c r="I23"/>
  <c r="D39" i="16"/>
  <c r="E37"/>
  <c r="E39" s="1"/>
  <c r="G7"/>
  <c r="H39" i="15"/>
  <c r="G39"/>
  <c r="F39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6"/>
  <c r="D46" i="14"/>
  <c r="G7"/>
  <c r="D39" i="13"/>
  <c r="G7"/>
  <c r="F114" i="12"/>
  <c r="N88"/>
  <c r="J88"/>
  <c r="H88"/>
  <c r="G88"/>
  <c r="F88"/>
  <c r="G7" i="11"/>
  <c r="F29" i="9"/>
  <c r="F30"/>
  <c r="F23"/>
  <c r="F22"/>
  <c r="D41" i="8"/>
  <c r="E39"/>
  <c r="E41" s="1"/>
  <c r="G7"/>
  <c r="E41" i="1"/>
  <c r="L14"/>
  <c r="F131" i="7"/>
  <c r="J54"/>
  <c r="J63"/>
  <c r="J105"/>
  <c r="J108" s="1"/>
  <c r="F107" s="1"/>
  <c r="F92"/>
  <c r="F106"/>
  <c r="E39" i="6"/>
  <c r="E41" s="1"/>
  <c r="G7"/>
  <c r="E38" i="5"/>
  <c r="E40" s="1"/>
  <c r="E38" i="4"/>
  <c r="E40" s="1"/>
  <c r="D40" i="5"/>
  <c r="G6"/>
  <c r="D40" i="4"/>
  <c r="G6"/>
  <c r="E39" i="1"/>
  <c r="E98" i="2"/>
  <c r="E100" s="1"/>
  <c r="F28" i="18" l="1"/>
  <c r="J64" i="7"/>
  <c r="J65" s="1"/>
  <c r="O88" i="12"/>
  <c r="F93" s="1"/>
  <c r="F115" s="1"/>
  <c r="F31" i="9"/>
  <c r="F132" i="7"/>
  <c r="F3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G4" s="1"/>
  <c r="F2" i="4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G3" s="1"/>
  <c r="F2" i="5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G3" s="1"/>
  <c r="F3" i="6" l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l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G4" s="1"/>
  <c r="F3" i="8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l="1"/>
  <c r="F29" s="1"/>
  <c r="F30" s="1"/>
  <c r="F31" s="1"/>
  <c r="F32" s="1"/>
  <c r="F33" s="1"/>
  <c r="F34" s="1"/>
  <c r="F35" s="1"/>
  <c r="F36" s="1"/>
  <c r="F37" s="1"/>
  <c r="F38" s="1"/>
  <c r="F39" s="1"/>
  <c r="F40" s="1"/>
  <c r="G4" l="1"/>
  <c r="F3" i="13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4" s="1"/>
  <c r="F3" i="11" l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l="1"/>
  <c r="F36" s="1"/>
  <c r="F37" s="1"/>
  <c r="F38" s="1"/>
  <c r="F39" l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G4" s="1"/>
  <c r="F3" i="1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G4" l="1"/>
  <c r="F3" i="16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" i="17" l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4" i="16"/>
  <c r="G4" i="17" l="1"/>
  <c r="F3" i="20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3" i="19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4" s="1"/>
  <c r="F29" i="20" l="1"/>
  <c r="F30" s="1"/>
  <c r="F31" s="1"/>
  <c r="F32" s="1"/>
  <c r="F33" s="1"/>
  <c r="F34" s="1"/>
  <c r="F35" s="1"/>
  <c r="F36" s="1"/>
  <c r="F37" s="1"/>
  <c r="F38" s="1"/>
  <c r="G4" l="1"/>
  <c r="F3" i="28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4" l="1"/>
  <c r="F3" i="30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G4" s="1"/>
  <c r="F3" i="29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G4" s="1"/>
  <c r="F3" i="3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G4" s="1"/>
</calcChain>
</file>

<file path=xl/sharedStrings.xml><?xml version="1.0" encoding="utf-8"?>
<sst xmlns="http://schemas.openxmlformats.org/spreadsheetml/2006/main" count="1593" uniqueCount="1002">
  <si>
    <t>Daily/monthly expences &amp; income record</t>
  </si>
  <si>
    <t>Opening/ Previous Balance</t>
  </si>
  <si>
    <t>CashBalance</t>
  </si>
  <si>
    <t>S.No</t>
  </si>
  <si>
    <t>Date</t>
  </si>
  <si>
    <t>Details</t>
  </si>
  <si>
    <t>Income</t>
  </si>
  <si>
    <t>Expences</t>
  </si>
  <si>
    <t>Balance</t>
  </si>
  <si>
    <t>cash in Bank</t>
  </si>
  <si>
    <t xml:space="preserve">శ్రీమతి ఐలమ్మ గౌరవ వేతనము </t>
  </si>
  <si>
    <t xml:space="preserve">శ్రీ స్వామి వాచ్మేన్ గౌరవవేతనము </t>
  </si>
  <si>
    <t xml:space="preserve">శ్రీ. శ్రీనివాస్ వాచ్మేన్ గౌరవ వేతనం </t>
  </si>
  <si>
    <t xml:space="preserve">శ్రీమన్ రేజేటి. శ్రీనివాస్ శర్మ జీతము </t>
  </si>
  <si>
    <t xml:space="preserve">ప్రతిరోజూ దేవీ దేవతలకు భోగంపెట్టు  నిమిత్తము </t>
  </si>
  <si>
    <t>శ్రీ లక్ష్మీ గణపతి సహిత షిర్డీసాయి మందిరం, కొంపల్లి.</t>
  </si>
  <si>
    <t xml:space="preserve">మార్చి నెల కరంటు బిల్ </t>
  </si>
  <si>
    <t xml:space="preserve">వార్షిక నిత్యార్చన సభ్యుత్వం రశీదు నె 235             </t>
  </si>
  <si>
    <t xml:space="preserve">వార్షిక నిత్యార్చన సభ్యుత్వం రశీదు నె 237           </t>
  </si>
  <si>
    <t xml:space="preserve">వార్షిక నిత్యార్చన సభ్యుత్వం రశీదు నె 236 </t>
  </si>
  <si>
    <t xml:space="preserve">ఉగాది సందర్భముగా పూలదండలకు </t>
  </si>
  <si>
    <t xml:space="preserve">గ్యాస్ బండ </t>
  </si>
  <si>
    <t xml:space="preserve">శ్రీరామనవమి కరపత్రములు మరియు బ్యానర్ తెచ్చుటకు గాను ర్యాపిడోకు </t>
  </si>
  <si>
    <t xml:space="preserve">హనుమాన్ జయంతి రశీదు నె 714 </t>
  </si>
  <si>
    <t xml:space="preserve">శ్రీ సీతారామ కళ్యాణం కొరకు ఫాన్స్ టెన్త్ మొదలగునవి </t>
  </si>
  <si>
    <t xml:space="preserve">వాటర్ పైప్ రిపేర్ నిమిత్తము </t>
  </si>
  <si>
    <r>
      <t>శ్రీసీతారామకళ్యాణం నిమిత్తము పూజా సామానులు 1792+480+3590=</t>
    </r>
    <r>
      <rPr>
        <b/>
        <sz val="11"/>
        <color rgb="FFFF0000"/>
        <rFont val="Calibri"/>
        <family val="2"/>
        <scheme val="minor"/>
      </rPr>
      <t xml:space="preserve">5862 </t>
    </r>
    <r>
      <rPr>
        <b/>
        <sz val="11"/>
        <color theme="1"/>
        <rFont val="Calibri"/>
        <family val="2"/>
        <scheme val="minor"/>
      </rPr>
      <t xml:space="preserve">   8*8 బ్యానర్ మరియు 2000 కళ్యాణ కరపత్రములు ముద్రించుటకు గాను జగదీష్ ప్రింటర్స్ 800+1200=</t>
    </r>
    <r>
      <rPr>
        <b/>
        <sz val="11"/>
        <color rgb="FFFF0000"/>
        <rFont val="Calibri"/>
        <family val="2"/>
        <scheme val="minor"/>
      </rPr>
      <t xml:space="preserve">2000 </t>
    </r>
  </si>
  <si>
    <t>క్రమ సంఖ్య</t>
  </si>
  <si>
    <t>రశీదు సంఖ్య</t>
  </si>
  <si>
    <t>గోత్రం</t>
  </si>
  <si>
    <t>కుటుంబ సభ్యుల పేర్లు</t>
  </si>
  <si>
    <t>విరాళం</t>
  </si>
  <si>
    <t xml:space="preserve">మొత్తం విరాళములు </t>
  </si>
  <si>
    <t xml:space="preserve">ఖర్చు </t>
  </si>
  <si>
    <t xml:space="preserve">పూల అలంకరణకు విడిపువ్వులు,ఇతరములు </t>
  </si>
  <si>
    <t xml:space="preserve">మిగులు </t>
  </si>
  <si>
    <t xml:space="preserve">దేవాలయ కమిటీ చదివించిన కట్నం </t>
  </si>
  <si>
    <t xml:space="preserve">గోవింద్ గాయత్రి </t>
  </si>
  <si>
    <t xml:space="preserve">నాగళ </t>
  </si>
  <si>
    <t xml:space="preserve">అన్నం నాయుడు,వెంకటలక్ష్మీ </t>
  </si>
  <si>
    <t xml:space="preserve">సురేద్రాచారి,రాధిక </t>
  </si>
  <si>
    <t xml:space="preserve">సునీత,బాబూరావు </t>
  </si>
  <si>
    <t xml:space="preserve">సత్యన్నారాయణ </t>
  </si>
  <si>
    <t xml:space="preserve">పున్నాల కనకారెడ్డి </t>
  </si>
  <si>
    <t xml:space="preserve">సూర్యనారాయణ,వాసవి </t>
  </si>
  <si>
    <t xml:space="preserve">మేకల శైలుకుమార్ </t>
  </si>
  <si>
    <t xml:space="preserve">బండారు నరేందర్ </t>
  </si>
  <si>
    <t xml:space="preserve">సత్యంరెడ్డి </t>
  </si>
  <si>
    <t xml:space="preserve">నల్లా నవీన్ కుమార్ </t>
  </si>
  <si>
    <t xml:space="preserve">సునీత చేవెళ్ళ </t>
  </si>
  <si>
    <t xml:space="preserve">మాటి కృష్ణ </t>
  </si>
  <si>
    <t xml:space="preserve">మల్లారెడ్డి </t>
  </si>
  <si>
    <t xml:space="preserve">ప్రకాష్ గౌడ్ </t>
  </si>
  <si>
    <t xml:space="preserve">కర్షణా </t>
  </si>
  <si>
    <t xml:space="preserve">సుదర్శన్ </t>
  </si>
  <si>
    <t xml:space="preserve">గోవిందాచారి </t>
  </si>
  <si>
    <t xml:space="preserve">మల్లేష్ </t>
  </si>
  <si>
    <t xml:space="preserve">గాయత్రి </t>
  </si>
  <si>
    <t xml:space="preserve">త్రినాద్ </t>
  </si>
  <si>
    <t xml:space="preserve">కటక్ రామ్మోహన్ </t>
  </si>
  <si>
    <t xml:space="preserve">దేవేందర్ రెడ్డి </t>
  </si>
  <si>
    <t xml:space="preserve">శ్రీనివాస రెడ్డి </t>
  </si>
  <si>
    <t xml:space="preserve">ఐ శ్రీనివాస్ </t>
  </si>
  <si>
    <t xml:space="preserve">డి కల్పన </t>
  </si>
  <si>
    <t xml:space="preserve">సత్తిరెడ్డి </t>
  </si>
  <si>
    <t xml:space="preserve">ధర్మేంద్ర కవిత </t>
  </si>
  <si>
    <t xml:space="preserve">శ్యామ్ సుందర </t>
  </si>
  <si>
    <t xml:space="preserve">లక్ష్మీ నారాయణ </t>
  </si>
  <si>
    <t xml:space="preserve">నగేష్ </t>
  </si>
  <si>
    <t xml:space="preserve">వై గోపి పద్మ </t>
  </si>
  <si>
    <t xml:space="preserve">టి శివకుమార్ </t>
  </si>
  <si>
    <t xml:space="preserve">బి నరసయ్య </t>
  </si>
  <si>
    <t xml:space="preserve">బి. పోచయ్య </t>
  </si>
  <si>
    <t xml:space="preserve">పాపిరెడ్డి </t>
  </si>
  <si>
    <t xml:space="preserve">రాఘవేదరరెడ్డి </t>
  </si>
  <si>
    <t xml:space="preserve">ఆనంద్ వసంత </t>
  </si>
  <si>
    <t xml:space="preserve">సత్యనారాయణ </t>
  </si>
  <si>
    <t xml:space="preserve">సుధీనదర </t>
  </si>
  <si>
    <t xml:space="preserve">రామమోహణరెడ్డి </t>
  </si>
  <si>
    <t xml:space="preserve">వెంకటరావు,ఉష </t>
  </si>
  <si>
    <t xml:space="preserve">గోపాల్ కృష్ణవేణి </t>
  </si>
  <si>
    <t xml:space="preserve">మల్లేష్,నిర్మల </t>
  </si>
  <si>
    <t xml:space="preserve">సాంబశివరావు </t>
  </si>
  <si>
    <t xml:space="preserve">డా.మురళీకృష్ణ </t>
  </si>
  <si>
    <t xml:space="preserve">సుబ్రమణ్యం తులసి </t>
  </si>
  <si>
    <t xml:space="preserve">రవీంద్రరెడ్డి </t>
  </si>
  <si>
    <t xml:space="preserve">పి. శ్రీనివాస్ </t>
  </si>
  <si>
    <t xml:space="preserve">గోవిందాచారి బి. యస్. ఆఫ్ </t>
  </si>
  <si>
    <t xml:space="preserve">సడయ్యా </t>
  </si>
  <si>
    <t xml:space="preserve">యాపాల శ్రీనివాస్ </t>
  </si>
  <si>
    <t xml:space="preserve">మాధవి </t>
  </si>
  <si>
    <t xml:space="preserve">దేవేందర్,నాగమణి </t>
  </si>
  <si>
    <t xml:space="preserve">మారుతి </t>
  </si>
  <si>
    <t xml:space="preserve">శివారెడ్డి,ఏకాంబరం </t>
  </si>
  <si>
    <t xml:space="preserve">రాములు </t>
  </si>
  <si>
    <t xml:space="preserve">శేఖర్, లలిత </t>
  </si>
  <si>
    <t xml:space="preserve">సత్యనారాయణరాజు,లక్ష్మీ </t>
  </si>
  <si>
    <t xml:space="preserve">వెంకట రామ్మోహనారాజు, దివ్య </t>
  </si>
  <si>
    <t xml:space="preserve">మహేందర్, శారద </t>
  </si>
  <si>
    <t xml:space="preserve">మల్లేష్,రాజ్యలక్ష్మి </t>
  </si>
  <si>
    <t xml:space="preserve">సతీష్ మంగ </t>
  </si>
  <si>
    <t xml:space="preserve">ఆకుల రాజేందర్,సంధ్య </t>
  </si>
  <si>
    <t xml:space="preserve">రామిరెడ్డి,చైతన్య </t>
  </si>
  <si>
    <t xml:space="preserve">లాలన్న,లక్ష్మీ </t>
  </si>
  <si>
    <t xml:space="preserve">సతీష్, స్వాతి </t>
  </si>
  <si>
    <t xml:space="preserve"> రఘుపతి స్వరూప </t>
  </si>
  <si>
    <t xml:space="preserve">రాజు లక్ష్మీ </t>
  </si>
  <si>
    <t xml:space="preserve">ఆనందకుమార్ సునీత </t>
  </si>
  <si>
    <t xml:space="preserve">రాజారెడ్డివీణ </t>
  </si>
  <si>
    <t xml:space="preserve">మల్లేష్ అరుణ </t>
  </si>
  <si>
    <t xml:space="preserve">విజయ గిరిరామక్రిష్ణ </t>
  </si>
  <si>
    <t xml:space="preserve">కుమారస్వామి </t>
  </si>
  <si>
    <t xml:space="preserve">ఏ రామచంద్రరావు రాజ్యలక్ష్మి </t>
  </si>
  <si>
    <t xml:space="preserve">మహేందర్ నిర్మల </t>
  </si>
  <si>
    <t xml:space="preserve">చంద్రమోహన్ </t>
  </si>
  <si>
    <t xml:space="preserve">రాజగోపాల్ రాధిక </t>
  </si>
  <si>
    <t xml:space="preserve">జగదీష్ సుశీల </t>
  </si>
  <si>
    <t xml:space="preserve">భారతాచారి ఇందిరా </t>
  </si>
  <si>
    <t xml:space="preserve">వేణుగోపాలరెడ్డి,లక్ష్మీప్రియ </t>
  </si>
  <si>
    <t xml:space="preserve">కృష్ణ రాజ్య </t>
  </si>
  <si>
    <t xml:space="preserve">ఈస్వరమ్మ </t>
  </si>
  <si>
    <t xml:space="preserve">గంధం సూరిబాబు </t>
  </si>
  <si>
    <t xml:space="preserve">హనుమంతరావు </t>
  </si>
  <si>
    <t xml:space="preserve">సిహచ్. రంగాచారి </t>
  </si>
  <si>
    <t xml:space="preserve">యెడల సాయికృష్ణ </t>
  </si>
  <si>
    <t xml:space="preserve">అనురాధ </t>
  </si>
  <si>
    <t xml:space="preserve">సాయన్న </t>
  </si>
  <si>
    <t xml:space="preserve">రాజేంద్రకుమార్ </t>
  </si>
  <si>
    <r>
      <rPr>
        <sz val="16"/>
        <color rgb="FFFF0000"/>
        <rFont val="Nirmala UI"/>
        <family val="2"/>
      </rPr>
      <t xml:space="preserve">              శ్రీ లక్ష్మీగణపతి సహిత షిర్డీ సాయిబాబా మందిరం, 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0070C0"/>
        <rFont val="Nirmala UI"/>
        <family val="2"/>
      </rPr>
      <t>సాయికృప అపార్టుమెంట్స్ ,కొంపల్లి</t>
    </r>
    <r>
      <rPr>
        <sz val="11"/>
        <color theme="1"/>
        <rFont val="Calibri"/>
        <family val="2"/>
        <scheme val="minor"/>
      </rPr>
      <t xml:space="preserve">                                             </t>
    </r>
    <r>
      <rPr>
        <sz val="18"/>
        <color theme="1"/>
        <rFont val="Calibri"/>
        <family val="2"/>
        <scheme val="minor"/>
      </rPr>
      <t xml:space="preserve"> శ్రీ సీతారామకళ్యాణము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Nirmala UI"/>
        <family val="2"/>
      </rPr>
      <t xml:space="preserve"> తేదీ: 17 -4 2024   (బుధవారము )                                </t>
    </r>
    <r>
      <rPr>
        <b/>
        <sz val="16"/>
        <color rgb="FF7030A0"/>
        <rFont val="Nirmala UI"/>
        <family val="2"/>
      </rPr>
      <t>సీతారాముల కళ్యాణ కట్నములు</t>
    </r>
  </si>
  <si>
    <t xml:space="preserve">కళ్యాణం సామానులు ఖర్చు </t>
  </si>
  <si>
    <t xml:space="preserve">కళ్యాణం జరిపించిన పూజారుల దక్షిణ </t>
  </si>
  <si>
    <t xml:space="preserve">నాదస్వరం వాయించినవారికి </t>
  </si>
  <si>
    <t xml:space="preserve">కరపాత్రములు బ్యానర్ నిమిత్తము </t>
  </si>
  <si>
    <t xml:space="preserve">శ్రీ రామకళ్యాణం  కట్నాలు మొత్తం </t>
  </si>
  <si>
    <t xml:space="preserve">విరాళములు ద్వారా వచ్చినవి </t>
  </si>
  <si>
    <t>=</t>
  </si>
  <si>
    <t xml:space="preserve">వార్షిక నిత్యార్చన గోత్రనామములు చదివినందుకు గాను 141   *30  </t>
  </si>
  <si>
    <t xml:space="preserve">దేవాలయ పూజాసామానులు </t>
  </si>
  <si>
    <t>దయాకర్ గారు శ్యామ్ సంగ్ టి. వి నిమిత్తము ఇచ్చినది రశీదు నెం 020</t>
  </si>
  <si>
    <t>శ్రీసీతారామకళ్యాణం చేయుటకుగాను ప్రధాన పూజారికి 5000/- సహాయ అర్చకులకుగాను =2 000/- (5000+2000)</t>
  </si>
  <si>
    <t xml:space="preserve">వార్షిక నిత్యార్చన సభ్యుత్వం రశీదు నె 238           </t>
  </si>
  <si>
    <t>4 /31/2024</t>
  </si>
  <si>
    <t xml:space="preserve"> </t>
  </si>
  <si>
    <r>
      <t xml:space="preserve">శశిధర్,ప్రమీల ఫ్యాన్స్ కోసం రశీదు నె 013 </t>
    </r>
    <r>
      <rPr>
        <b/>
        <sz val="12"/>
        <color rgb="FF00B050"/>
        <rFont val="Calibri"/>
        <family val="2"/>
        <scheme val="minor"/>
      </rPr>
      <t>రూ 8000/-</t>
    </r>
  </si>
  <si>
    <r>
      <t>శ్రీ ఆరుణ కుమార్ మిశ్రా రశీదు నె 012 ప్లాస్టిక్ చాపలు శ్రీరామ నవమి  రశీదు నె 986 ,987,988,989,990,991&amp;992 =501+501+500+500+500+500+500=</t>
    </r>
    <r>
      <rPr>
        <b/>
        <sz val="11"/>
        <color rgb="FF00B050"/>
        <rFont val="Calibri"/>
        <family val="2"/>
        <scheme val="minor"/>
      </rPr>
      <t xml:space="preserve">3502 </t>
    </r>
    <r>
      <rPr>
        <b/>
        <sz val="11"/>
        <color theme="1"/>
        <rFont val="Calibri"/>
        <family val="2"/>
        <scheme val="minor"/>
      </rPr>
      <t xml:space="preserve"> శ్రీరామ నవమి  రశీదు నె 015= </t>
    </r>
    <r>
      <rPr>
        <b/>
        <sz val="11"/>
        <color rgb="FF00B050"/>
        <rFont val="Calibri"/>
        <family val="2"/>
        <scheme val="minor"/>
      </rPr>
      <t xml:space="preserve">500 </t>
    </r>
    <r>
      <rPr>
        <b/>
        <sz val="11"/>
        <rFont val="Calibri"/>
        <family val="2"/>
        <scheme val="minor"/>
      </rPr>
      <t>మారుతిశర్మ ఫ్యాన్స్ కోసం</t>
    </r>
    <r>
      <rPr>
        <b/>
        <sz val="11"/>
        <color rgb="FF00B050"/>
        <rFont val="Calibri"/>
        <family val="2"/>
        <scheme val="minor"/>
      </rPr>
      <t xml:space="preserve"> రూ 20000/- రశీదు నె 014 </t>
    </r>
    <r>
      <rPr>
        <b/>
        <sz val="11"/>
        <color rgb="FFC00000"/>
        <rFont val="Calibri"/>
        <family val="2"/>
        <scheme val="minor"/>
      </rPr>
      <t>దేవాలయం పూల అలంకరణ నిమిత్తము ఖర్చు 15000/-</t>
    </r>
  </si>
  <si>
    <t xml:space="preserve">ఎర్త్ కెమికల్ బస్తా </t>
  </si>
  <si>
    <r>
      <t xml:space="preserve">ప్యాన్స్ బిగించుటకొరకు నట్లుబోల్ట్ etc           </t>
    </r>
    <r>
      <rPr>
        <b/>
        <sz val="11"/>
        <color rgb="FFFF0000"/>
        <rFont val="Calibri"/>
        <family val="2"/>
        <scheme val="minor"/>
      </rPr>
      <t xml:space="preserve">Rs 390 </t>
    </r>
  </si>
  <si>
    <t xml:space="preserve">ఏప్రిల్  నెల కరంటు బిల్ </t>
  </si>
  <si>
    <r>
      <t>శ్రీరామ నవమి  రశీదు నె 993 నుండి 1000 వరకు =501+500 +500+500+ 500+ 500+500+500 =</t>
    </r>
    <r>
      <rPr>
        <b/>
        <sz val="11"/>
        <color rgb="FF00B050"/>
        <rFont val="Calibri"/>
        <family val="2"/>
        <scheme val="minor"/>
      </rPr>
      <t>4001</t>
    </r>
    <r>
      <rPr>
        <b/>
        <sz val="11"/>
        <color theme="1"/>
        <rFont val="Calibri"/>
        <family val="2"/>
        <scheme val="minor"/>
      </rPr>
      <t xml:space="preserve">   మరియు 701 నుండి 706 వరకు 500+500+500+ 500+500+500=</t>
    </r>
    <r>
      <rPr>
        <b/>
        <sz val="11"/>
        <color rgb="FF00B050"/>
        <rFont val="Calibri"/>
        <family val="2"/>
        <scheme val="minor"/>
      </rPr>
      <t>3000</t>
    </r>
    <r>
      <rPr>
        <b/>
        <sz val="11"/>
        <color theme="1"/>
        <rFont val="Calibri"/>
        <family val="2"/>
        <scheme val="minor"/>
      </rPr>
      <t xml:space="preserve">      10*10 బ్యానర్ ప్రిట మరియు  తెచ్చుటకు గాను ర్యాపిడోకు 500+1400=</t>
    </r>
    <r>
      <rPr>
        <b/>
        <sz val="11"/>
        <color rgb="FFFF0000"/>
        <rFont val="Calibri"/>
        <family val="2"/>
        <scheme val="minor"/>
      </rPr>
      <t>1900</t>
    </r>
    <r>
      <rPr>
        <b/>
        <sz val="11"/>
        <color theme="1"/>
        <rFont val="Calibri"/>
        <family val="2"/>
        <scheme val="minor"/>
      </rPr>
      <t xml:space="preserve"> అమరొనడ ఫాన్స్ కొనుటకుగాను </t>
    </r>
    <r>
      <rPr>
        <b/>
        <sz val="11"/>
        <color rgb="FFFF0000"/>
        <rFont val="Calibri"/>
        <family val="2"/>
        <scheme val="minor"/>
      </rPr>
      <t>52000/-</t>
    </r>
    <r>
      <rPr>
        <b/>
        <sz val="11"/>
        <color rgb="FF0070C0"/>
        <rFont val="Calibri"/>
        <family val="2"/>
        <scheme val="minor"/>
      </rPr>
      <t xml:space="preserve">ఆర్తీ మొక్కలు తెచ్చుటకు గాను రామకృష్ణగారికి </t>
    </r>
    <r>
      <rPr>
        <b/>
        <sz val="11"/>
        <color rgb="FFFF0000"/>
        <rFont val="Calibri"/>
        <family val="2"/>
        <scheme val="minor"/>
      </rPr>
      <t xml:space="preserve">rs  300 </t>
    </r>
  </si>
  <si>
    <r>
      <t xml:space="preserve"> </t>
    </r>
    <r>
      <rPr>
        <b/>
        <sz val="12"/>
        <color rgb="FF00B050"/>
        <rFont val="Calibri"/>
        <family val="2"/>
        <scheme val="minor"/>
      </rPr>
      <t xml:space="preserve">దేవాలయ భక్తుల కానుకల లెక్కింపు ద్వారా వచ్చిన డబ్బులు రశీదు నె 019 రూ  140712 </t>
    </r>
  </si>
  <si>
    <t xml:space="preserve">మే   నెల కరంటు బిల్ </t>
  </si>
  <si>
    <t>6 /31/2024</t>
  </si>
  <si>
    <r>
      <rPr>
        <b/>
        <sz val="12"/>
        <color rgb="FF7030A0"/>
        <rFont val="Calibri"/>
        <family val="2"/>
        <scheme val="minor"/>
      </rPr>
      <t>రూ 10000/-</t>
    </r>
    <r>
      <rPr>
        <b/>
        <sz val="11"/>
        <color rgb="FF7030A0"/>
        <rFont val="Calibri"/>
        <family val="2"/>
        <scheme val="minor"/>
      </rPr>
      <t xml:space="preserve">డొనేషన్ దేవాలయ అభివృద్ధి కొరకు రసీదు నె,024 </t>
    </r>
    <r>
      <rPr>
        <b/>
        <sz val="12"/>
        <color rgb="FF7030A0"/>
        <rFont val="Calibri"/>
        <family val="2"/>
        <scheme val="minor"/>
      </rPr>
      <t xml:space="preserve"> రూ 5000/-</t>
    </r>
    <r>
      <rPr>
        <b/>
        <sz val="11"/>
        <color rgb="FF7030A0"/>
        <rFont val="Calibri"/>
        <family val="2"/>
        <scheme val="minor"/>
      </rPr>
      <t xml:space="preserve">డొనేషన్ దేవాలయ అభివృద్ధి కొరకు రసీదు నె,025  </t>
    </r>
    <r>
      <rPr>
        <b/>
        <sz val="12"/>
        <color rgb="FF7030A0"/>
        <rFont val="Calibri"/>
        <family val="2"/>
        <scheme val="minor"/>
      </rPr>
      <t>రూ 3000/-</t>
    </r>
    <r>
      <rPr>
        <b/>
        <sz val="11"/>
        <color rgb="FF7030A0"/>
        <rFont val="Calibri"/>
        <family val="2"/>
        <scheme val="minor"/>
      </rPr>
      <t>డొనేషన్ దేవాలయ అభివృద్ధి కొరకు రసీదు నె,026</t>
    </r>
    <r>
      <rPr>
        <b/>
        <sz val="12"/>
        <color rgb="FF7030A0"/>
        <rFont val="Calibri"/>
        <family val="2"/>
        <scheme val="minor"/>
      </rPr>
      <t xml:space="preserve">  రూ 2000/-</t>
    </r>
    <r>
      <rPr>
        <b/>
        <sz val="11"/>
        <color rgb="FF7030A0"/>
        <rFont val="Calibri"/>
        <family val="2"/>
        <scheme val="minor"/>
      </rPr>
      <t xml:space="preserve">డొనేషన్ దేవాలయ అభివృద్ధి కొరకు రసీదు నె,027 </t>
    </r>
  </si>
  <si>
    <t>ఏ/క,30893070000408</t>
  </si>
  <si>
    <t xml:space="preserve">canara బ్యాంక్ </t>
  </si>
  <si>
    <t xml:space="preserve">  జూన్  నెల కరంటు బిల్ </t>
  </si>
  <si>
    <r>
      <rPr>
        <sz val="16"/>
        <color rgb="FFFF0000"/>
        <rFont val="Nirmala UI"/>
        <family val="2"/>
      </rPr>
      <t xml:space="preserve">              శ్రీ లక్ష్మీగణపతి సహిత షిర్డీ సాయిబాబా మందిరం, 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0070C0"/>
        <rFont val="Nirmala UI"/>
        <family val="2"/>
      </rPr>
      <t>సాయికృప అపార్టుమెంట్స్ ,కొంపల్లి</t>
    </r>
    <r>
      <rPr>
        <sz val="11"/>
        <color theme="1"/>
        <rFont val="Calibri"/>
        <family val="2"/>
        <scheme val="minor"/>
      </rPr>
      <t xml:space="preserve">                                             </t>
    </r>
    <r>
      <rPr>
        <sz val="18"/>
        <color theme="1"/>
        <rFont val="Calibri"/>
        <family val="2"/>
        <scheme val="minor"/>
      </rPr>
      <t>శ్రీ గురుదత్తాత్రేయ సహిత సాయినాధ గురుపూర్ణిమ</t>
    </r>
    <r>
      <rPr>
        <b/>
        <sz val="11"/>
        <color theme="1"/>
        <rFont val="Nirmala UI"/>
        <family val="2"/>
      </rPr>
      <t xml:space="preserve"> తేదీ: 21-7- 2024   (ఆదివారము )  </t>
    </r>
    <r>
      <rPr>
        <b/>
        <sz val="16"/>
        <color rgb="FF7030A0"/>
        <rFont val="Nirmala UI"/>
        <family val="2"/>
      </rPr>
      <t xml:space="preserve">గురుపూర్ణిమ ఆదాయ వ్యయములు </t>
    </r>
  </si>
  <si>
    <t xml:space="preserve">ముషినోళ్ల </t>
  </si>
  <si>
    <t xml:space="preserve">శివరామకృష్ణ,జన ని </t>
  </si>
  <si>
    <t xml:space="preserve">ఆడపాల </t>
  </si>
  <si>
    <t xml:space="preserve">సుదర్శన్ రెడ్డి,పద్మ </t>
  </si>
  <si>
    <t xml:space="preserve">పసుపునేటి </t>
  </si>
  <si>
    <t xml:space="preserve">డానేశ్వరరావు,సాయీశ్వరి </t>
  </si>
  <si>
    <t xml:space="preserve">శంశట్ల </t>
  </si>
  <si>
    <t xml:space="preserve">శ్రీనివాసాగుప్తా,లక్ష్మీప్రాశన్న </t>
  </si>
  <si>
    <t xml:space="preserve">పైడిపాల </t>
  </si>
  <si>
    <t xml:space="preserve">సిందూ బిందూ </t>
  </si>
  <si>
    <t xml:space="preserve">వైనోళ్ళ </t>
  </si>
  <si>
    <t xml:space="preserve">శ్రీనివాసరెడ్డి,నవనీత </t>
  </si>
  <si>
    <t xml:space="preserve">కౌండన్యాస </t>
  </si>
  <si>
    <r>
      <rPr>
        <b/>
        <sz val="11"/>
        <color theme="1"/>
        <rFont val="Nirmala UI Semilight"/>
        <family val="2"/>
      </rPr>
      <t>కృష్ణకుమారి,సిరిడీనాగరాజు</t>
    </r>
    <r>
      <rPr>
        <sz val="11"/>
        <color theme="1"/>
        <rFont val="Calibri"/>
        <family val="2"/>
        <scheme val="minor"/>
      </rPr>
      <t xml:space="preserve"> </t>
    </r>
  </si>
  <si>
    <t xml:space="preserve">ధనుంజయ </t>
  </si>
  <si>
    <t xml:space="preserve">రామకృష్ణంరాజు,శాంతి </t>
  </si>
  <si>
    <t xml:space="preserve">రేచర్ల </t>
  </si>
  <si>
    <t xml:space="preserve">జయరాములు,విజయ </t>
  </si>
  <si>
    <t xml:space="preserve">శివ </t>
  </si>
  <si>
    <t xml:space="preserve">రాజు, సౌజన్య </t>
  </si>
  <si>
    <t xml:space="preserve">అశోక్ బాబు,ప్రభావతీ </t>
  </si>
  <si>
    <t xml:space="preserve">నురిమిళ్ల </t>
  </si>
  <si>
    <t xml:space="preserve">ఆదండ </t>
  </si>
  <si>
    <t xml:space="preserve">మహేందర్,శారద </t>
  </si>
  <si>
    <t xml:space="preserve">జలనీర్ల </t>
  </si>
  <si>
    <t xml:space="preserve">సాంబశివరావు,శివజ్యోతి </t>
  </si>
  <si>
    <t xml:space="preserve">శ్రీనివాసాచారి </t>
  </si>
  <si>
    <t xml:space="preserve">చేరుకునేళ్ళ </t>
  </si>
  <si>
    <t xml:space="preserve">అప్పారావు, శిరీష </t>
  </si>
  <si>
    <t xml:space="preserve">పసుపునూరి </t>
  </si>
  <si>
    <t xml:space="preserve">నిర్మల,సుధీద్ర,సాయిప్రశాంతి </t>
  </si>
  <si>
    <t xml:space="preserve">కోటరాజు </t>
  </si>
  <si>
    <r>
      <t xml:space="preserve">శేఖర్ రెడ్డి,లత </t>
    </r>
    <r>
      <rPr>
        <b/>
        <sz val="10"/>
        <rFont val="Nirmala UI"/>
        <family val="2"/>
      </rPr>
      <t>(25 kgs పంటబియ్యం)</t>
    </r>
  </si>
  <si>
    <t xml:space="preserve">ఏళ్ళుల </t>
  </si>
  <si>
    <t xml:space="preserve">విమలా,సంతోష్ రెడ్డి,నాగరాణి </t>
  </si>
  <si>
    <t xml:space="preserve">తొగరేట్ల </t>
  </si>
  <si>
    <t xml:space="preserve">సాయిశశిధర్,ప్రమీల </t>
  </si>
  <si>
    <t xml:space="preserve">గొట్టిపాళ్ళ </t>
  </si>
  <si>
    <t xml:space="preserve">పూసాల </t>
  </si>
  <si>
    <t xml:space="preserve">అఖిషేక్,కౌసల్య </t>
  </si>
  <si>
    <t xml:space="preserve">కశ్యప్ </t>
  </si>
  <si>
    <t xml:space="preserve">బంగారురాజు,పార్వతీదేవి </t>
  </si>
  <si>
    <t xml:space="preserve">కమండల </t>
  </si>
  <si>
    <t xml:space="preserve">సత్యన్నారాయణ,సులోచన </t>
  </si>
  <si>
    <t xml:space="preserve">కౌండన్య </t>
  </si>
  <si>
    <t xml:space="preserve">రమాదేవి </t>
  </si>
  <si>
    <t xml:space="preserve">నాగేశ్వర </t>
  </si>
  <si>
    <t xml:space="preserve">గోవిందరావు,సత్యవతి </t>
  </si>
  <si>
    <t xml:space="preserve">జగదీష్,సుశీళ </t>
  </si>
  <si>
    <t xml:space="preserve">భారద్వాజ </t>
  </si>
  <si>
    <t xml:space="preserve">వేంకటేశ్వర్లు ,రామలక్ష్మి </t>
  </si>
  <si>
    <t xml:space="preserve">శ్రీవత్సస </t>
  </si>
  <si>
    <t xml:space="preserve">సత్యనారాయణ,స్వర్ణలత </t>
  </si>
  <si>
    <t xml:space="preserve">శేఖర్,లలిత </t>
  </si>
  <si>
    <t xml:space="preserve">రవీంద్రపాటిల్,రేణుకాపాటిల్ </t>
  </si>
  <si>
    <t xml:space="preserve">మేహల్ పటేల్,కవితాపాటిల్ </t>
  </si>
  <si>
    <t xml:space="preserve">చండూరి </t>
  </si>
  <si>
    <t xml:space="preserve">మహేందర్,నిర్మల </t>
  </si>
  <si>
    <t xml:space="preserve">వైనోళ్ల </t>
  </si>
  <si>
    <t xml:space="preserve">ప్రభాకర్ రెడ్డి,శ్రీలక్ష్మి </t>
  </si>
  <si>
    <t xml:space="preserve">పరాశర </t>
  </si>
  <si>
    <t xml:space="preserve">సురేష్,వసుందర </t>
  </si>
  <si>
    <t xml:space="preserve">శెట్టిపట్ల </t>
  </si>
  <si>
    <t xml:space="preserve">సంకరయ్యప్ప,లక్ష్మీతులసి </t>
  </si>
  <si>
    <t xml:space="preserve">సురేష్ జ్యోతి </t>
  </si>
  <si>
    <t xml:space="preserve">పసుపులేటి </t>
  </si>
  <si>
    <t>గోపాల్ కృష్ణవేణి</t>
  </si>
  <si>
    <t xml:space="preserve">కశ్యప </t>
  </si>
  <si>
    <t xml:space="preserve">సాయిలు,రాజమాణి </t>
  </si>
  <si>
    <t xml:space="preserve">శ్రీనివాస్, పద్మ </t>
  </si>
  <si>
    <t xml:space="preserve">ఇక్ష్వాకుల </t>
  </si>
  <si>
    <t xml:space="preserve">కృష్ణ సాగర్,సువర్ణ </t>
  </si>
  <si>
    <t xml:space="preserve">సుదర్శన్,పద్మ </t>
  </si>
  <si>
    <t xml:space="preserve">రాచామల్లా </t>
  </si>
  <si>
    <t xml:space="preserve">రాంప్రకాష్,లలిత </t>
  </si>
  <si>
    <t>అజయ్,కోమలి ,హర్షిత్ (cc Camera dvr systems) Rs.9500/-</t>
  </si>
  <si>
    <t xml:space="preserve">వెన్నునూళ్ల </t>
  </si>
  <si>
    <t xml:space="preserve">నరేందర్, సంగీత </t>
  </si>
  <si>
    <t xml:space="preserve">కిషన్ సింగ్,రేఖ ,సుధేష్ణ,సాయీభవాణి </t>
  </si>
  <si>
    <r>
      <rPr>
        <sz val="11"/>
        <rFont val="Nirmala UI"/>
        <family val="2"/>
      </rPr>
      <t>సరోజ,సంతోష్</t>
    </r>
    <r>
      <rPr>
        <b/>
        <sz val="11"/>
        <rFont val="Nirmala UI"/>
        <family val="2"/>
      </rPr>
      <t xml:space="preserve">, </t>
    </r>
    <r>
      <rPr>
        <b/>
        <sz val="12"/>
        <rFont val="Nirmala UI"/>
        <family val="2"/>
      </rPr>
      <t>నాగప్రియాంక</t>
    </r>
    <r>
      <rPr>
        <b/>
        <sz val="10"/>
        <rFont val="Nirmala UI"/>
        <family val="2"/>
      </rPr>
      <t xml:space="preserve"> </t>
    </r>
  </si>
  <si>
    <t xml:space="preserve">కాశీ </t>
  </si>
  <si>
    <t xml:space="preserve">సత్యన్నారాయణరాజు ,లక్ష్మీ </t>
  </si>
  <si>
    <t xml:space="preserve">కంచర్ల </t>
  </si>
  <si>
    <t xml:space="preserve">పూర్ణచందరరావు,రాఘవమ్మ </t>
  </si>
  <si>
    <t xml:space="preserve">ముడులోల </t>
  </si>
  <si>
    <t xml:space="preserve">శ్రీనివాస్ సరళరేఖ </t>
  </si>
  <si>
    <t xml:space="preserve">నాయుడు బ్రదర్స్ </t>
  </si>
  <si>
    <t xml:space="preserve">చండీ </t>
  </si>
  <si>
    <t xml:space="preserve">చంద్రమోహన్,లత,నిఖిలచంద్ర </t>
  </si>
  <si>
    <t xml:space="preserve">కారు </t>
  </si>
  <si>
    <t xml:space="preserve">విక్రాంత్,నీహారిక,నివిక </t>
  </si>
  <si>
    <t xml:space="preserve">చేరుకుల </t>
  </si>
  <si>
    <t xml:space="preserve">లేళ్ల </t>
  </si>
  <si>
    <t xml:space="preserve">జ్వాలానారసింహారెడ్డి,శిరీష </t>
  </si>
  <si>
    <t xml:space="preserve">కృష్ణ,రాణి,శృతి,ప్రణీతశ్రీ,ప్రణీతయశ్రీ,నాగమ్మ </t>
  </si>
  <si>
    <t xml:space="preserve">మార్కండేయ </t>
  </si>
  <si>
    <t xml:space="preserve">మధుసూధనరావు,ఫణితన్మయి </t>
  </si>
  <si>
    <t xml:space="preserve">నాగవేమకటాసుబ్బారాజు, భావాణి </t>
  </si>
  <si>
    <t xml:space="preserve">సూర్య </t>
  </si>
  <si>
    <t xml:space="preserve">యాదగిరి,అమృత </t>
  </si>
  <si>
    <t xml:space="preserve">మంగారావు,లక్ష్మీ </t>
  </si>
  <si>
    <t xml:space="preserve">పెరుగు డబ్బా </t>
  </si>
  <si>
    <t xml:space="preserve">పెండ్లికుల </t>
  </si>
  <si>
    <t xml:space="preserve">అనిల్ కుమార్ గుప్తా,మాధవి </t>
  </si>
  <si>
    <t xml:space="preserve">పేరూరు </t>
  </si>
  <si>
    <t xml:space="preserve">అఖిల్ రెడ్డి,యలేఖ్యఅరెడ్డి </t>
  </si>
  <si>
    <t xml:space="preserve">చేరుకునూళ్ల </t>
  </si>
  <si>
    <t xml:space="preserve">కృష్ణారెడ్డి,నవీన </t>
  </si>
  <si>
    <t xml:space="preserve">నాగవాళ్ళి </t>
  </si>
  <si>
    <t xml:space="preserve">వెంకటేశ్వర్లు,పార్వతి,సత్యన్నారాయణ </t>
  </si>
  <si>
    <t xml:space="preserve">పుళిగోళ్ల </t>
  </si>
  <si>
    <t xml:space="preserve">వెంకటకోటేశ్వరరావు </t>
  </si>
  <si>
    <t xml:space="preserve">ముదినోళ్ల </t>
  </si>
  <si>
    <t xml:space="preserve">అయినోళ </t>
  </si>
  <si>
    <t xml:space="preserve">నవీన్ కుమార్ రెడ్డి,నవీన,రువాంసహి </t>
  </si>
  <si>
    <t xml:space="preserve">మునీశ్వర </t>
  </si>
  <si>
    <t xml:space="preserve">నాగరాజుయాదవ్,లక్ష్మీప్రసన్న,  హేమంత్ సాయి </t>
  </si>
  <si>
    <t xml:space="preserve">గుడిపూల డెకరేష్న్ </t>
  </si>
  <si>
    <t xml:space="preserve">కిరణ్,త్రివేణి </t>
  </si>
  <si>
    <t xml:space="preserve">తారల </t>
  </si>
  <si>
    <t xml:space="preserve">వసంత,అరుణ </t>
  </si>
  <si>
    <t xml:space="preserve">గార్గేయశ </t>
  </si>
  <si>
    <t xml:space="preserve">భాస్కరరావు,విజయలక్ష్మి </t>
  </si>
  <si>
    <t xml:space="preserve">సనడ </t>
  </si>
  <si>
    <t xml:space="preserve">రామచంద్ర,విశ్వకుమారి </t>
  </si>
  <si>
    <t xml:space="preserve">కౌండిన్య </t>
  </si>
  <si>
    <t xml:space="preserve">మల్లేశ్వరరావు,లీలావతి </t>
  </si>
  <si>
    <t xml:space="preserve">చీడయానోళ్ల </t>
  </si>
  <si>
    <t xml:space="preserve">ధరమేదరరెడ్డి,కవిత </t>
  </si>
  <si>
    <t xml:space="preserve">సాంఖ్యఅయనస </t>
  </si>
  <si>
    <t xml:space="preserve">మోమనకిరణ,జ్యోతిర్మయి </t>
  </si>
  <si>
    <t xml:space="preserve">అర్జున్,భవాణి </t>
  </si>
  <si>
    <t xml:space="preserve">మాటనోళ్ల </t>
  </si>
  <si>
    <t xml:space="preserve">శివరామకృష్ణ,వనజ </t>
  </si>
  <si>
    <t xml:space="preserve">సంతోష్,సుభాషిణి </t>
  </si>
  <si>
    <t>నాగుల</t>
  </si>
  <si>
    <t xml:space="preserve">రామ్మోహన్,శ్రావ్య </t>
  </si>
  <si>
    <t xml:space="preserve">శానంగమట్కా </t>
  </si>
  <si>
    <t>మల్లేష్,విజయ,</t>
  </si>
  <si>
    <t xml:space="preserve">పసునూరి </t>
  </si>
  <si>
    <t xml:space="preserve">లిమబాదరి,లక్ష్మీ </t>
  </si>
  <si>
    <t xml:space="preserve">చితలాల </t>
  </si>
  <si>
    <t xml:space="preserve">ప్రసాద్,దుర్గా </t>
  </si>
  <si>
    <t xml:space="preserve">విపరసెట్టి </t>
  </si>
  <si>
    <t xml:space="preserve">చంద్రశేఖర్,కస్తూరి </t>
  </si>
  <si>
    <t xml:space="preserve">కలివేల </t>
  </si>
  <si>
    <t xml:space="preserve">బాలయ్య,మంగాడేవి </t>
  </si>
  <si>
    <t xml:space="preserve">పగిడిపాల </t>
  </si>
  <si>
    <t xml:space="preserve">పాలకాయ </t>
  </si>
  <si>
    <t xml:space="preserve">విజయకుమార్,సరోజ </t>
  </si>
  <si>
    <t xml:space="preserve">గుడిపల్లి </t>
  </si>
  <si>
    <t xml:space="preserve">మహేష్,సాయిప్రసన్న </t>
  </si>
  <si>
    <t xml:space="preserve">చేరుకులస్ </t>
  </si>
  <si>
    <t xml:space="preserve">మల్లారెడ్డి,కళావతి </t>
  </si>
  <si>
    <t xml:space="preserve">కోటేశ్వరరావు,రమ్యకృష్ణ </t>
  </si>
  <si>
    <t xml:space="preserve">పైడికుల </t>
  </si>
  <si>
    <t xml:space="preserve">మేఘనాతగుప్తా, నిర్మల </t>
  </si>
  <si>
    <t xml:space="preserve">గురుపూర్ణిమవిరాళములు ద్వారా వచ్చినవి </t>
  </si>
  <si>
    <t>total</t>
  </si>
  <si>
    <t xml:space="preserve">అన్నసంతర్పణ కొరకు సరుకులు </t>
  </si>
  <si>
    <t xml:space="preserve">ఆటో వాడికి </t>
  </si>
  <si>
    <t xml:space="preserve">కూరగాయాలకు </t>
  </si>
  <si>
    <t xml:space="preserve">శాలువాలు </t>
  </si>
  <si>
    <t xml:space="preserve">అభిషేకానికి పూజాసామానులు </t>
  </si>
  <si>
    <t xml:space="preserve">సమీధలు </t>
  </si>
  <si>
    <t xml:space="preserve">గజమాల+రాపిడో  మరియు పూలదండలకు </t>
  </si>
  <si>
    <t xml:space="preserve">సామియానా సామానులకు </t>
  </si>
  <si>
    <t xml:space="preserve">2 గేస్  బండలకు </t>
  </si>
  <si>
    <t xml:space="preserve">binding wire  </t>
  </si>
  <si>
    <t xml:space="preserve">వంటవారికి </t>
  </si>
  <si>
    <t xml:space="preserve">పేపర్ ప్లాట్లు </t>
  </si>
  <si>
    <t xml:space="preserve">ఖర్చు మొత్తము </t>
  </si>
  <si>
    <t xml:space="preserve">వంటవారికి టిఫిన్స్ </t>
  </si>
  <si>
    <t xml:space="preserve">అదనముగా వంటసామానులు </t>
  </si>
  <si>
    <t xml:space="preserve">వత్స్ </t>
  </si>
  <si>
    <t xml:space="preserve">దిలీప్ కుమార్ ,హిమాబిందు </t>
  </si>
  <si>
    <t xml:space="preserve">కశ్యప  </t>
  </si>
  <si>
    <t xml:space="preserve">బారామకృష్ణ,సుమిత్ర (శాలువాకు 5000+ పులిహోర భజనాకోరకు) =5000+3000 </t>
  </si>
  <si>
    <t xml:space="preserve">సంజయ్ సింగ్,సునీతాసింగ్,   </t>
  </si>
  <si>
    <t xml:space="preserve">సురేంద్రరెడ్డి,భవాణి,ప్రణయ్ రెడ్డి, </t>
  </si>
  <si>
    <t xml:space="preserve">దత్తహోమం,హాయగ్రీవ హోమ సామానులు ,నేయ్యి,బాదంపప్పు, సేనగలు,హోమంపొడి etc </t>
  </si>
  <si>
    <t xml:space="preserve">డెకరేషన్ నిమిత్తము జరబర,జాలి,లవండర్ పువ్వులు మొదలగునవి </t>
  </si>
  <si>
    <t xml:space="preserve">కౌండన్యా </t>
  </si>
  <si>
    <t>గోపాల్ గౌడ్,అరుణ (10 కేజి జిలాబీ)</t>
  </si>
  <si>
    <t>TOTAL</t>
  </si>
  <si>
    <t xml:space="preserve">not received </t>
  </si>
  <si>
    <t xml:space="preserve">43560 +73532 +3872=121464   </t>
  </si>
  <si>
    <t xml:space="preserve">దత్త హోమం కొరకు ప్రధానాపూజారీ వారికి ఇచ్చినది </t>
  </si>
  <si>
    <t xml:space="preserve">దత్తహోమం,హయగ్రీవహోమం జరిపినందుకు సహాయ పూజారికి </t>
  </si>
  <si>
    <t xml:space="preserve">గురుపూజ సందర్భముగా ఆలయ అర్చకులకు నూతన వస్త్రములకుగాను </t>
  </si>
  <si>
    <t xml:space="preserve">ఐలమ్మ,శ్రీను,అప్పన్నకు వంట సామాను శుభ్రతకు ఆలయ శుభ్రతకు గాను </t>
  </si>
  <si>
    <t xml:space="preserve">50 సిమెమటు ఇటుకలకు ఆటో </t>
  </si>
  <si>
    <t xml:space="preserve">ఇటుకలు పెట్టుటకుగాను లేబార్కు </t>
  </si>
  <si>
    <t>p</t>
  </si>
  <si>
    <t xml:space="preserve">సుపర్ణస </t>
  </si>
  <si>
    <t xml:space="preserve">జయకుమార్ చారి, రాజశ్రీ </t>
  </si>
  <si>
    <t xml:space="preserve">మంగారావు లక్ష్మీ </t>
  </si>
  <si>
    <t xml:space="preserve">జగదీష్,సుశీల </t>
  </si>
  <si>
    <t xml:space="preserve">రంగనాధకిషోర్,శ్రీలక్ష్మి,ఐశ్వర్య </t>
  </si>
  <si>
    <t xml:space="preserve">దశరధ </t>
  </si>
  <si>
    <t xml:space="preserve">కృష్ణారెడ్డి,జ్యోత్స్న, అవినాశ్ రెడ్డి </t>
  </si>
  <si>
    <t xml:space="preserve">శెట్టిళ్ల </t>
  </si>
  <si>
    <t xml:space="preserve">గోపి,పద్మ,ఉదయ్ ఆకాష్,సత్యన్నారాయణ </t>
  </si>
  <si>
    <t xml:space="preserve">నరేందర్, సంగీత అభినయ ఋషికేష్ </t>
  </si>
  <si>
    <t xml:space="preserve">పులసి మహాశ్రీ </t>
  </si>
  <si>
    <t xml:space="preserve">వెంకటరమణ,సత్యవతి </t>
  </si>
  <si>
    <t xml:space="preserve">దానేశ్వరరావు,సాయీశ్వరి ,కీర్తన,నిఖిల్ </t>
  </si>
  <si>
    <t xml:space="preserve">మారోళ్ళ </t>
  </si>
  <si>
    <t xml:space="preserve">భాస్కర్ రెడ్డి,సద్గుణ,అభిలాష్ రెడ్డి </t>
  </si>
  <si>
    <t xml:space="preserve">పవన్ కుమార్, భానురేఖ,ప్రియంవద, ప్రియామసీ శ్రీమన్ </t>
  </si>
  <si>
    <t xml:space="preserve">పాలగౌని </t>
  </si>
  <si>
    <t xml:space="preserve">నరసింహ సాగర్,అనిత సాగర్ రూపికాసాగర్, గురుచరణ్ సాగర్ </t>
  </si>
  <si>
    <t xml:space="preserve">నవీన్ రెడ్డి, సౌజన్య </t>
  </si>
  <si>
    <t xml:space="preserve">శ్రావణమాసం కుంకుమార్చన  ద్వారా వచ్చినవి </t>
  </si>
  <si>
    <t xml:space="preserve">కుంకుమార్చన కొరకు ప్రధానాపూజారీ వారికి ఇచ్చినది </t>
  </si>
  <si>
    <t xml:space="preserve">ప్రసాదమునకు నాలుగు వారములు </t>
  </si>
  <si>
    <t xml:space="preserve">3 కేజీలు  కుంకుమ </t>
  </si>
  <si>
    <t xml:space="preserve">3*300 </t>
  </si>
  <si>
    <t xml:space="preserve">14 *100 </t>
  </si>
  <si>
    <r>
      <rPr>
        <sz val="16"/>
        <color rgb="FFFF0000"/>
        <rFont val="Nirmala UI"/>
        <family val="2"/>
      </rPr>
      <t xml:space="preserve">              శ్రీ లక్ష్మీగణపతి సహిత షిర్డీ సాయిబాబా మందిరం, 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0070C0"/>
        <rFont val="Nirmala UI"/>
        <family val="2"/>
      </rPr>
      <t>సాయికృప అపార్టుమెంట్స్ ,కొంపల్లి</t>
    </r>
    <r>
      <rPr>
        <sz val="11"/>
        <color theme="1"/>
        <rFont val="Calibri"/>
        <family val="2"/>
        <scheme val="minor"/>
      </rPr>
      <t xml:space="preserve">                                             </t>
    </r>
    <r>
      <rPr>
        <sz val="18"/>
        <color theme="1"/>
        <rFont val="Calibri"/>
        <family val="2"/>
        <scheme val="minor"/>
      </rPr>
      <t xml:space="preserve">శ్రీ శ్రావణమాసం కుంకుమార్చన </t>
    </r>
    <r>
      <rPr>
        <b/>
        <sz val="11"/>
        <color theme="1"/>
        <rFont val="Nirmala UI"/>
        <family val="2"/>
      </rPr>
      <t xml:space="preserve"> తేదీ: 5-8- 2024   (సోమవారము )  నుండి           2-9-2024( సోమవారము) వరకు 4 శుక్రవారములు సామూహిక కుంకుమార్చనలు </t>
    </r>
    <r>
      <rPr>
        <b/>
        <sz val="16"/>
        <color rgb="FF7030A0"/>
        <rFont val="Nirmala UI"/>
        <family val="2"/>
      </rPr>
      <t xml:space="preserve">   ఆదాయ వ్యయములు </t>
    </r>
  </si>
  <si>
    <t xml:space="preserve">రశీదు నె 76,77 వార్షిక నిత్యార్చన  నిమిత్తము  </t>
  </si>
  <si>
    <t xml:space="preserve">రశీదు నె 78,79  వార్షిక నిత్యార్చన  నిమిత్తము  </t>
  </si>
  <si>
    <t xml:space="preserve">రశీదు నె 80   వార్షిక నిత్యార్చన  నిమిత్తము  </t>
  </si>
  <si>
    <t xml:space="preserve">రశీదు నె 81,82 వార్షిక నిత్యార్చన  నిమిత్తము  </t>
  </si>
  <si>
    <t xml:space="preserve">రశీదు నె 88  వార్షిక నిత్యార్చన  నిమిత్తము  </t>
  </si>
  <si>
    <t xml:space="preserve">రశీదు నె 89,90  వార్షిక నిత్యార్చన  నిమిత్తము  </t>
  </si>
  <si>
    <r>
      <rPr>
        <b/>
        <sz val="12"/>
        <color theme="1"/>
        <rFont val="Calibri"/>
        <family val="2"/>
        <scheme val="minor"/>
      </rPr>
      <t>రశీదు నె 83,84,85,86,87  వార్షిక నిత్యార్చన  నిమిత్తము</t>
    </r>
    <r>
      <rPr>
        <b/>
        <sz val="12"/>
        <color rgb="FFFF0000"/>
        <rFont val="Calibri"/>
        <family val="2"/>
        <scheme val="minor"/>
      </rPr>
      <t xml:space="preserve">  జూలై   నెల కరంటు బిల్ </t>
    </r>
  </si>
  <si>
    <r>
      <t xml:space="preserve">శ్రావణమాసం కుంకుమార్చనద్వారా వచచ్చినవి </t>
    </r>
    <r>
      <rPr>
        <b/>
        <sz val="11"/>
        <color rgb="FFFF0000"/>
        <rFont val="Calibri"/>
        <family val="2"/>
        <scheme val="minor"/>
      </rPr>
      <t xml:space="preserve">శ్రావణామాసం కుంకుమార్చనకు ఖర్చు </t>
    </r>
    <r>
      <rPr>
        <b/>
        <sz val="11"/>
        <color theme="1"/>
        <rFont val="Calibri"/>
        <family val="2"/>
        <scheme val="minor"/>
      </rPr>
      <t>(6805-</t>
    </r>
    <r>
      <rPr>
        <b/>
        <sz val="11"/>
        <color rgb="FFFF0000"/>
        <rFont val="Calibri"/>
        <family val="2"/>
        <scheme val="minor"/>
      </rPr>
      <t>4400</t>
    </r>
    <r>
      <rPr>
        <b/>
        <sz val="11"/>
        <color theme="1"/>
        <rFont val="Calibri"/>
        <family val="2"/>
        <scheme val="minor"/>
      </rPr>
      <t xml:space="preserve"> =</t>
    </r>
    <r>
      <rPr>
        <b/>
        <sz val="11"/>
        <color rgb="FF00B050"/>
        <rFont val="Calibri"/>
        <family val="2"/>
        <scheme val="minor"/>
      </rPr>
      <t>2405</t>
    </r>
    <r>
      <rPr>
        <b/>
        <sz val="11"/>
        <color theme="1"/>
        <rFont val="Calibri"/>
        <family val="2"/>
        <scheme val="minor"/>
      </rPr>
      <t>)</t>
    </r>
  </si>
  <si>
    <r>
      <rPr>
        <sz val="16"/>
        <color rgb="FFFF0000"/>
        <rFont val="Nirmala UI"/>
        <family val="2"/>
      </rPr>
      <t xml:space="preserve">              శ్రీ లక్ష్మీగణపతి సహిత షిర్డీ సాయిబాబా మందిరం, 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0070C0"/>
        <rFont val="Nirmala UI"/>
        <family val="2"/>
      </rPr>
      <t>సాయికృప అపార్టుమెంట్స్ ,కొంపల్లి</t>
    </r>
    <r>
      <rPr>
        <sz val="11"/>
        <color theme="1"/>
        <rFont val="Calibri"/>
        <family val="2"/>
        <scheme val="minor"/>
      </rPr>
      <t xml:space="preserve">                                           </t>
    </r>
    <r>
      <rPr>
        <sz val="18"/>
        <color theme="1"/>
        <rFont val="Parchment"/>
        <family val="4"/>
      </rPr>
      <t>శరన్నవరాత్రులు</t>
    </r>
    <r>
      <rPr>
        <sz val="11"/>
        <color theme="1"/>
        <rFont val="Calibri"/>
        <family val="2"/>
        <scheme val="minor"/>
      </rPr>
      <t xml:space="preserve"> 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Nirmala UI"/>
        <family val="2"/>
      </rPr>
      <t xml:space="preserve"> తేదీ: 3-10- 2024   (గురువారము )నుండి 12-10-2024 (శనివారము)వరకు   </t>
    </r>
    <r>
      <rPr>
        <b/>
        <sz val="16"/>
        <color rgb="FF7030A0"/>
        <rFont val="Nirmala UI"/>
        <family val="2"/>
      </rPr>
      <t xml:space="preserve"> ఆదాయ వ్యయములు </t>
    </r>
  </si>
  <si>
    <t xml:space="preserve">మార్తాండ </t>
  </si>
  <si>
    <t xml:space="preserve">మునేష్ ప్రియాంక </t>
  </si>
  <si>
    <t xml:space="preserve">ముదునోళ్ల </t>
  </si>
  <si>
    <t>శ్రీధర్ రెడ్డి,అపర్ణ</t>
  </si>
  <si>
    <t xml:space="preserve">రంగనాధకిషోర్,శ్రీలక్ష్మి </t>
  </si>
  <si>
    <t xml:space="preserve">పుచ్చకుల </t>
  </si>
  <si>
    <t xml:space="preserve">శ్రీనివాసరెడ్డి,సునీత </t>
  </si>
  <si>
    <t xml:space="preserve">వెంకటరామన్,విజయలక్ష్మి </t>
  </si>
  <si>
    <t xml:space="preserve">మధుసూధనరావు,ఫణితన్మయ్ </t>
  </si>
  <si>
    <t xml:space="preserve">చేన్నోళ్ల </t>
  </si>
  <si>
    <t xml:space="preserve">కనకారెడ్డి,కవిత </t>
  </si>
  <si>
    <t xml:space="preserve">ఈదుళోళ్ల </t>
  </si>
  <si>
    <t xml:space="preserve">కృష్ణశాయి రెడ్డి,రాధిక </t>
  </si>
  <si>
    <t xml:space="preserve">కృష్ణారెడ్డి,జ్యోత్స్న </t>
  </si>
  <si>
    <t xml:space="preserve">కృష్ణ,రాణి </t>
  </si>
  <si>
    <t xml:space="preserve">వీరరాఘవాచార్యులు,పద్మశ్రీ </t>
  </si>
  <si>
    <t xml:space="preserve">కాశ్యపశ </t>
  </si>
  <si>
    <t xml:space="preserve">శ్రీకాంత్సుమన్,పద్మావతి  </t>
  </si>
  <si>
    <t xml:space="preserve">విజయభాస్కర్,శ్రీ`జ` </t>
  </si>
  <si>
    <t xml:space="preserve">ఇందిరా పల్లవి,లావణ్య </t>
  </si>
  <si>
    <t xml:space="preserve">ప్రకాశ్ గౌడ్,శ్రీలక్ష్మి </t>
  </si>
  <si>
    <t xml:space="preserve">ఆత్రేయస </t>
  </si>
  <si>
    <t xml:space="preserve">రామమోహనరావు,శైలజ </t>
  </si>
  <si>
    <t xml:space="preserve">వశిష్ఠ </t>
  </si>
  <si>
    <t xml:space="preserve">ఋత్విక్,లాస్యశ్రీ </t>
  </si>
  <si>
    <t xml:space="preserve">నాగల </t>
  </si>
  <si>
    <t xml:space="preserve">నాగప్రియాంక </t>
  </si>
  <si>
    <t xml:space="preserve">పౌశ్చకుల </t>
  </si>
  <si>
    <t xml:space="preserve">రంగారావూగుప్తా,మాధవీలత </t>
  </si>
  <si>
    <t xml:space="preserve">సురేదరాచారి,రాధిక </t>
  </si>
  <si>
    <t>సుదర్శన్,పద్మ (ఇత్తడి శంఖుదార,చక్రధార)</t>
  </si>
  <si>
    <t xml:space="preserve">మునేష్,ప్రియాంక </t>
  </si>
  <si>
    <t xml:space="preserve">కామకాయశ విశ్వామిత్ర </t>
  </si>
  <si>
    <t xml:space="preserve">వీరబాలశుభ్రమణ్య శర్మ,హేమలత </t>
  </si>
  <si>
    <t xml:space="preserve">శ్రీనివాస్,హేమలత </t>
  </si>
  <si>
    <t xml:space="preserve">వెనీగేళ్ల </t>
  </si>
  <si>
    <t xml:space="preserve">డా|| వెంకటరామకృష్ణ,స్వప్న </t>
  </si>
  <si>
    <t xml:space="preserve">కాశ్యవా </t>
  </si>
  <si>
    <t>సుదర్శన్,పద్మ (10 ప్లాస్టిక్ stUls)</t>
  </si>
  <si>
    <t xml:space="preserve">వెంకటశ్రీరామ ఫణిదత్తు </t>
  </si>
  <si>
    <t xml:space="preserve">పురూరుషి </t>
  </si>
  <si>
    <t xml:space="preserve">రాజ్ కుమార్,మాణిక్య </t>
  </si>
  <si>
    <t xml:space="preserve">తొగరోటల </t>
  </si>
  <si>
    <t xml:space="preserve">సాయిశశిధర్ ,ప్రమీల </t>
  </si>
  <si>
    <t xml:space="preserve">ముడిలోల </t>
  </si>
  <si>
    <t xml:space="preserve">అమర్నాధ్ యాదవ్,మౌనిక </t>
  </si>
  <si>
    <t xml:space="preserve">దంతకుల </t>
  </si>
  <si>
    <t xml:space="preserve">మల్లికార్జునగుప్తా,మేఘమాల </t>
  </si>
  <si>
    <t xml:space="preserve">ఆంజనేయులు గవుమద్,లక్ష్మీనరసమ్మ </t>
  </si>
  <si>
    <t>వీరరాఘవాచార్యులు,పద్మశ్రీ(ఉత్సవమూర్తికి చిన్నాముక్కెర)</t>
  </si>
  <si>
    <t xml:space="preserve">శెట్టిల్లా </t>
  </si>
  <si>
    <t xml:space="preserve">గోపి,పద్మ </t>
  </si>
  <si>
    <t xml:space="preserve">శంశెట్ల </t>
  </si>
  <si>
    <t xml:space="preserve">యశ్వంత్ సాగర్,శిరీష </t>
  </si>
  <si>
    <t xml:space="preserve">ముడినీళ్ళ </t>
  </si>
  <si>
    <t xml:space="preserve">శ్రీనివాస్,సరళ </t>
  </si>
  <si>
    <t xml:space="preserve">కామకాయవిశ్వామిత్ర </t>
  </si>
  <si>
    <t xml:space="preserve">పద్మావతి </t>
  </si>
  <si>
    <t xml:space="preserve">లక్ష్మీప్రసాద్ రెడ్డి,శ్రీదేవి </t>
  </si>
  <si>
    <t xml:space="preserve">ప్రకాష్ గౌడ్,శ్రీలక్ష్మి </t>
  </si>
  <si>
    <t xml:space="preserve">గోవిందమహర్షి </t>
  </si>
  <si>
    <t xml:space="preserve">మల్లికార్జునరావు,శివకుమారి </t>
  </si>
  <si>
    <t xml:space="preserve">డుచయినోలని </t>
  </si>
  <si>
    <t xml:space="preserve">నిరంజన్ రావు,లావణ్య </t>
  </si>
  <si>
    <t xml:space="preserve">ఐనోళ్ల </t>
  </si>
  <si>
    <t xml:space="preserve">రాంభూపాల్ రెడ్డి,హేమలత </t>
  </si>
  <si>
    <t xml:space="preserve">సూదునోళ్ల </t>
  </si>
  <si>
    <t xml:space="preserve">రామోహన్ రెడ్డి,ధనలక్ష్మి </t>
  </si>
  <si>
    <t xml:space="preserve">నాగరాజు నాగమణి </t>
  </si>
  <si>
    <t xml:space="preserve">వార్దూలస </t>
  </si>
  <si>
    <t xml:space="preserve">వెంకటరావు శర్మ,ఉషారాణి </t>
  </si>
  <si>
    <t xml:space="preserve">కాయితాపురం </t>
  </si>
  <si>
    <t xml:space="preserve">కృష్ణ,లోవారాణి </t>
  </si>
  <si>
    <t xml:space="preserve">కౌశికాశ </t>
  </si>
  <si>
    <t xml:space="preserve">వెంకటయుగేంద్రమారుతీప్రసాద్ శర్మ,సంతోషి శ్రీ రాజనీ </t>
  </si>
  <si>
    <t xml:space="preserve">నాగరాజుయాదవ్,లక్ష్మీప్రాసన్న </t>
  </si>
  <si>
    <t xml:space="preserve">పసుపునెటి </t>
  </si>
  <si>
    <t xml:space="preserve">చరవాణి </t>
  </si>
  <si>
    <t xml:space="preserve">అభిషేకము </t>
  </si>
  <si>
    <t xml:space="preserve">కుంకుమార్చన </t>
  </si>
  <si>
    <t xml:space="preserve">సరస్వతి </t>
  </si>
  <si>
    <t xml:space="preserve">లక్ష్మీ </t>
  </si>
  <si>
    <t xml:space="preserve">దుర్గా </t>
  </si>
  <si>
    <t xml:space="preserve">ప్రసాడానికి </t>
  </si>
  <si>
    <t xml:space="preserve">రాజరాజేశ్వరి </t>
  </si>
  <si>
    <t xml:space="preserve">బాలాత్రిపురసుందరి </t>
  </si>
  <si>
    <t xml:space="preserve">తిరుమల </t>
  </si>
  <si>
    <t>సతీష్ ఆశ (5 steps ఇత్తడి దీపాలు)</t>
  </si>
  <si>
    <t xml:space="preserve">కృష్ణ సాగర్,సువర్ణ (అష్టమినాడు పూల అలంకరణ) </t>
  </si>
  <si>
    <t xml:space="preserve">దానేశ్వర రావు,సాయీశ్వరి వివిధ ఇత్తడి హారతులు మరియు తొలిరోజు పూల అలంకరణ </t>
  </si>
  <si>
    <t xml:space="preserve">నవరాత్రులలో ప్రసాడానికి గాను </t>
  </si>
  <si>
    <t xml:space="preserve">శ్రీధరరావు ,రమాదేవి, ఋత్విక్,లాస్యశ్రీ  </t>
  </si>
  <si>
    <t xml:space="preserve">పాంప్లేట్లు (3000) </t>
  </si>
  <si>
    <t xml:space="preserve">బంగారువాకిలి పేంట్ వేయుటకు </t>
  </si>
  <si>
    <t xml:space="preserve">చీరలు </t>
  </si>
  <si>
    <t xml:space="preserve">నవరాత్రుల  కొరకు సామానులు </t>
  </si>
  <si>
    <t xml:space="preserve">ప్రమీల ఆలయ శుభ్రతకు గాను </t>
  </si>
  <si>
    <t xml:space="preserve">సరన్నవారాత్రులు  సందర్భముగా ఆలయ అర్చకులకు నూతన వస్త్రములకుగాను </t>
  </si>
  <si>
    <t xml:space="preserve">నవరాత్రులు   జరిపినందుకు సహాయ పూజారికి </t>
  </si>
  <si>
    <t xml:space="preserve">కొబ్బరి చెట్లకు మందుకొట్టించుటకు </t>
  </si>
  <si>
    <t xml:space="preserve">వాటర్ మోటార్ బాగుచేయుటకు </t>
  </si>
  <si>
    <t xml:space="preserve">కుంకుమార్చనలు  అమ్మవారి అలంకరణలు  కొరకు ప్రధానాపూజారీ వారికి ఇచ్చినది </t>
  </si>
  <si>
    <t xml:space="preserve">నవరాత్రులకు విరాళములు ద్వారా వచ్చినవి </t>
  </si>
  <si>
    <t>అభిషేకానికి పూజాసామానులు (కొబ్బరిబోండాలు 10 ల్టర్ పాలు,పెరుగు etc</t>
  </si>
  <si>
    <t xml:space="preserve">అదనముగా ఇతర ఖర్చులు </t>
  </si>
  <si>
    <t xml:space="preserve">శ్రీమతి ప్రమీల  గౌరవ వేతనము </t>
  </si>
  <si>
    <t xml:space="preserve">రశీదు నె 514 </t>
  </si>
  <si>
    <t xml:space="preserve">శరన్నవరాత్రి రశీదు నె 527,528,529,530,531,532,533,534,535,536,537,538 రూ|| (1000+500+1000+1000+500+500+500+4500+500+11500+500+500) =22500 </t>
  </si>
  <si>
    <t xml:space="preserve">రశీదు నె 539,540,541,542,543, 544,545,546  ,547,548,549,550 ,551,552,553,రూ|| (500+0+500 +500+ 500+ 500+1000+500+ 500+1116 + 1000+1000+ 1000 +0+ 500) =9116 </t>
  </si>
  <si>
    <t xml:space="preserve">రశీదు నె 561,562,563 (501+501+1000) =2002 </t>
  </si>
  <si>
    <t xml:space="preserve">రశీదు నె 571,572,573 (500+500+5000) = 6000 </t>
  </si>
  <si>
    <t xml:space="preserve"> సెప్టంబర్  నెల కరంటు బిల్ </t>
  </si>
  <si>
    <t xml:space="preserve">వార్షిక నిత్యార్చన రశీదు నె 606 =1200 కార్తీక రశీదు నె 607 =1000 </t>
  </si>
  <si>
    <t xml:space="preserve">వార్షిక నిటీఆర్చన రశీదు నె 608 </t>
  </si>
  <si>
    <t xml:space="preserve">శ్రీమతి ప్రమీల గౌరవ వేతనము </t>
  </si>
  <si>
    <t xml:space="preserve">పంచామృతాభిషేకము </t>
  </si>
  <si>
    <t xml:space="preserve">ఆకాశదీపారాధన </t>
  </si>
  <si>
    <t xml:space="preserve">మొత్తం </t>
  </si>
  <si>
    <r>
      <rPr>
        <sz val="16"/>
        <color rgb="FFFF0000"/>
        <rFont val="Nirmala UI"/>
        <family val="2"/>
      </rPr>
      <t xml:space="preserve">              శ్రీ లక్ష్మీగణపతి సహిత షిర్డీ సాయిబాబా మందిరం,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0070C0"/>
        <rFont val="Nirmala UI"/>
        <family val="2"/>
      </rPr>
      <t>సాయికృప అపార్టుమెంట్స్ ,కొంపల్లి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Nirmala UI Semilight"/>
        <family val="2"/>
      </rPr>
      <t>కార్తీక మాసం</t>
    </r>
    <r>
      <rPr>
        <sz val="11"/>
        <color theme="1"/>
        <rFont val="Calibri"/>
        <family val="2"/>
        <scheme val="minor"/>
      </rPr>
      <t xml:space="preserve"> 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Nirmala UI"/>
        <family val="2"/>
      </rPr>
      <t xml:space="preserve"> తేదీ: 2-11- 2024   (శనివారము )నుండి 1-12-2024 (ఆదివారము)వరకు   4 సోమవారములు పంచామృతాభిషేకము సాయంత్రము విశేష హారతులు మరియు నెలరోజులు ఆకాశదీపారాధన </t>
    </r>
    <r>
      <rPr>
        <b/>
        <sz val="16"/>
        <color rgb="FF7030A0"/>
        <rFont val="Nirmala UI"/>
        <family val="2"/>
      </rPr>
      <t xml:space="preserve"> ఆదాయ వ్యయములు </t>
    </r>
  </si>
  <si>
    <t xml:space="preserve">కిషోర్ కుమార్ ప్రవల్లిక </t>
  </si>
  <si>
    <t xml:space="preserve">తేదీ </t>
  </si>
  <si>
    <t xml:space="preserve">సాయిసశిధర్,ప్రమీల </t>
  </si>
  <si>
    <t xml:space="preserve">వెంకటేశ్వర్లు,రామలక్ష్మి </t>
  </si>
  <si>
    <t xml:space="preserve">వెననునఊళ్ళ </t>
  </si>
  <si>
    <t xml:space="preserve">నరేందర్,సంగీత </t>
  </si>
  <si>
    <t xml:space="preserve">పగిడీసీల </t>
  </si>
  <si>
    <t xml:space="preserve">లక్ష్మణ్ గుప్తా,మాధవి </t>
  </si>
  <si>
    <t xml:space="preserve">వర్ధూలాస </t>
  </si>
  <si>
    <t xml:space="preserve">శేషారావు,రాధిక </t>
  </si>
  <si>
    <t xml:space="preserve">పవన్ కుమార్,భాను రేఖ </t>
  </si>
  <si>
    <t xml:space="preserve">బాలకృష్ణ,శ్రావణి </t>
  </si>
  <si>
    <t xml:space="preserve">కాశ్యవాస </t>
  </si>
  <si>
    <t xml:space="preserve">కోడిమ్యాల </t>
  </si>
  <si>
    <t xml:space="preserve">నందారెడ్డి,సబితా </t>
  </si>
  <si>
    <t xml:space="preserve">విజయభాస్కర్,శ్రీజన </t>
  </si>
  <si>
    <t xml:space="preserve">కోరుకంటి </t>
  </si>
  <si>
    <t xml:space="preserve">కొండలరావు,స్వప్న </t>
  </si>
  <si>
    <t xml:space="preserve">ఎరుకునోళ్ల </t>
  </si>
  <si>
    <t xml:space="preserve">వెంకటరెడ్డి, హిమజ </t>
  </si>
  <si>
    <t xml:space="preserve">ఈదులోళ్ల </t>
  </si>
  <si>
    <t xml:space="preserve">కృష్ణశాయిరెడ్డి,రాధిక </t>
  </si>
  <si>
    <t>ఉషారాణి,</t>
  </si>
  <si>
    <t xml:space="preserve">నాగరాజు యాదవ్,లక్ష్మీప్రాసన్న </t>
  </si>
  <si>
    <t xml:space="preserve">ఆరరూట్ల </t>
  </si>
  <si>
    <t xml:space="preserve">రామకిషన్ రెడ్డి,మమతా </t>
  </si>
  <si>
    <t xml:space="preserve">మిధునాకుల </t>
  </si>
  <si>
    <t xml:space="preserve">శ్రీకాంత్ గుప్తా,సునీత </t>
  </si>
  <si>
    <t xml:space="preserve">నూరిమిల్ల </t>
  </si>
  <si>
    <t xml:space="preserve">అశోక్ బాబు ప్రభావతి </t>
  </si>
  <si>
    <t xml:space="preserve">మొత్తము </t>
  </si>
  <si>
    <t xml:space="preserve">ఒల్లాల మల్లన </t>
  </si>
  <si>
    <t xml:space="preserve">రశీదు నె 57  వార్షిక నిత్యార్చన  నిమిత్తము  </t>
  </si>
  <si>
    <t xml:space="preserve">రశీదు నె 58,59,60,61,62,63,64, 65, 066,67,68 వార్షిక నిత్యార్చన  నిమిత్తము  11*1200= 13200 </t>
  </si>
  <si>
    <t xml:space="preserve">రశీదు నె 031   దేవాలయం హోమం నిమిత్తము  శ్రీరామచంద్ర ప్రసాద్ గారు </t>
  </si>
  <si>
    <t>వినాయక చవితి దేవాలయ పూజాసామానులు  రామరాజ్  పంచె  పూల దండాలు ప్రసాదము పంచామృతములకు (1600+ 800+1000+ 400= 3800)</t>
  </si>
  <si>
    <r>
      <rPr>
        <b/>
        <sz val="11"/>
        <color rgb="FFFF0000"/>
        <rFont val="Calibri"/>
        <family val="2"/>
        <scheme val="minor"/>
      </rPr>
      <t>canclled Recipt No 021</t>
    </r>
    <r>
      <rPr>
        <b/>
        <sz val="11"/>
        <color theme="1"/>
        <rFont val="Calibri"/>
        <family val="2"/>
        <scheme val="minor"/>
      </rPr>
      <t xml:space="preserve"> డొనేషన్ 50 సిమెంటు ఇటుకలు రసీదు నె,022 డొనేషన్ 100 సిమెంటు ఇటుకలు రసీదు నె,023 హనుమత్ జయంతి రశీదు నె 715 </t>
    </r>
  </si>
  <si>
    <r>
      <t>నిత్యార్చన రశీదు బుక్ రూ 5000/</t>
    </r>
    <r>
      <rPr>
        <b/>
        <sz val="11"/>
        <color rgb="FFFF0000"/>
        <rFont val="Calibri"/>
        <family val="2"/>
        <scheme val="minor"/>
      </rPr>
      <t xml:space="preserve">-రశీదు బుక్ నెంబర్ 3 </t>
    </r>
    <r>
      <rPr>
        <b/>
        <sz val="11"/>
        <color rgb="FF00B050"/>
        <rFont val="Calibri"/>
        <family val="2"/>
        <scheme val="minor"/>
      </rPr>
      <t>హనుమత్ జయంతి రశీదు నె 716 ,717&amp;718 (500+500+1000)</t>
    </r>
  </si>
  <si>
    <t>గురుపూర్ణిమ రశీదు నె 720</t>
  </si>
  <si>
    <t>గురుపూర్ణిమ నిమిత్తము రశీదు నె 710 &amp;711 (1116+2000)</t>
  </si>
  <si>
    <t>గురుపూర్ణిమ నిమిత్తము రశీదు నె 721 &amp;722(500+1116)</t>
  </si>
  <si>
    <t xml:space="preserve">గురుపూర్ణిమ రశీదు నె 728 </t>
  </si>
  <si>
    <t xml:space="preserve">గురుపూర్ణిమ రశీదు నె 729 </t>
  </si>
  <si>
    <t>గురుపూర్ణిమ రశీదు నె 730,731 (1000+500)</t>
  </si>
  <si>
    <t xml:space="preserve">రశీదు నె  732 </t>
  </si>
  <si>
    <t xml:space="preserve">రశీదు నె 734 </t>
  </si>
  <si>
    <t>రశీదు నె 735 బియ్యం 25 కేజీలు         రశీదు నె 736,737,738,739(500+1116+3000+1116)</t>
  </si>
  <si>
    <t>రశీదు నె 740 నుండి 756 వరకు (2000+6500+500+1116+500+500+501+1001+501+501+1000+1100+1000+10 కె. జి జిలాబీ +500+1010+501)</t>
  </si>
  <si>
    <t>రశీదు నె 757 నుండి 764 వరకు (1120+511+1500+801+1000+5011+5000 +1116 )</t>
  </si>
  <si>
    <t>రశీదు నె 765 నుండి 777 (2000+501+501+516+5001+21000+1000+1000+501+1116+500+1116+500)</t>
  </si>
  <si>
    <t xml:space="preserve">గురుపూర్ణిమ నిమిత్తము రశీదు నె 033 నుండి 55 వరకు (516+101+205+116+101+101+501+1011+101+101+2000+1000+120+120+101+101+500+216+511+100+101+501+501=  రూ 8726/-                         రశీదు నె 778 నుండి780 రశీదు నె 782 నుండి 789 వరకు (పెరుగు డబ్బా +1116+ 1116+501+501+516+ 1100+ 500+500+11000+516) = రూ 17366 </t>
  </si>
  <si>
    <t xml:space="preserve">గురుపూర్ణిమ ఖర్చులు </t>
  </si>
  <si>
    <t xml:space="preserve">గుడి ప్రహరీగోడ లోపల చుటూరా నీటి పైప్ లైన్ మరియు శివునిదగ్గర  మరియు ఏ బ్లాక్ మరియు బి బ్లాక్ నీటి కనక్షన్  సంపులోనికి చేయుటకు </t>
  </si>
  <si>
    <t xml:space="preserve">ఆగస్ట్  నెల కరంటు బిల్ </t>
  </si>
  <si>
    <t xml:space="preserve">నవంబర్ దేవాలయ కరంటు బిల్లు </t>
  </si>
  <si>
    <r>
      <rPr>
        <b/>
        <sz val="11"/>
        <color rgb="FFFF0000"/>
        <rFont val="Calibri"/>
        <family val="2"/>
        <scheme val="minor"/>
      </rPr>
      <t>అక్టోబర్  కరంటు బిల్లు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</si>
  <si>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కొబ్బరి బోండాలు </t>
  </si>
  <si>
    <t xml:space="preserve">మహన్యాస రుద్రాభిషేకం నకు పూజాసామానులు </t>
  </si>
  <si>
    <t xml:space="preserve">4 సోమవారములు పూలదండలు </t>
  </si>
  <si>
    <t xml:space="preserve">4 సోమవారములు పంచామృతాలకు పాలు,పెరుగు,తేనె,నెయ్యి,పంచదార </t>
  </si>
  <si>
    <t xml:space="preserve">పునుగు,జవ్వాది,గోరోజనం,తకోలములు,వట్టివేరుపోడి ,పచ్చకర్పూరం, తకోలములు సెంటు,వీభూధి,అష్ఠగంధం, చందనం,రోజ్ వాటర్,కాశీగంగా 5 రకములైన జ్యూస్లు ఇతరములు </t>
  </si>
  <si>
    <t xml:space="preserve">64*4 </t>
  </si>
  <si>
    <t xml:space="preserve">80*4 </t>
  </si>
  <si>
    <t xml:space="preserve">380*4 </t>
  </si>
  <si>
    <t xml:space="preserve">నెలరోజులు ఆకాశదీపం వెలిగించుటకు నెయ్యి 4  కేజిలు </t>
  </si>
  <si>
    <t xml:space="preserve">680*4 </t>
  </si>
  <si>
    <t xml:space="preserve">45*4 </t>
  </si>
  <si>
    <t xml:space="preserve">40*4 </t>
  </si>
  <si>
    <t xml:space="preserve">250*4 </t>
  </si>
  <si>
    <t xml:space="preserve">ప్రధాన పూజారికి మహన్యాస సహిత ఆభిషేకం చేసినందుకు గాను </t>
  </si>
  <si>
    <t xml:space="preserve">సహాయ అర్చకులకు ఇచ్చినది </t>
  </si>
  <si>
    <t xml:space="preserve">మొత్తం ఖర్చు </t>
  </si>
  <si>
    <t xml:space="preserve">31500-19371 </t>
  </si>
  <si>
    <t xml:space="preserve">వార్షిక నిత్యార్చన రశీదు నె 609 </t>
  </si>
  <si>
    <t>వార్షిక నిటీఆర్చన రశీదు నె 610</t>
  </si>
  <si>
    <t xml:space="preserve">వార్షిక నిటీఆర్చన రశీదు నె 611 </t>
  </si>
  <si>
    <t>రశీదు నె 029 దేవాలయం పెన్ (fan) నిమిత్తము  sai sasidhar pramela</t>
  </si>
  <si>
    <t>రశీదు నె 032   దేవాలయం  సి,సి కెమెరాలకు డి. వి. ఆర్, కెమేరాలు  నిమిత్తము  శ్రీఅజయ్  గారు SYNKRO TECHNOLOGIES     (రూ 9500)   గురు పూర్ణిమ   రశీదు నె 733 (1001)</t>
  </si>
  <si>
    <r>
      <t xml:space="preserve">అన్నప్రాశన రశీదు నె 612 రూ 1000      </t>
    </r>
    <r>
      <rPr>
        <b/>
        <sz val="11"/>
        <color rgb="FF00B050"/>
        <rFont val="Calibri"/>
        <family val="2"/>
        <scheme val="minor"/>
      </rPr>
      <t>పాత బ్యాటరీ సంపు తుప్పు పట్టిన రేకు అమ్మినది 3000+100 =3100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</si>
  <si>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ముక్కోటి ఏకాదశి సందర్భముగా రశీదు నె 616 </t>
  </si>
  <si>
    <t xml:space="preserve">నిత్యార్చన పుస్తకం నె 4  రూ 5000 ముక్కోటి ఏకాదశి రశీదు నె 617 రూ 1116/-మరియు రశీదు నె 618 రూ 1116/-  </t>
  </si>
  <si>
    <r>
      <rPr>
        <sz val="16"/>
        <color rgb="FFFF0000"/>
        <rFont val="Nirmala UI"/>
        <family val="2"/>
      </rPr>
      <t xml:space="preserve">              శ్రీ లక్ష్మీగణపతి సహిత షిర్డీ సాయిబాబా మందిరం,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0070C0"/>
        <rFont val="Nirmala UI"/>
        <family val="2"/>
      </rPr>
      <t>సాయికృప అపార్టుమెంట్స్ ,కొంపల్లి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2"/>
        <color theme="1"/>
        <rFont val="Nirmala UI Semilight"/>
        <family val="2"/>
      </rPr>
      <t xml:space="preserve"> ముక్కోటి ఏకాదసీ</t>
    </r>
    <r>
      <rPr>
        <sz val="11"/>
        <color theme="1"/>
        <rFont val="Calibri"/>
        <family val="2"/>
        <scheme val="minor"/>
      </rPr>
      <t xml:space="preserve"> 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Nirmala UI"/>
        <family val="2"/>
      </rPr>
      <t xml:space="preserve"> తేదీ: 11-01- 2025    (శుక్రవారము )ప్రాథకాలము నుండి దర్శనములు  సాయంత్రము విశేష హారతులు  </t>
    </r>
    <r>
      <rPr>
        <b/>
        <sz val="16"/>
        <color rgb="FF7030A0"/>
        <rFont val="Nirmala UI"/>
        <family val="2"/>
      </rPr>
      <t xml:space="preserve"> ఆదాయ వ్యయములు </t>
    </r>
  </si>
  <si>
    <t xml:space="preserve">దానేశ్వర రావు సాయీశ్వరి </t>
  </si>
  <si>
    <t xml:space="preserve">విరాళము </t>
  </si>
  <si>
    <t xml:space="preserve">వేంకటేశ్వర్లు రామలక్ష్మి </t>
  </si>
  <si>
    <t xml:space="preserve">తొగరోట్ల </t>
  </si>
  <si>
    <t xml:space="preserve">సాయి శశిధర్,ప్రమీల </t>
  </si>
  <si>
    <t xml:space="preserve">జరబర 1 బాక్స్ </t>
  </si>
  <si>
    <t xml:space="preserve">espars </t>
  </si>
  <si>
    <t xml:space="preserve">డైసి pink </t>
  </si>
  <si>
    <t xml:space="preserve">gypsy </t>
  </si>
  <si>
    <t xml:space="preserve">చామంతి </t>
  </si>
  <si>
    <t xml:space="preserve">గులాబీ </t>
  </si>
  <si>
    <t xml:space="preserve">blue daisy </t>
  </si>
  <si>
    <t xml:space="preserve">long చామంతి </t>
  </si>
  <si>
    <t xml:space="preserve">lilly </t>
  </si>
  <si>
    <t xml:space="preserve">chilakalu </t>
  </si>
  <si>
    <t xml:space="preserve">foam boxes 3 </t>
  </si>
  <si>
    <t xml:space="preserve"> ఖర్చు </t>
  </si>
  <si>
    <t xml:space="preserve">8 పెద్ద పూలదండలు 9 చిన్న పూలదండలు తులసి మాలలు </t>
  </si>
  <si>
    <t xml:space="preserve">డెకరేషన్ చేసినవారికి ఇచ్చినది </t>
  </si>
  <si>
    <t xml:space="preserve">రసీదులు కట్ చేయలేదు డబ్బులు చెల్లించుట ఆలస్యం కారణముగా </t>
  </si>
  <si>
    <r>
      <t>హనుమాన్ జయంతి రశీదు నె 712 &amp;713  2000+1000=</t>
    </r>
    <r>
      <rPr>
        <b/>
        <sz val="10"/>
        <color rgb="FF00B050"/>
        <rFont val="Calibri"/>
        <family val="2"/>
        <scheme val="minor"/>
      </rPr>
      <t>3000</t>
    </r>
    <r>
      <rPr>
        <b/>
        <sz val="10"/>
        <color theme="1"/>
        <rFont val="Calibri"/>
        <family val="2"/>
        <scheme val="minor"/>
      </rPr>
      <t xml:space="preserve">     హనుమాన్ జయంతి కొరకు పూలదండలు </t>
    </r>
    <r>
      <rPr>
        <b/>
        <sz val="10"/>
        <color rgb="FFFF0000"/>
        <rFont val="Calibri"/>
        <family val="2"/>
        <scheme val="minor"/>
      </rPr>
      <t>850</t>
    </r>
    <r>
      <rPr>
        <b/>
        <sz val="10"/>
        <color theme="1"/>
        <rFont val="Calibri"/>
        <family val="2"/>
        <scheme val="minor"/>
      </rPr>
      <t xml:space="preserve"> పూజాసామానులు </t>
    </r>
    <r>
      <rPr>
        <b/>
        <sz val="10"/>
        <color rgb="FFFF0000"/>
        <rFont val="Calibri"/>
        <family val="2"/>
        <scheme val="minor"/>
      </rPr>
      <t>4360/-</t>
    </r>
  </si>
  <si>
    <r>
      <t xml:space="preserve"> శ్రీరామ నవమి  రశీదు నె 016 శ్రీ డానేశ్వర రావు </t>
    </r>
    <r>
      <rPr>
        <b/>
        <sz val="9"/>
        <color rgb="FF00B050"/>
        <rFont val="Calibri"/>
        <family val="2"/>
        <scheme val="minor"/>
      </rPr>
      <t xml:space="preserve">రూ.15000   </t>
    </r>
    <r>
      <rPr>
        <b/>
        <sz val="9"/>
        <color rgb="FF7030A0"/>
        <rFont val="Calibri"/>
        <family val="2"/>
        <scheme val="minor"/>
      </rPr>
      <t xml:space="preserve">       </t>
    </r>
    <r>
      <rPr>
        <b/>
        <sz val="9"/>
        <rFont val="Calibri"/>
        <family val="2"/>
        <scheme val="minor"/>
      </rPr>
      <t>శ్రీరామ నవమి  రశీదు నె 707 నుండి 709 వరకు</t>
    </r>
    <r>
      <rPr>
        <b/>
        <sz val="9"/>
        <color rgb="FF7030A0"/>
        <rFont val="Calibri"/>
        <family val="2"/>
        <scheme val="minor"/>
      </rPr>
      <t xml:space="preserve"> 500+500+501=1501  </t>
    </r>
    <r>
      <rPr>
        <b/>
        <sz val="9"/>
        <color rgb="FFFF0000"/>
        <rFont val="Calibri"/>
        <family val="2"/>
        <scheme val="minor"/>
      </rPr>
      <t>కళ్యాణానికి సన్నాయిమేళాకు 10000/</t>
    </r>
    <r>
      <rPr>
        <b/>
        <sz val="9"/>
        <color rgb="FF7030A0"/>
        <rFont val="Calibri"/>
        <family val="2"/>
        <scheme val="minor"/>
      </rPr>
      <t xml:space="preserve">  </t>
    </r>
    <r>
      <rPr>
        <b/>
        <sz val="9"/>
        <color rgb="FF0070C0"/>
        <rFont val="Calibri"/>
        <family val="2"/>
        <scheme val="minor"/>
      </rPr>
      <t>రశీదు నె 017  శ్రీ డానేశ్వర రావు ఫాన్స్ కొర</t>
    </r>
    <r>
      <rPr>
        <b/>
        <sz val="9"/>
        <color rgb="FF7030A0"/>
        <rFont val="Calibri"/>
        <family val="2"/>
        <scheme val="minor"/>
      </rPr>
      <t xml:space="preserve">కు </t>
    </r>
    <r>
      <rPr>
        <b/>
        <sz val="9"/>
        <color rgb="FF00B050"/>
        <rFont val="Calibri"/>
        <family val="2"/>
        <scheme val="minor"/>
      </rPr>
      <t xml:space="preserve">రూ.10 000  </t>
    </r>
    <r>
      <rPr>
        <b/>
        <sz val="9"/>
        <color rgb="FF002060"/>
        <rFont val="Calibri"/>
        <family val="2"/>
        <scheme val="minor"/>
      </rPr>
      <t xml:space="preserve">శ్రీ దీపక్ గారు దేవాలయ ప్యాన్స్ కొరకు </t>
    </r>
    <r>
      <rPr>
        <b/>
        <sz val="9"/>
        <color rgb="FF7030A0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 xml:space="preserve">Rs.26500-00 </t>
    </r>
    <r>
      <rPr>
        <b/>
        <sz val="9"/>
        <color rgb="FF7030A0"/>
        <rFont val="Calibri"/>
        <family val="2"/>
        <scheme val="minor"/>
      </rPr>
      <t xml:space="preserve">Receipt no 018 ఐలమ్మకు  రామకళ్యాణం ఇనాము </t>
    </r>
    <r>
      <rPr>
        <b/>
        <sz val="9"/>
        <color rgb="FFFF0000"/>
        <rFont val="Calibri"/>
        <family val="2"/>
        <scheme val="minor"/>
      </rPr>
      <t xml:space="preserve">రూ 300 </t>
    </r>
    <r>
      <rPr>
        <b/>
        <sz val="9"/>
        <color rgb="FF00B0F0"/>
        <rFont val="Calibri"/>
        <family val="2"/>
        <scheme val="minor"/>
      </rPr>
      <t>కళ్యాణము అనంతరము దేవాలయము శుభ్రపరచుటకు మునిసిపాలిటీ సిబ్బందికి ఇచ్చినది</t>
    </r>
    <r>
      <rPr>
        <b/>
        <sz val="9"/>
        <color rgb="FFFF0000"/>
        <rFont val="Calibri"/>
        <family val="2"/>
        <scheme val="minor"/>
      </rPr>
      <t xml:space="preserve"> 200/-</t>
    </r>
    <r>
      <rPr>
        <b/>
        <sz val="9"/>
        <color rgb="FF002060"/>
        <rFont val="Calibri"/>
        <family val="2"/>
        <scheme val="minor"/>
      </rPr>
      <t xml:space="preserve"> ప్యాన్స్ బిగించుటకు కావలసిన సామాను కొరకు </t>
    </r>
    <r>
      <rPr>
        <b/>
        <sz val="9"/>
        <color rgb="FFFF0000"/>
        <rFont val="Calibri"/>
        <family val="2"/>
        <scheme val="minor"/>
      </rPr>
      <t>7145 మరియు 2590 (9735)</t>
    </r>
    <r>
      <rPr>
        <b/>
        <sz val="9"/>
        <color rgb="FF00B050"/>
        <rFont val="Calibri"/>
        <family val="2"/>
        <scheme val="minor"/>
      </rPr>
      <t>రామకళ్యాణం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కట్నాలద్వారా వచ్చినవి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24032 /-</t>
    </r>
  </si>
  <si>
    <r>
      <t>ఫాన్స్ బిగించుటకు గాను వెల్డింగ్ చేసినందుకు</t>
    </r>
    <r>
      <rPr>
        <b/>
        <sz val="12"/>
        <color rgb="FFC00000"/>
        <rFont val="Calibri"/>
        <family val="2"/>
        <scheme val="minor"/>
      </rPr>
      <t>3000/-</t>
    </r>
    <r>
      <rPr>
        <b/>
        <sz val="12"/>
        <color theme="1"/>
        <rFont val="Calibri"/>
        <family val="2"/>
        <scheme val="minor"/>
      </rPr>
      <t xml:space="preserve"> ఫ్యాన్స్ బిగించుటకొరకు ఎర్త్ పిట్ తవ్వినమదుకు లేబర్ చార్జ్ </t>
    </r>
    <r>
      <rPr>
        <b/>
        <sz val="12"/>
        <color rgb="FFC00000"/>
        <rFont val="Calibri"/>
        <family val="2"/>
        <scheme val="minor"/>
      </rPr>
      <t>300/-</t>
    </r>
  </si>
  <si>
    <t xml:space="preserve">రశీదు నె 030  దేవాలయం పెన్ నిమిత్తము  మంగారావు గారు </t>
  </si>
  <si>
    <t xml:space="preserve">గురుపూర్ణిమ రశీదు నె 719                దానేశ్వరరావు గారు </t>
  </si>
  <si>
    <t>హనుమాన్ జన్మదినము రశీదు నెం.28 రూ|| 501 /- తమలపాకుల బుట్ట అరటి పండ్లు పూలదండలు 550/-ఆభిషేకం సామానులువడమాళ  (550+1000+900]-</t>
  </si>
  <si>
    <r>
      <t xml:space="preserve">దేవాలయ పూజాసామానులు </t>
    </r>
    <r>
      <rPr>
        <b/>
        <sz val="11"/>
        <color rgb="FF00B050"/>
        <rFont val="Calibri"/>
        <family val="2"/>
        <scheme val="minor"/>
      </rPr>
      <t>రశీదు నె723, 724,725,726,727 (1000+1116+1116+ 516+1100)</t>
    </r>
  </si>
  <si>
    <t>పెంటారెడ్డి,సంగీత,కృష్ణారెడ్డి</t>
  </si>
  <si>
    <r>
      <t xml:space="preserve">ప్రతిరోజూ దేవీ దేవతలకు భోగంపెట్టు  నిమిత్తము  </t>
    </r>
    <r>
      <rPr>
        <b/>
        <sz val="11"/>
        <color rgb="FFFF0000"/>
        <rFont val="Calibri"/>
        <family val="2"/>
        <scheme val="minor"/>
      </rPr>
      <t>రశీదు నె 239 నుండి 300 వరకు నిత్యార్చన  1200*62=74400</t>
    </r>
  </si>
  <si>
    <t>రశీదు నె 69,70,71,72,73,74,75 వార్షిక నిత్యార్చన  నిమిత్తము  పూజా సామానులు కొంపల్లి లో konnnavi</t>
  </si>
  <si>
    <t xml:space="preserve">గ్యాస్ సిలెండర్ </t>
  </si>
  <si>
    <t xml:space="preserve">వార్షిక నిత్యార్చన గోత్రనామములు చదివినందుకు గాను కొత్తవి 107+ పాతవి 38  =145   *30  </t>
  </si>
  <si>
    <r>
      <t xml:space="preserve">రశీదు నె91,92,93  పూలవనం అభివృద్ధి  నిమిత్తము  1000*3 =3000 </t>
    </r>
    <r>
      <rPr>
        <b/>
        <sz val="11"/>
        <color rgb="FFFF0000"/>
        <rFont val="Calibri"/>
        <family val="2"/>
        <scheme val="minor"/>
      </rPr>
      <t>మట్టి తవ్వినమదుకు ,వేపచెట్టు కొమ్మలు కొట్టించినందుకు 1400+2000=3400</t>
    </r>
    <r>
      <rPr>
        <b/>
        <sz val="11"/>
        <color theme="1"/>
        <rFont val="Calibri"/>
        <family val="2"/>
        <scheme val="minor"/>
      </rPr>
      <t xml:space="preserve"> (రామకృష్ణగారు)) శరన్నవరాత్రులకు గాను రశీదు నె 94,95,96,97, 98,99,100 (500+500+ 1000+ 500+500+ 1000+ 500 ) =4500 రశీదు నె501,502,503, 504,505, 506 , 507,508,509,510,511,512,513 (500+1000+1000+1000+500+500+500+500+500+1000+500+500+2001) =10001</t>
    </r>
  </si>
  <si>
    <t>రశీదు నె 515 ,516 (500+500=1000)</t>
  </si>
  <si>
    <t xml:space="preserve">రశీదు నె 517,518,519,521,522 ,523, 524,525 ,526 (500+1000+ 16116+ 1000+500+500+500+ 500+500) =21116   వార్షిక నిటీఆర్చన రశీదు నె 520  రూ|| 1200 </t>
  </si>
  <si>
    <t>రశీదు నె.554,555,556,557, 558,559, 560 రూ|| (500+500+500+516+516+0+500) = 3032</t>
  </si>
  <si>
    <t xml:space="preserve">రశీదు నె 564,565,566,567 (500+500+500+500 )= 2000 </t>
  </si>
  <si>
    <t xml:space="preserve">రశీదు నె ,568,569,570 (500+500+ 500) =1500 </t>
  </si>
  <si>
    <t xml:space="preserve">వార్షిక నిత్యార్చన గోత్రనామములు చదివినందుకు గాను 145   *30  </t>
  </si>
  <si>
    <t>డెకరేషన్ నిమిత్తము జరబర,జాలి,లవండర్ పువ్వులు మొదలగునవి (నాగరాజుయాదవ్,లక్ష్మీ దంపతులు)</t>
  </si>
  <si>
    <t xml:space="preserve">8 ఫ్యాన్స్ బిగించుటకు వెల్డర్ కు మరియు ఇనుప పట్టీలు తయారుచేసినందుకు గాను </t>
  </si>
  <si>
    <t xml:space="preserve">నాగరాజు యాదవ్ లక్ష్మీప్రసన్న నవరాత్రి పూల అలంకరణ నిమిత్తము </t>
  </si>
  <si>
    <t xml:space="preserve">డానేశ్వరరావు సాయీశ్వరి దంపతులు అమ్మవారి వివిధ రకములైన ఇత్తడి హారతులు  </t>
  </si>
  <si>
    <t xml:space="preserve">నవరాత్రి కొరకు పూజ సామానులు </t>
  </si>
  <si>
    <t xml:space="preserve">ఆటోవాడికి </t>
  </si>
  <si>
    <t xml:space="preserve">10 రోజులు గజమాలలకు మరియు రాపిడో </t>
  </si>
  <si>
    <t xml:space="preserve">2 గ్యాస్ బండలు నిమిత్తము </t>
  </si>
  <si>
    <t xml:space="preserve">బంగారు వాకిలికి పెయింట్ నిమిత్తము </t>
  </si>
  <si>
    <t xml:space="preserve">బైమడింగ్ వైర్ </t>
  </si>
  <si>
    <t xml:space="preserve">అదనపు ఖర్చులు </t>
  </si>
  <si>
    <t xml:space="preserve">కొబ్బరి చెట్టు మందు కొట్టించుటకు గాను </t>
  </si>
  <si>
    <t xml:space="preserve">దాతలకు సన్మానం నిమిత్తము చీరలు </t>
  </si>
  <si>
    <t xml:space="preserve">అభిశఏకానికి పూజాసామానులు </t>
  </si>
  <si>
    <t xml:space="preserve">నవరాత్రులలో అమ్మవారికి భక్తులకు ప్రసాదం వండుటకు </t>
  </si>
  <si>
    <t xml:space="preserve">అమ్మవారి అలంకరణ మరియు సామూహిక కుంకుమార్చన చేసినందుకు ప్రధానపూజారికి ఇచ్చినది </t>
  </si>
  <si>
    <t xml:space="preserve">నవరాత్రులలో సహాయ అర్చకునికి </t>
  </si>
  <si>
    <t xml:space="preserve">నవరాత్రులలో ఆలయ ఆర్చకుల దంపతులకు సువాసినీ పూజాకొరకు వస్త్రములకొరకు </t>
  </si>
  <si>
    <t xml:space="preserve">నవరాత్రులలో ఆలయ శుభ్రపరచినందుకు ప్రమీలకు ఇనాము </t>
  </si>
  <si>
    <t xml:space="preserve">వాటర్ మోటార్ బాగుచేయుటకుగాను </t>
  </si>
  <si>
    <t xml:space="preserve">వివిధ ఇత్తడి హారతులు </t>
  </si>
  <si>
    <t xml:space="preserve">నవరాత్రులలో పూల అలంకారణకు </t>
  </si>
  <si>
    <t xml:space="preserve"> శ్రీమతి ప్రమీల గౌరవ వేతనము </t>
  </si>
  <si>
    <t xml:space="preserve">కార్తీక మాసం రశీదు నె 574 నుండి 600 వరకు (1000+1000+1000+1000+1000+1000+1000+1000+1000+1000+1000+1000+500+1000+500+1000+1000+1000+1000+500+1000+1000+1000+1000+1000+1000+1000+1000)25500  మరియు రశీదు నె 601,602,603,604, 605  (1000+        1000 +1000+1000+1000= 5000 </t>
  </si>
  <si>
    <t xml:space="preserve">4సోమవారములు శివునికి పూలమాలలకు అలంకరణ </t>
  </si>
  <si>
    <t xml:space="preserve">4సోమవారములు రుద్రాభిశేఖములు మరియు నెలరోజులు సామూహిక ఆకాశదీపారాధనకు పూజారివారికి ఇచ్చినది </t>
  </si>
  <si>
    <t xml:space="preserve">ఆకాశదీపారాధనకు నెయ్యి 4 కేజీలు 680*4 =2720 </t>
  </si>
  <si>
    <t xml:space="preserve">4సోమవారములు రుద్రాభిశేఖములు పంచామృతాభిశేఖమునకు పాలు పెరుగు,తేనె,నెయ్యిమొదలగునవి </t>
  </si>
  <si>
    <t xml:space="preserve">4 కొబ్బరిబోండాలు 40*4 </t>
  </si>
  <si>
    <t xml:space="preserve">4 సోమవారములు రుద్రాభిశేఖములు చేయుటకు పూజాసామానులు </t>
  </si>
  <si>
    <t xml:space="preserve">సహాయ అర్చకునికి ఇచ్చినది </t>
  </si>
  <si>
    <t xml:space="preserve">గుడి అభివృద్ధి నిమిత్తము 30  సిమెంట్ బస్తా రశీదు నె 614 </t>
  </si>
  <si>
    <t xml:space="preserve">జనవరి  నెల కరంటు బిల్లు </t>
  </si>
  <si>
    <t xml:space="preserve">పిబ్రవరి నెల కరంటు బిల్లు </t>
  </si>
  <si>
    <t xml:space="preserve">శ్రీ రామ కళ్యాణం </t>
  </si>
  <si>
    <t xml:space="preserve">క్రమ సంఖ్య </t>
  </si>
  <si>
    <t xml:space="preserve">గోత్రం </t>
  </si>
  <si>
    <t xml:space="preserve">కుటుంబసభ్యుల పేర్లు </t>
  </si>
  <si>
    <t xml:space="preserve">వస్తు రూపేణా </t>
  </si>
  <si>
    <t xml:space="preserve">డానేశ్వరరావు,సాయీసవారి </t>
  </si>
  <si>
    <t xml:space="preserve">సాంకృత్యాన్ </t>
  </si>
  <si>
    <t xml:space="preserve">నీరజ్,అరుణ,ఆదిత్య,తుషార్ </t>
  </si>
  <si>
    <t>మంగారావు,లక్ష్మీ</t>
  </si>
  <si>
    <t xml:space="preserve">వడపప్పు,పానకం </t>
  </si>
  <si>
    <t xml:space="preserve">మహేందర్,నిర్మల,చరణ్ </t>
  </si>
  <si>
    <t xml:space="preserve">ధంతకుల </t>
  </si>
  <si>
    <t xml:space="preserve">మల్లికార్జున గుప్తా మేఘమాల </t>
  </si>
  <si>
    <t>జగదీష్,సుశీల,</t>
  </si>
  <si>
    <t xml:space="preserve">ఏల్లుల </t>
  </si>
  <si>
    <t xml:space="preserve">విష్ణు </t>
  </si>
  <si>
    <t xml:space="preserve">ప్రణయ్,శ్రుతి </t>
  </si>
  <si>
    <t xml:space="preserve">వశిష్ట </t>
  </si>
  <si>
    <t xml:space="preserve">రామకృష్ణంరాజు,పద్మ,వివేకవర్మ  </t>
  </si>
  <si>
    <t xml:space="preserve">పెంటారెడ్డి,సంగీత </t>
  </si>
  <si>
    <t xml:space="preserve">యమ్మని </t>
  </si>
  <si>
    <t xml:space="preserve">బల్లుల </t>
  </si>
  <si>
    <t xml:space="preserve">వెంకటేష్,పూజిత </t>
  </si>
  <si>
    <t xml:space="preserve">ప్రకాష గౌడ్ ,శ్రీలత, నిఖిలగౌడ్,అక్షయగౌడ్ </t>
  </si>
  <si>
    <t xml:space="preserve">పంచాంగాల </t>
  </si>
  <si>
    <t xml:space="preserve">మురళీధరరావు,దంతేశ్వరి,యామినీ,చేతన  </t>
  </si>
  <si>
    <t xml:space="preserve">వల్లాలమల్లన్న </t>
  </si>
  <si>
    <t xml:space="preserve">మురళీకృష్ణ,లత,సాయి సమడీప్,ఋషని </t>
  </si>
  <si>
    <t xml:space="preserve">జ్వాలా నరసింహారెడ్డి,శిరీష,పావనిలక్ష్మి,రోహితరెడ్డి </t>
  </si>
  <si>
    <t xml:space="preserve">నీరడి </t>
  </si>
  <si>
    <t xml:space="preserve">నాగరాజు,స్రవంతి,దీక్షిత,దక్షిత </t>
  </si>
  <si>
    <t xml:space="preserve">మల్లికార్జునరావు,ఉమా </t>
  </si>
  <si>
    <t xml:space="preserve">సానిసెట్ల </t>
  </si>
  <si>
    <t>యశ్వంత్ సాగర్,సీరీష,</t>
  </si>
  <si>
    <t>నరసింహసాగర్,అనిత,</t>
  </si>
  <si>
    <t xml:space="preserve">సతీష్,ఆశా,దివ్యాంషే </t>
  </si>
  <si>
    <t xml:space="preserve">గౌతమస్య </t>
  </si>
  <si>
    <t xml:space="preserve">సూర్యనారాయణ,రుక్మిణీ </t>
  </si>
  <si>
    <t xml:space="preserve">గంగ </t>
  </si>
  <si>
    <t xml:space="preserve">శ్రీరాములు,సుశీల </t>
  </si>
  <si>
    <t xml:space="preserve">గుంటకుల </t>
  </si>
  <si>
    <t xml:space="preserve">మునేష విజయలక్ష్మి </t>
  </si>
  <si>
    <t xml:space="preserve">శ్రీనివాస్,లత </t>
  </si>
  <si>
    <t xml:space="preserve">వేంకటేశ్వర్లు,రామలక్ష్మి </t>
  </si>
  <si>
    <t xml:space="preserve">తొగతోట్ల </t>
  </si>
  <si>
    <t xml:space="preserve">నాగరాజు యాదవ్,లక్ష్మీప్రసన్న </t>
  </si>
  <si>
    <t xml:space="preserve">10lts పెరుగు </t>
  </si>
  <si>
    <t xml:space="preserve">30ltsపెరుగు </t>
  </si>
  <si>
    <t xml:space="preserve">ఇక్షవాకుల </t>
  </si>
  <si>
    <t xml:space="preserve">కృష్ణ సాగర్ సువర్ణ </t>
  </si>
  <si>
    <t xml:space="preserve">పూల దేకరేషన్ మరియు దేవాలయ గరానేట్ వర్క్ </t>
  </si>
  <si>
    <t xml:space="preserve">ఉత్సవ మూర్తులకు పూసల దండాలు </t>
  </si>
  <si>
    <t xml:space="preserve">వెంకటరావుశర్మ,ఉషారాణి </t>
  </si>
  <si>
    <t xml:space="preserve">భారద్వాజస </t>
  </si>
  <si>
    <t xml:space="preserve">రంగాచార్యులు, నాంచారమ్యం </t>
  </si>
  <si>
    <t xml:space="preserve">50 kgs బియ్యం </t>
  </si>
  <si>
    <t xml:space="preserve">50  kgs బియ్యం </t>
  </si>
  <si>
    <t xml:space="preserve">శ్రీనాద్ దంపతులు </t>
  </si>
  <si>
    <t xml:space="preserve">2000 గ్లాసులు </t>
  </si>
  <si>
    <t xml:space="preserve">కమల్ కిషోర్ దంపతులు </t>
  </si>
  <si>
    <t xml:space="preserve">10 kgs పెరుగు </t>
  </si>
  <si>
    <r>
      <t xml:space="preserve">పాత హనుమానే వెండిముఖమునకు </t>
    </r>
    <r>
      <rPr>
        <b/>
        <sz val="11"/>
        <color theme="1"/>
        <rFont val="Nirmala UI Semilight"/>
        <family val="2"/>
      </rPr>
      <t xml:space="preserve">వెండి చెవ్వులు మాత్రమే </t>
    </r>
  </si>
  <si>
    <t xml:space="preserve">పి. యన్. ఆర్. వాటర్ వారు </t>
  </si>
  <si>
    <t xml:space="preserve">50 కాన్స్ వాటర్ </t>
  </si>
  <si>
    <t xml:space="preserve">మల్లేష్ వాటర్ వారు </t>
  </si>
  <si>
    <t xml:space="preserve">50  కాన్స్ వాటర్ </t>
  </si>
  <si>
    <t xml:space="preserve">ముక్కోటిఏకాదశి సందర్భముగా పూల అలంకరణ ఖర్చు </t>
  </si>
  <si>
    <t xml:space="preserve">గార్డెన్ మట్టి తీసినందుకు </t>
  </si>
  <si>
    <t xml:space="preserve">గార్డెన్ అభివృద్ది నిమిత్తము </t>
  </si>
  <si>
    <t xml:space="preserve">ఆలయంలోని బండాలను తీసి దేవాలయంవేనుక వైపు పెట్టుటకు గాను వాచ్మేన్ రాజు మరియు శ్రీనివాస్ కు ఇచ్చినవి </t>
  </si>
  <si>
    <t xml:space="preserve">2000-00 </t>
  </si>
  <si>
    <t xml:space="preserve">ఆలయంలో చుట్టూరా మట్టి తవ్వి కుప్ప పెట్టినందుకు వాచ్మేన్ రాజు అప్పన్నకు ఇచ్చినవి </t>
  </si>
  <si>
    <t xml:space="preserve">pdr </t>
  </si>
  <si>
    <t>pdr</t>
  </si>
  <si>
    <r>
      <t xml:space="preserve">డిసెంబర్ నెల కరంటు బిల్లు                              </t>
    </r>
    <r>
      <rPr>
        <b/>
        <sz val="11"/>
        <color rgb="FF00B050"/>
        <rFont val="Calibri"/>
        <family val="2"/>
        <scheme val="minor"/>
      </rPr>
      <t xml:space="preserve">రశీదు నెంబర్ 619 దేవాలయ అభివృద్ధి నిమిత్తము శ్రీ రామలింగేశ్వర ట్రేడర్స్ గవ్వలాపల్లి వారు 30 బస్తాలు సింమేంట బస్తాలు </t>
    </r>
  </si>
  <si>
    <t xml:space="preserve">వార్షిక నిత్యార్చన రశీదు నె 620 </t>
  </si>
  <si>
    <t xml:space="preserve">శివరాత్రి 26-2-2025 ఆదాయము మరియు ఖర్చులు వివరములు </t>
  </si>
  <si>
    <t xml:space="preserve">రశీదు నెంబర్ </t>
  </si>
  <si>
    <t xml:space="preserve">దాతల వివరములు </t>
  </si>
  <si>
    <t xml:space="preserve">సంతోష్ రెడ్డి, నాగరాణి </t>
  </si>
  <si>
    <t xml:space="preserve">ఏకవార అభిషేకము </t>
  </si>
  <si>
    <t xml:space="preserve">రుద్ర హోమము </t>
  </si>
  <si>
    <t xml:space="preserve">మహాలింగార్చన </t>
  </si>
  <si>
    <t xml:space="preserve">రంగారావు గుప్తా మాధవీలత </t>
  </si>
  <si>
    <t xml:space="preserve">సుదర్శన్ పద్మ </t>
  </si>
  <si>
    <t xml:space="preserve">రాఘవేందరావు, రష్మి </t>
  </si>
  <si>
    <t xml:space="preserve">కనకారెడ్డి కవిత </t>
  </si>
  <si>
    <t xml:space="preserve">అశోక్ బాబు,ప్రభావతి </t>
  </si>
  <si>
    <t xml:space="preserve">నాగేంద్రకుమార్, కిరణ్మయి </t>
  </si>
  <si>
    <t xml:space="preserve">నీరజ్, అరుణ </t>
  </si>
  <si>
    <t xml:space="preserve">ప్రకాశ్ గౌడ్ శ్రీలత </t>
  </si>
  <si>
    <t xml:space="preserve">కిరణ్ బిందు సంఘవి, శరత్ చంద్ర </t>
  </si>
  <si>
    <t xml:space="preserve">పెంటారెడ్డి సంగీత </t>
  </si>
  <si>
    <t xml:space="preserve">శ్రీధర్ రెడ్డి, అపర్ణ </t>
  </si>
  <si>
    <t xml:space="preserve">జయపాల్ రెడ్డి శ్రీలత </t>
  </si>
  <si>
    <t xml:space="preserve">విజయభాస్కర్ శ్రీజ్య </t>
  </si>
  <si>
    <t xml:space="preserve">సుబ్రమణి,తులసి </t>
  </si>
  <si>
    <t xml:space="preserve">వెంకటరెడ్డి,హిమాజ </t>
  </si>
  <si>
    <t xml:space="preserve">శ్రీధర్ గుప్తా సరళ </t>
  </si>
  <si>
    <t xml:space="preserve">కృష్ణారెడ్డి, జ్యోతసన </t>
  </si>
  <si>
    <t xml:space="preserve">మంగారావు, లక్ష్మీ </t>
  </si>
  <si>
    <t xml:space="preserve">అమర్నాధ్ యాదవ్,శైలజ </t>
  </si>
  <si>
    <t xml:space="preserve">లక్ష్మీనారాయణ,అనసూయ </t>
  </si>
  <si>
    <t xml:space="preserve">సాయిశశిధర్ ప్రమీల </t>
  </si>
  <si>
    <t xml:space="preserve">దిలీప్కుమార్ హిమబిందు </t>
  </si>
  <si>
    <t xml:space="preserve">భాస్కర్ పార్వతి </t>
  </si>
  <si>
    <t xml:space="preserve">సువర్ణ,కృష్ణసాగర్ </t>
  </si>
  <si>
    <t xml:space="preserve">కిషోర్,అర్చన </t>
  </si>
  <si>
    <t xml:space="preserve">ఖర్చులు </t>
  </si>
  <si>
    <t xml:space="preserve">పువ్వులకు </t>
  </si>
  <si>
    <t xml:space="preserve">rsv </t>
  </si>
  <si>
    <t xml:space="preserve">పూజాసామానులు </t>
  </si>
  <si>
    <t xml:space="preserve">పండ్లకు పంచామృతములకు </t>
  </si>
  <si>
    <t xml:space="preserve">ప్రమీలకు ఇచ్చినది </t>
  </si>
  <si>
    <t>ఆలయ అర్చకులకు ఏకావారాభిసేకము,రుదరహోమము, మహాలింగార్చన,లింగోద్భవమునకు 5000+5000+5000+1000+1000+1000 =13000</t>
  </si>
  <si>
    <t xml:space="preserve">నిత్య ఆర్చన రశీదు నె 622,623 </t>
  </si>
  <si>
    <t>దిల్లీశ్వరరావు కు రోజుకు 1000 చొప్పున 13 రోజులకు గార్డెన్ మట్టి తవ్వడం మట్టి జల్లించి కోకో పిట్ కలిపి వేయుటకు మొత్తము దేవాలయములో శుభ్రపరుచుటకు 13000 ivvaDamainadi</t>
  </si>
  <si>
    <t xml:space="preserve">వివరములు </t>
  </si>
  <si>
    <t xml:space="preserve">రూపాయలు </t>
  </si>
  <si>
    <t xml:space="preserve">దేవాలయములో గ్రానెట్ వేసిన తరువాత డస్ట్ జల్లించుటకు 2 రోజులకు </t>
  </si>
  <si>
    <t xml:space="preserve">దేవాలయములో గ్రానెట్ వేసిన తరువాత సిమ్మెంట్ ఇటుకలతో అంచువెంబడి గోడకట్టుటకు 2 మేస్త్రీలు 2 లేబర్  3  రోజులకు </t>
  </si>
  <si>
    <t xml:space="preserve">దేవాలయములో గ్రానెట్ వేసిన తరువాత సిమ్మెంట్ ఇటుకలతో అంచువెంబడి గోడకు పలస్తరింగ్ రెండువైపులా చేయుటకు  1  మేస్త్రీ 1  లేబర్  4   రోజులకు </t>
  </si>
  <si>
    <t xml:space="preserve">18 సింమేంట్ ఇటుకలకు గాను శ్రీనివాస్ గారికి ఇచ్చినవి </t>
  </si>
  <si>
    <t xml:space="preserve">3 షేడ్స్ drain లైన్ లోగల చెత్త తీయుటకు మరియు తాబేళ్లు నివసించు తొట్టె శుభ్రపరచుటకు </t>
  </si>
  <si>
    <t xml:space="preserve">  గులాబీ రుద్రాక్ష మొక్కలు గుంతలు తీసి నాటినందుకుగాను </t>
  </si>
  <si>
    <t xml:space="preserve">సంతోషరెడ్డి,నాగరాణి </t>
  </si>
  <si>
    <t xml:space="preserve">ఐయ్యలన్న,లక్ష్మీ,అనన్య </t>
  </si>
  <si>
    <t xml:space="preserve">1000 పేపర్ ప్లేట్లు </t>
  </si>
  <si>
    <t xml:space="preserve">శ్లాబ్ పై వాటర్ ప్రూఫింగే పని కొరకు </t>
  </si>
  <si>
    <t xml:space="preserve">కావలసిన సరుకులు </t>
  </si>
  <si>
    <t xml:space="preserve">మోతాదు </t>
  </si>
  <si>
    <t xml:space="preserve">శ్లాబ్ ఇసుక </t>
  </si>
  <si>
    <t xml:space="preserve">1 ట్రాక్టర్ </t>
  </si>
  <si>
    <t xml:space="preserve">బేబీ చిప్స్ </t>
  </si>
  <si>
    <t xml:space="preserve">సన్న ఇసుక </t>
  </si>
  <si>
    <t xml:space="preserve">సిమ్మెంట్ </t>
  </si>
  <si>
    <t xml:space="preserve">30 బస్తాలు </t>
  </si>
  <si>
    <t xml:space="preserve">కెమికల్ </t>
  </si>
  <si>
    <t xml:space="preserve">20 లీటర్లు </t>
  </si>
  <si>
    <t xml:space="preserve">క్రాక్ ఫిల్లింగ్ </t>
  </si>
  <si>
    <t xml:space="preserve">10 లీటర్లు </t>
  </si>
  <si>
    <t xml:space="preserve">బ్లాక్ కెమికల్ </t>
  </si>
  <si>
    <t xml:space="preserve">ప్రీమియమ్ కోటింగ్ </t>
  </si>
  <si>
    <t xml:space="preserve">బ్రష్ బాండ్ </t>
  </si>
  <si>
    <t xml:space="preserve">1 సెట్ </t>
  </si>
  <si>
    <t xml:space="preserve">బ్రాసహలు </t>
  </si>
  <si>
    <t xml:space="preserve">4 nos </t>
  </si>
  <si>
    <t xml:space="preserve">కావలసినవి </t>
  </si>
  <si>
    <t xml:space="preserve">మొత్తము పని చేయుటకుగాను రాజు కెమికల్ క్రాక్ ఫిల్లారకు లేబర్ కాంట్రాక్ట్ రూపాయలు 40000 </t>
  </si>
  <si>
    <t xml:space="preserve">పని మొదలు 12-3-2025 </t>
  </si>
  <si>
    <t xml:space="preserve">రాజుకు </t>
  </si>
  <si>
    <t xml:space="preserve">advance </t>
  </si>
  <si>
    <t xml:space="preserve">అడ్వాన్స్ </t>
  </si>
  <si>
    <t xml:space="preserve">కట్టెలు పరంజీ </t>
  </si>
  <si>
    <t xml:space="preserve">కొబ్బరి తాళ్ళు </t>
  </si>
  <si>
    <t xml:space="preserve">గోవా </t>
  </si>
  <si>
    <t xml:space="preserve">1 లోడ్ ఇసుక,1 లోడ్ చిప్స్ </t>
  </si>
  <si>
    <t xml:space="preserve">1 ఆటో మెత్తటి ఇసుక </t>
  </si>
  <si>
    <t xml:space="preserve">అంబూజా సిమ్మెంట్ 30 బస్తాలు </t>
  </si>
  <si>
    <t xml:space="preserve">రాజుకు ఇచ్చినది </t>
  </si>
  <si>
    <t xml:space="preserve">3 లోడులు డస్ట్ ఏట్టి బైట వేయుటకు గాను ట్రాక్టర్ (9912709955)  900*4= 3600 </t>
  </si>
  <si>
    <t>రశీదు no 619</t>
  </si>
  <si>
    <t xml:space="preserve">కోకో పిట్ 250 కేజీల గాను </t>
  </si>
  <si>
    <t>pdr `</t>
  </si>
  <si>
    <t xml:space="preserve">ట్రాన్స్పోర్ట్కు </t>
  </si>
  <si>
    <t xml:space="preserve">రస్వ </t>
  </si>
  <si>
    <t xml:space="preserve">డెకరేషన్ బట్ట </t>
  </si>
  <si>
    <t xml:space="preserve">వంట శ్రీనుకు అడ్వాన్స్ </t>
  </si>
  <si>
    <t xml:space="preserve">వెదురు కర్రలకు </t>
  </si>
  <si>
    <t xml:space="preserve">గ్యాస్ 2 బండాలకు </t>
  </si>
  <si>
    <t xml:space="preserve">పనివారికి </t>
  </si>
  <si>
    <t xml:space="preserve">హెక్సాఫరారేమ </t>
  </si>
  <si>
    <t xml:space="preserve">డిల్లీశ్వరకు </t>
  </si>
  <si>
    <t xml:space="preserve">వంటవారి భోజనమునకు </t>
  </si>
  <si>
    <t xml:space="preserve">సర్ఫ్ స్కరబ్బర్లు </t>
  </si>
  <si>
    <t xml:space="preserve">వంట శ్రీనుకు మిగులు 8000-1000 </t>
  </si>
  <si>
    <t xml:space="preserve">టెంట్ జగన్మోహనరెడ్డి </t>
  </si>
  <si>
    <t xml:space="preserve">దిల్లీశ్వరకు రాత్రి పగలు </t>
  </si>
  <si>
    <t xml:space="preserve">ప్రమీలకు </t>
  </si>
  <si>
    <t xml:space="preserve">అప్పనకు </t>
  </si>
  <si>
    <t xml:space="preserve">సన్నాయిమేళాకు </t>
  </si>
  <si>
    <t xml:space="preserve">తెరసెల్లా పూజాసామానులు మరియు ముత్యములు </t>
  </si>
  <si>
    <t xml:space="preserve">వంటసామానులకు </t>
  </si>
  <si>
    <t xml:space="preserve">నాగేండర్ దగ్గర తెచ్చినవి </t>
  </si>
  <si>
    <t xml:space="preserve">రామ కళ్యాణయం కరపాత్రములు బేనర్ </t>
  </si>
  <si>
    <t xml:space="preserve">రాములు 9713134848 </t>
  </si>
  <si>
    <t xml:space="preserve">శ్రీ రామ కళ్యాణం కట్నాలు </t>
  </si>
  <si>
    <t xml:space="preserve">సుబ్రమణ్యంగారు </t>
  </si>
  <si>
    <t xml:space="preserve">సంకరరెడ్డిగారు </t>
  </si>
  <si>
    <t xml:space="preserve">రాజుగారు కొంపల్లి </t>
  </si>
  <si>
    <t xml:space="preserve">రేజేటి శ్రీనివాస్యశర్మ సంతోషికుమారి </t>
  </si>
  <si>
    <t xml:space="preserve">మంగళ సూత్రములు </t>
  </si>
  <si>
    <t xml:space="preserve">వెంకటేశ్వర్లు </t>
  </si>
  <si>
    <t xml:space="preserve">లక్ష్మణ్ రాధ </t>
  </si>
  <si>
    <t xml:space="preserve">లక్ష్మీనారాయణ </t>
  </si>
  <si>
    <t xml:space="preserve">యర్రమసేటటి గోపి పద్మ </t>
  </si>
  <si>
    <t xml:space="preserve">విజయనిర్మల </t>
  </si>
  <si>
    <t xml:space="preserve">సత్తిరెడ్డి,అనూషయా </t>
  </si>
  <si>
    <t xml:space="preserve">రాణి కృష్ణ </t>
  </si>
  <si>
    <t xml:space="preserve">కాసుల విష్ణుకహారి </t>
  </si>
  <si>
    <t xml:space="preserve">పూలపందహిరి కృష్ణశయగర్ </t>
  </si>
  <si>
    <t xml:space="preserve">శ్రీనివాసు రజనీ </t>
  </si>
  <si>
    <t xml:space="preserve">జమ్మిదేవేదరర్ </t>
  </si>
  <si>
    <t xml:space="preserve">జగన్నాధరెడ్డి,రేఖ </t>
  </si>
  <si>
    <t xml:space="preserve">ఇండిరా </t>
  </si>
  <si>
    <t xml:space="preserve">సునీత </t>
  </si>
  <si>
    <t xml:space="preserve">శైలుకుమార్ </t>
  </si>
  <si>
    <t xml:space="preserve">రాఘవేంద్రరెడ్డి </t>
  </si>
  <si>
    <t xml:space="preserve">బాబూరావు </t>
  </si>
  <si>
    <t xml:space="preserve">లక్ష్మన్న </t>
  </si>
  <si>
    <t xml:space="preserve">చంద్రరాజు </t>
  </si>
  <si>
    <t xml:space="preserve">రామ్ చంద్రరావు, రాజ్యలక్ష్మి </t>
  </si>
  <si>
    <t xml:space="preserve">సునీల్ కుమార్ </t>
  </si>
  <si>
    <t xml:space="preserve">వనమాల శ్రీనివాసాచారి </t>
  </si>
  <si>
    <t xml:space="preserve">సంపత్ గౌడ్ </t>
  </si>
  <si>
    <t xml:space="preserve">సతీష్,రమ్య </t>
  </si>
  <si>
    <t xml:space="preserve">సాయిబాబా </t>
  </si>
  <si>
    <t xml:space="preserve">చంద్రమోహన్,లత </t>
  </si>
  <si>
    <t xml:space="preserve">కృష్ణ </t>
  </si>
  <si>
    <t xml:space="preserve">సుమన్ సుమిత్ర </t>
  </si>
  <si>
    <t xml:space="preserve">మల్లారెడ్డి అనిత </t>
  </si>
  <si>
    <t xml:space="preserve">విక్రమ్ రెడ్డి </t>
  </si>
  <si>
    <t xml:space="preserve">పవన్ కుమార్ </t>
  </si>
  <si>
    <t xml:space="preserve">శివకుమార్,స్వప్న </t>
  </si>
  <si>
    <t xml:space="preserve">వాసవి </t>
  </si>
  <si>
    <t xml:space="preserve">సుబ్బారావు </t>
  </si>
  <si>
    <t xml:space="preserve">జయకుమార్ చారి </t>
  </si>
  <si>
    <t xml:space="preserve">జనార్ధన్ రెడ్డి </t>
  </si>
  <si>
    <t xml:space="preserve">వెంకయ్య </t>
  </si>
  <si>
    <t xml:space="preserve">భక్తుడు </t>
  </si>
  <si>
    <t xml:space="preserve">వెంకటేశ్ </t>
  </si>
  <si>
    <t xml:space="preserve">కళావారి </t>
  </si>
  <si>
    <t xml:space="preserve">నాగేశ్వరరావు </t>
  </si>
  <si>
    <t>*</t>
  </si>
  <si>
    <t xml:space="preserve">మునిసిపాలిటివారికి </t>
  </si>
  <si>
    <t xml:space="preserve">జమ </t>
  </si>
  <si>
    <r>
      <t xml:space="preserve">మిగులు / </t>
    </r>
    <r>
      <rPr>
        <b/>
        <sz val="16"/>
        <color rgb="FFFF0000"/>
        <rFont val="Nirmala UI"/>
        <family val="2"/>
      </rPr>
      <t>తగులు</t>
    </r>
    <r>
      <rPr>
        <b/>
        <sz val="11"/>
        <color rgb="FF7030A0"/>
        <rFont val="Nirmala UI"/>
        <family val="2"/>
      </rPr>
      <t xml:space="preserve"> </t>
    </r>
  </si>
  <si>
    <t xml:space="preserve">పులిహోర మరియు చక్రపొంగలి ఇచ్చిన వా రు  రామచంద్ర ఆలపటి </t>
  </si>
  <si>
    <t>శ్లాబ్ కెమికల్ వర్క్ రాజుకు advans</t>
  </si>
  <si>
    <t>శ్లాబ్ కెమికల్ వర్క్ రాజుకు కెమికల్ advans</t>
  </si>
  <si>
    <t xml:space="preserve">కర్రలు (పరంజికొరకు) మరియు కొబ్బరి తాళ్ళు </t>
  </si>
  <si>
    <t xml:space="preserve">గోవా (400) కెమికల్ వర్క్ రాజుకు 10000 </t>
  </si>
  <si>
    <t>రాములు 9713134848 (1load sand 1load chips  1auto smooth sand</t>
  </si>
  <si>
    <t xml:space="preserve">రాజుకు balance అమౌంట్  ఇచ్చినది </t>
  </si>
  <si>
    <t xml:space="preserve">మార్చ నెల కరంటు బిల్లు </t>
  </si>
  <si>
    <t>31-04 -2025</t>
  </si>
  <si>
    <t xml:space="preserve">ఏప్రిల్  నెల కరంటు బిల్లు </t>
  </si>
  <si>
    <r>
      <t>రశీదు నె 801 అన్నప్రాశన (500) రశీదు నె 802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7030A0"/>
        <rFont val="Calibri"/>
        <family val="2"/>
        <scheme val="minor"/>
      </rPr>
      <t>ఆంజనేయ్ గౌడ్ లక్ష్మీ నరసమ్మ దేవాలయ అభివృద్ధికి 10000</t>
    </r>
  </si>
  <si>
    <t>రశీదు నె 803</t>
  </si>
  <si>
    <t>నిటి ఆర్చన రశీదు నె 804</t>
  </si>
  <si>
    <t>రశీదు నె 805 గురుపూర్ణిమ (10116) రశీదు నె 806 నిటీఆర్చన (1200)</t>
  </si>
  <si>
    <t xml:space="preserve">మే నెల కరంటు బిల్లు </t>
  </si>
  <si>
    <r>
      <rPr>
        <sz val="11"/>
        <color rgb="FF7030A0"/>
        <rFont val="Calibri"/>
        <family val="2"/>
        <scheme val="minor"/>
      </rPr>
      <t xml:space="preserve">నిత్యార్చన రశీదు నె 807 ,808 </t>
    </r>
    <r>
      <rPr>
        <sz val="11"/>
        <color rgb="FFFF0000"/>
        <rFont val="Calibri"/>
        <family val="2"/>
        <scheme val="minor"/>
      </rPr>
      <t xml:space="preserve">దేవాలయ పూజాసామానులు </t>
    </r>
  </si>
  <si>
    <t>నిత్యార్చన రశీదు నె 809</t>
  </si>
  <si>
    <t>నిత్యార్చన రశీదు నె 810,811</t>
  </si>
  <si>
    <t xml:space="preserve"> గురుపూర్ణిమ రశీదు నె 813</t>
  </si>
  <si>
    <t xml:space="preserve">నిత్యార్చన రశీదు నె 814,818(2400) గురుపూర్ణిమ రశీదు నె 815,816,817 819( 2001+1001+1000+2116) </t>
  </si>
  <si>
    <t>గురుపూర్ణిమ రశీదు నె 820,821,822 (5100+1116+1116)</t>
  </si>
  <si>
    <r>
      <rPr>
        <sz val="11"/>
        <color rgb="FF7030A0"/>
        <rFont val="Calibri"/>
        <family val="2"/>
        <scheme val="minor"/>
      </rPr>
      <t xml:space="preserve">గురుపూర్ణిమ రశీదు నె 823నుండి 828 (251+5116+250+500+1111+10116) </t>
    </r>
    <r>
      <rPr>
        <sz val="11"/>
        <color rgb="FFFF0000"/>
        <rFont val="Calibri"/>
        <family val="2"/>
        <scheme val="minor"/>
      </rPr>
      <t xml:space="preserve">దేవాలయ పూజాసామానులు </t>
    </r>
  </si>
  <si>
    <t xml:space="preserve">గురుపూర్ణిమ రశీదు నె 829,830,832,833 (501+5000+201+1500) 7202 నిత్యార్చన రశీదు నె 831 1200 </t>
  </si>
  <si>
    <t xml:space="preserve">గురుపూర్ణిమ  రశీదు నె 834,835,836 (1116+1000+500) 2616 </t>
  </si>
  <si>
    <t>గురుపూర్ణిమ  రశీదు నె 837 నుండి 842 (501+5116+6500+501+3000+500) 16118</t>
  </si>
  <si>
    <t xml:space="preserve">జూన్ నెల కరంటు బిల్లు </t>
  </si>
  <si>
    <t xml:space="preserve">విష్ణు ప </t>
  </si>
  <si>
    <t xml:space="preserve">వేంకటేశ్వర్లు,చెన్నమ్మ </t>
  </si>
  <si>
    <t>సంబోళ్ల `</t>
  </si>
  <si>
    <t xml:space="preserve">సిద్ధ రామ్ </t>
  </si>
  <si>
    <t xml:space="preserve">సాయి కమల్ </t>
  </si>
  <si>
    <t xml:space="preserve">రాజయ్ ప్రమీల </t>
  </si>
  <si>
    <t xml:space="preserve">పిల్లేండుల </t>
  </si>
  <si>
    <t xml:space="preserve">సంపత్ రమేష్ </t>
  </si>
  <si>
    <t>ము</t>
  </si>
  <si>
    <t xml:space="preserve">దీపక్ </t>
  </si>
  <si>
    <t>yaMpala</t>
  </si>
  <si>
    <t xml:space="preserve">స </t>
  </si>
  <si>
    <t xml:space="preserve">శెని </t>
  </si>
  <si>
    <t xml:space="preserve">వెంకట చంద్రకాంత్ </t>
  </si>
  <si>
    <t xml:space="preserve">కౌస </t>
  </si>
  <si>
    <t xml:space="preserve">సునిల్ కవిత </t>
  </si>
  <si>
    <t xml:space="preserve">శ్రీనివాస్ హేమలత </t>
  </si>
  <si>
    <t xml:space="preserve">సస </t>
  </si>
  <si>
    <t xml:space="preserve">సుర </t>
  </si>
  <si>
    <t xml:space="preserve">కిషోర్,కవిత </t>
  </si>
  <si>
    <t xml:space="preserve">మంచినీళ్ల </t>
  </si>
  <si>
    <t xml:space="preserve">మల్లారెడ్డి ,మానస </t>
  </si>
  <si>
    <t xml:space="preserve">డానేశ్వరరావు సాయీశ్వరి </t>
  </si>
  <si>
    <t xml:space="preserve">పుష్పశిల </t>
  </si>
  <si>
    <t xml:space="preserve">శివకుమార్,స </t>
  </si>
  <si>
    <t xml:space="preserve">రు </t>
  </si>
  <si>
    <t>Receipt no 656 Temple Develop</t>
  </si>
  <si>
    <t>రశీదు నె 621 లక్ష్మీదేవికి లక్ష్మీ రూపు 3gms</t>
  </si>
  <si>
    <t xml:space="preserve">sivaratri recep 625 to 637 </t>
  </si>
  <si>
    <t xml:space="preserve">sivaratri recep 638 to 654 </t>
  </si>
  <si>
    <t>temple devp plastic chairs 60nos recep 655</t>
  </si>
  <si>
    <t>రామ కళ్యాణం rec 658to660 (15000+500+11000) =26500</t>
  </si>
  <si>
    <t>రామ కళ్యాణం rec no 661</t>
  </si>
  <si>
    <t>రామ కళ్యాణం rec no 669 to 675 (5001+2000+5000+2000+500+1500+10000) = 26001</t>
  </si>
  <si>
    <r>
      <rPr>
        <sz val="11"/>
        <color theme="1"/>
        <rFont val="Calibri"/>
        <family val="2"/>
        <scheme val="minor"/>
      </rPr>
      <t xml:space="preserve">rac no 676 to683 (1001+500+500 +501+1500+2001+1800+500)=       8303            </t>
    </r>
    <r>
      <rPr>
        <sz val="11"/>
        <color rgb="FFFF0000"/>
        <rFont val="Calibri"/>
        <family val="2"/>
        <scheme val="minor"/>
      </rPr>
      <t xml:space="preserve">దేవాలయ పూజాసామానులు </t>
    </r>
  </si>
  <si>
    <t>29/683</t>
  </si>
  <si>
    <t>28/682</t>
  </si>
  <si>
    <t>27/681</t>
  </si>
  <si>
    <t>26/680</t>
  </si>
  <si>
    <t>25/679</t>
  </si>
  <si>
    <t>24/678</t>
  </si>
  <si>
    <t>23/677</t>
  </si>
  <si>
    <t>22/676</t>
  </si>
  <si>
    <t>21/675</t>
  </si>
  <si>
    <t>20/674</t>
  </si>
  <si>
    <t>19/673</t>
  </si>
  <si>
    <t>18/672</t>
  </si>
  <si>
    <t>17/671</t>
  </si>
  <si>
    <t>16/670</t>
  </si>
  <si>
    <t>15/669</t>
  </si>
  <si>
    <t>14/668</t>
  </si>
  <si>
    <t>13/667</t>
  </si>
  <si>
    <t>12/666</t>
  </si>
  <si>
    <t>11/665</t>
  </si>
  <si>
    <t>10/664</t>
  </si>
  <si>
    <t>9/663</t>
  </si>
  <si>
    <t>8/662</t>
  </si>
  <si>
    <t>2/658</t>
  </si>
  <si>
    <t>4/660</t>
  </si>
  <si>
    <t>5/690</t>
  </si>
  <si>
    <t>6/661</t>
  </si>
  <si>
    <t>7/659</t>
  </si>
  <si>
    <t xml:space="preserve">రామ కళ్యాణం కట్నాలు (16621)          recept.no.684 to689 (100+111+501+1116+301) = 2129 recp.no 690 Rs.11000 (MK.Gupta) Rec no.691 to700 (500+500+101+1001+500+102+201+500+500+501) = 4406                     </t>
  </si>
  <si>
    <t xml:space="preserve"> rain drain pipe work to 3sheds  (panakalu etc)</t>
  </si>
  <si>
    <t>రామ కళ్యాణం rec no 662 to 668 (1100+501+501+5000+516+2000+ 2116) = 11734</t>
  </si>
  <si>
    <t>vantaku wood</t>
  </si>
  <si>
    <t>Ramakalyanam katnamulu</t>
  </si>
  <si>
    <t>Ramakalyanam pradhana pujariki</t>
  </si>
  <si>
    <t>Ramakalyanam Sahaya  pujariki</t>
  </si>
  <si>
    <t xml:space="preserve">Income </t>
  </si>
  <si>
    <t>Expenditure</t>
  </si>
  <si>
    <t>Benifit</t>
  </si>
  <si>
    <t>3 లోడులు డస్ట్ ఏట్టి బైట వేయుటకు గాను ట్రాక్టర్ (9912709955)  900*4= 3600 (6-4-2025)</t>
  </si>
  <si>
    <t>water sump welding (Rsju)</t>
  </si>
  <si>
    <t xml:space="preserve">Dilleshwar garden work </t>
  </si>
  <si>
    <t>Dilleswar garden work</t>
  </si>
  <si>
    <t>Garden work</t>
  </si>
  <si>
    <t>2gampalu, 1tapi,1para, 1gunapam 1katti 3 hexsa blades</t>
  </si>
  <si>
    <t xml:space="preserve">మునిసిపాలిటీ లేబార్కు పి.డి.ర్ గారు ఇమ్మన్నది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</si>
</sst>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6"/>
      <color rgb="FFFF0000"/>
      <name val="Nirmala UI"/>
      <family val="2"/>
    </font>
    <font>
      <sz val="14"/>
      <color rgb="FF0070C0"/>
      <name val="Nirmala UI"/>
      <family val="2"/>
    </font>
    <font>
      <b/>
      <sz val="11"/>
      <color theme="1"/>
      <name val="Nirmala UI"/>
      <family val="2"/>
    </font>
    <font>
      <b/>
      <sz val="10"/>
      <color rgb="FF0070C0"/>
      <name val="Nirmala UI"/>
      <family val="2"/>
    </font>
    <font>
      <b/>
      <sz val="10"/>
      <color theme="1"/>
      <name val="Nirmala UI"/>
      <family val="2"/>
    </font>
    <font>
      <b/>
      <sz val="11"/>
      <color rgb="FF00B050"/>
      <name val="Nirmala UI"/>
      <family val="2"/>
    </font>
    <font>
      <b/>
      <sz val="12"/>
      <color rgb="FF00B050"/>
      <name val="Nirmala UI"/>
      <family val="2"/>
    </font>
    <font>
      <b/>
      <u val="double"/>
      <sz val="16"/>
      <color rgb="FFFF0000"/>
      <name val="Nirmala UI"/>
      <family val="2"/>
    </font>
    <font>
      <b/>
      <sz val="11"/>
      <color rgb="FFC00000"/>
      <name val="Nirmala UI"/>
      <family val="2"/>
    </font>
    <font>
      <b/>
      <sz val="16"/>
      <color rgb="FF00B050"/>
      <name val="Nirmala UI"/>
      <family val="2"/>
    </font>
    <font>
      <sz val="18"/>
      <color theme="1"/>
      <name val="Calibri"/>
      <family val="2"/>
      <scheme val="minor"/>
    </font>
    <font>
      <b/>
      <sz val="16"/>
      <color rgb="FF7030A0"/>
      <name val="Nirmala UI"/>
      <family val="2"/>
    </font>
    <font>
      <b/>
      <sz val="11"/>
      <name val="Nirmala UI"/>
      <family val="2"/>
    </font>
    <font>
      <b/>
      <sz val="11"/>
      <color rgb="FF7030A0"/>
      <name val="Nirmala UI"/>
      <family val="2"/>
    </font>
    <font>
      <b/>
      <sz val="12"/>
      <color rgb="FF7030A0"/>
      <name val="Nirmala UI"/>
      <family val="2"/>
    </font>
    <font>
      <b/>
      <sz val="11"/>
      <color rgb="FF002060"/>
      <name val="Nirmala UI"/>
      <family val="2"/>
    </font>
    <font>
      <b/>
      <sz val="12"/>
      <color rgb="FF002060"/>
      <name val="Nirmala UI"/>
      <family val="2"/>
    </font>
    <font>
      <b/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Nirmala UI Semilight"/>
      <family val="2"/>
    </font>
    <font>
      <b/>
      <sz val="11"/>
      <color theme="1"/>
      <name val="Nirmala UI Semilight"/>
      <family val="2"/>
    </font>
    <font>
      <b/>
      <sz val="10"/>
      <name val="Nirmala UI"/>
      <family val="2"/>
    </font>
    <font>
      <sz val="11"/>
      <color theme="1"/>
      <name val="Nirmala UI"/>
      <family val="2"/>
    </font>
    <font>
      <sz val="11"/>
      <name val="Nirmala UI"/>
      <family val="2"/>
    </font>
    <font>
      <b/>
      <sz val="12"/>
      <name val="Nirmala UI"/>
      <family val="2"/>
    </font>
    <font>
      <b/>
      <sz val="9"/>
      <name val="Nirmala UI"/>
      <family val="2"/>
    </font>
    <font>
      <b/>
      <sz val="11"/>
      <color rgb="FFFF0000"/>
      <name val="Nirmala UI"/>
      <family val="2"/>
    </font>
    <font>
      <b/>
      <sz val="12"/>
      <color rgb="FFFF0000"/>
      <name val="Nirmala UI"/>
      <family val="2"/>
    </font>
    <font>
      <b/>
      <u val="double"/>
      <sz val="12"/>
      <color rgb="FFFF0000"/>
      <name val="Nirmala UI"/>
      <family val="2"/>
    </font>
    <font>
      <b/>
      <sz val="8"/>
      <color theme="1"/>
      <name val="Nirmala UI"/>
      <family val="2"/>
    </font>
    <font>
      <b/>
      <sz val="11"/>
      <color theme="0"/>
      <name val="Nirmala UI"/>
      <family val="2"/>
    </font>
    <font>
      <sz val="11"/>
      <color theme="0"/>
      <name val="Nirmala UI"/>
      <family val="2"/>
    </font>
    <font>
      <b/>
      <sz val="12"/>
      <color theme="1"/>
      <name val="Nirmala UI Semilight"/>
      <family val="2"/>
    </font>
    <font>
      <sz val="18"/>
      <color theme="1"/>
      <name val="Parchment"/>
      <family val="4"/>
    </font>
    <font>
      <b/>
      <sz val="10"/>
      <color theme="1"/>
      <name val="Nirmala UI Semilight"/>
      <family val="2"/>
    </font>
    <font>
      <sz val="12"/>
      <color theme="1"/>
      <name val="Calibri"/>
      <family val="2"/>
      <scheme val="minor"/>
    </font>
    <font>
      <sz val="12"/>
      <color theme="1"/>
      <name val="Nirmala UI Semilight"/>
      <family val="2"/>
    </font>
    <font>
      <b/>
      <sz val="10"/>
      <color rgb="FF7030A0"/>
      <name val="Nirmala UI"/>
      <family val="2"/>
    </font>
    <font>
      <b/>
      <sz val="10"/>
      <color rgb="FFFF0000"/>
      <name val="Nirmala UI"/>
      <family val="2"/>
    </font>
    <font>
      <b/>
      <sz val="12"/>
      <name val="Calibri"/>
      <family val="2"/>
      <scheme val="minor"/>
    </font>
    <font>
      <sz val="10"/>
      <color theme="1"/>
      <name val="Nirmala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9"/>
      <color theme="1"/>
      <name val="Nirmala UI"/>
      <family val="2"/>
    </font>
    <font>
      <b/>
      <sz val="9"/>
      <color rgb="FFFF0000"/>
      <name val="Nirmala UI"/>
      <family val="2"/>
    </font>
    <font>
      <b/>
      <sz val="12"/>
      <color theme="1"/>
      <name val="Nirmala UI"/>
      <family val="2"/>
    </font>
    <font>
      <sz val="12"/>
      <color rgb="FFFF0000"/>
      <name val="Calibri"/>
      <family val="2"/>
      <scheme val="minor"/>
    </font>
    <font>
      <b/>
      <sz val="14"/>
      <color theme="1"/>
      <name val="Nirmala UI"/>
      <family val="2"/>
    </font>
    <font>
      <b/>
      <sz val="14"/>
      <color rgb="FFFF0000"/>
      <name val="Nirmala UI"/>
      <family val="2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theme="1"/>
      <name val="Nirmala UI Semilight"/>
      <family val="2"/>
    </font>
    <font>
      <b/>
      <sz val="11"/>
      <color rgb="FFFF0000"/>
      <name val="Nirmala UI Semilight"/>
      <family val="2"/>
    </font>
    <font>
      <sz val="14"/>
      <color rgb="FFFF0000"/>
      <name val="Calibri"/>
      <family val="2"/>
      <scheme val="minor"/>
    </font>
    <font>
      <b/>
      <sz val="14"/>
      <color theme="1"/>
      <name val="Nirmala UI Semilight"/>
      <family val="2"/>
    </font>
    <font>
      <sz val="8"/>
      <color theme="1"/>
      <name val="Calibri"/>
      <family val="2"/>
      <scheme val="minor"/>
    </font>
    <font>
      <b/>
      <sz val="16"/>
      <color rgb="FFFF0000"/>
      <name val="Nirmala UI"/>
      <family val="2"/>
    </font>
    <font>
      <sz val="20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6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1" fillId="12" borderId="0" applyNumberFormat="0" applyBorder="0" applyAlignment="0" applyProtection="0"/>
    <xf numFmtId="164" fontId="1" fillId="0" borderId="0" applyFont="0" applyFill="0" applyBorder="0" applyAlignment="0" applyProtection="0"/>
  </cellStyleXfs>
  <cellXfs count="520">
    <xf numFmtId="0" fontId="0" fillId="0" borderId="0" xfId="0"/>
    <xf numFmtId="17" fontId="4" fillId="8" borderId="5" xfId="4" applyNumberFormat="1" applyFont="1" applyBorder="1" applyAlignment="1">
      <alignment horizontal="center" vertical="center" wrapText="1"/>
    </xf>
    <xf numFmtId="0" fontId="4" fillId="10" borderId="5" xfId="5" applyFont="1" applyBorder="1" applyAlignment="1">
      <alignment horizontal="center" vertical="center" wrapText="1"/>
    </xf>
    <xf numFmtId="3" fontId="5" fillId="12" borderId="6" xfId="6" applyNumberFormat="1" applyFont="1" applyBorder="1" applyAlignment="1">
      <alignment horizontal="center" vertical="center" wrapText="1"/>
    </xf>
    <xf numFmtId="0" fontId="4" fillId="4" borderId="7" xfId="2" applyFont="1" applyBorder="1" applyAlignment="1">
      <alignment horizontal="center" vertical="center" wrapText="1"/>
    </xf>
    <xf numFmtId="0" fontId="1" fillId="2" borderId="1" xfId="1" applyBorder="1" applyAlignment="1">
      <alignment wrapText="1"/>
    </xf>
    <xf numFmtId="0" fontId="1" fillId="2" borderId="2" xfId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2" fillId="0" borderId="2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14" fontId="0" fillId="0" borderId="2" xfId="0" applyNumberFormat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0" xfId="0" applyFont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/>
    <xf numFmtId="164" fontId="16" fillId="0" borderId="3" xfId="7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164" fontId="16" fillId="0" borderId="3" xfId="7" applyFont="1" applyBorder="1" applyAlignment="1">
      <alignment horizontal="right" vertical="center" wrapText="1"/>
    </xf>
    <xf numFmtId="0" fontId="16" fillId="0" borderId="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4" fontId="22" fillId="0" borderId="3" xfId="7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wrapText="1"/>
    </xf>
    <xf numFmtId="0" fontId="16" fillId="0" borderId="5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16" fillId="0" borderId="0" xfId="0" applyFont="1" applyBorder="1"/>
    <xf numFmtId="0" fontId="26" fillId="0" borderId="2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6" fillId="0" borderId="24" xfId="0" applyFont="1" applyBorder="1" applyAlignment="1">
      <alignment wrapText="1"/>
    </xf>
    <xf numFmtId="0" fontId="19" fillId="0" borderId="4" xfId="0" applyFont="1" applyBorder="1" applyAlignment="1">
      <alignment wrapText="1"/>
    </xf>
    <xf numFmtId="164" fontId="20" fillId="0" borderId="6" xfId="7" applyFont="1" applyBorder="1" applyAlignment="1">
      <alignment horizontal="right" vertical="center" wrapText="1"/>
    </xf>
    <xf numFmtId="0" fontId="16" fillId="0" borderId="2" xfId="0" applyFont="1" applyBorder="1"/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25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23" xfId="0" applyFont="1" applyBorder="1" applyAlignment="1">
      <alignment horizontal="center" vertical="center" wrapText="1"/>
    </xf>
    <xf numFmtId="0" fontId="16" fillId="0" borderId="18" xfId="0" applyFont="1" applyBorder="1"/>
    <xf numFmtId="0" fontId="27" fillId="0" borderId="4" xfId="0" applyFont="1" applyBorder="1" applyAlignment="1">
      <alignment wrapText="1"/>
    </xf>
    <xf numFmtId="164" fontId="28" fillId="0" borderId="6" xfId="7" applyFont="1" applyBorder="1" applyAlignment="1">
      <alignment horizontal="right" vertical="center" wrapText="1"/>
    </xf>
    <xf numFmtId="0" fontId="29" fillId="0" borderId="4" xfId="0" applyFont="1" applyBorder="1" applyAlignment="1">
      <alignment wrapText="1"/>
    </xf>
    <xf numFmtId="164" fontId="30" fillId="0" borderId="6" xfId="7" applyFont="1" applyBorder="1" applyAlignment="1">
      <alignment horizontal="right" vertical="center" wrapText="1"/>
    </xf>
    <xf numFmtId="164" fontId="20" fillId="0" borderId="12" xfId="0" applyNumberFormat="1" applyFont="1" applyBorder="1" applyAlignment="1">
      <alignment horizontal="center" vertical="center" wrapText="1"/>
    </xf>
    <xf numFmtId="0" fontId="0" fillId="0" borderId="2" xfId="0" applyBorder="1"/>
    <xf numFmtId="0" fontId="34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164" fontId="0" fillId="9" borderId="2" xfId="7" applyFont="1" applyFill="1" applyBorder="1" applyAlignment="1">
      <alignment wrapText="1"/>
    </xf>
    <xf numFmtId="164" fontId="0" fillId="13" borderId="2" xfId="7" applyFont="1" applyFill="1" applyBorder="1" applyAlignment="1">
      <alignment wrapText="1"/>
    </xf>
    <xf numFmtId="164" fontId="1" fillId="11" borderId="3" xfId="7" applyFill="1" applyBorder="1" applyAlignment="1">
      <alignment wrapText="1"/>
    </xf>
    <xf numFmtId="164" fontId="5" fillId="5" borderId="8" xfId="7" applyFont="1" applyFill="1" applyBorder="1" applyAlignment="1">
      <alignment wrapText="1"/>
    </xf>
    <xf numFmtId="164" fontId="2" fillId="0" borderId="2" xfId="7" applyFont="1" applyBorder="1" applyAlignment="1">
      <alignment wrapText="1"/>
    </xf>
    <xf numFmtId="164" fontId="2" fillId="0" borderId="3" xfId="7" applyFont="1" applyBorder="1" applyAlignment="1">
      <alignment wrapText="1"/>
    </xf>
    <xf numFmtId="164" fontId="0" fillId="0" borderId="9" xfId="7" applyFont="1" applyBorder="1" applyAlignment="1">
      <alignment wrapText="1"/>
    </xf>
    <xf numFmtId="164" fontId="2" fillId="14" borderId="9" xfId="7" applyFont="1" applyFill="1" applyBorder="1" applyAlignment="1">
      <alignment wrapText="1"/>
    </xf>
    <xf numFmtId="164" fontId="6" fillId="0" borderId="9" xfId="7" applyFont="1" applyBorder="1" applyAlignment="1">
      <alignment horizontal="right" wrapText="1"/>
    </xf>
    <xf numFmtId="164" fontId="2" fillId="0" borderId="2" xfId="7" applyFont="1" applyBorder="1" applyAlignment="1">
      <alignment vertical="center" wrapText="1"/>
    </xf>
    <xf numFmtId="164" fontId="2" fillId="0" borderId="3" xfId="7" applyFont="1" applyBorder="1" applyAlignment="1">
      <alignment vertical="center" wrapText="1"/>
    </xf>
    <xf numFmtId="164" fontId="2" fillId="0" borderId="2" xfId="7" applyFont="1" applyBorder="1" applyAlignment="1">
      <alignment horizontal="right" vertical="center" wrapText="1"/>
    </xf>
    <xf numFmtId="164" fontId="2" fillId="0" borderId="2" xfId="7" applyFont="1" applyFill="1" applyBorder="1" applyAlignment="1">
      <alignment wrapText="1"/>
    </xf>
    <xf numFmtId="164" fontId="0" fillId="0" borderId="12" xfId="7" applyFont="1" applyBorder="1" applyAlignment="1">
      <alignment wrapText="1"/>
    </xf>
    <xf numFmtId="164" fontId="0" fillId="0" borderId="0" xfId="7" applyFont="1"/>
    <xf numFmtId="164" fontId="0" fillId="0" borderId="13" xfId="7" applyFont="1" applyBorder="1" applyAlignment="1">
      <alignment wrapText="1"/>
    </xf>
    <xf numFmtId="164" fontId="36" fillId="3" borderId="11" xfId="7" applyFont="1" applyFill="1" applyBorder="1" applyAlignment="1">
      <alignment wrapText="1"/>
    </xf>
    <xf numFmtId="164" fontId="36" fillId="6" borderId="11" xfId="7" applyFont="1" applyFill="1" applyBorder="1" applyAlignment="1">
      <alignment wrapText="1"/>
    </xf>
    <xf numFmtId="164" fontId="37" fillId="0" borderId="2" xfId="7" applyFont="1" applyBorder="1" applyAlignment="1">
      <alignment vertical="center" wrapText="1"/>
    </xf>
    <xf numFmtId="0" fontId="39" fillId="0" borderId="2" xfId="0" applyFont="1" applyBorder="1" applyAlignment="1">
      <alignment wrapText="1"/>
    </xf>
    <xf numFmtId="164" fontId="40" fillId="6" borderId="11" xfId="7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2" fillId="0" borderId="2" xfId="0" applyFont="1" applyBorder="1" applyAlignment="1"/>
    <xf numFmtId="164" fontId="2" fillId="0" borderId="2" xfId="7" applyFont="1" applyBorder="1" applyAlignment="1"/>
    <xf numFmtId="164" fontId="0" fillId="0" borderId="9" xfId="7" applyFont="1" applyBorder="1" applyAlignment="1"/>
    <xf numFmtId="0" fontId="0" fillId="0" borderId="0" xfId="0" applyAlignment="1"/>
    <xf numFmtId="0" fontId="0" fillId="0" borderId="1" xfId="0" applyBorder="1" applyAlignment="1"/>
    <xf numFmtId="0" fontId="12" fillId="0" borderId="2" xfId="0" applyFont="1" applyBorder="1" applyAlignment="1">
      <alignment wrapText="1"/>
    </xf>
    <xf numFmtId="164" fontId="41" fillId="0" borderId="9" xfId="7" applyFont="1" applyBorder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16" fillId="0" borderId="14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6" fillId="16" borderId="2" xfId="0" applyFont="1" applyFill="1" applyBorder="1" applyAlignment="1">
      <alignment wrapText="1"/>
    </xf>
    <xf numFmtId="0" fontId="26" fillId="16" borderId="2" xfId="0" applyFont="1" applyFill="1" applyBorder="1" applyAlignment="1">
      <alignment horizontal="left" vertical="top" wrapText="1"/>
    </xf>
    <xf numFmtId="0" fontId="16" fillId="17" borderId="2" xfId="0" applyFont="1" applyFill="1" applyBorder="1" applyAlignment="1">
      <alignment wrapText="1"/>
    </xf>
    <xf numFmtId="0" fontId="26" fillId="17" borderId="2" xfId="0" applyFont="1" applyFill="1" applyBorder="1" applyAlignment="1">
      <alignment wrapText="1"/>
    </xf>
    <xf numFmtId="164" fontId="16" fillId="17" borderId="3" xfId="7" applyFont="1" applyFill="1" applyBorder="1" applyAlignment="1">
      <alignment horizontal="right" vertical="center" wrapText="1"/>
    </xf>
    <xf numFmtId="0" fontId="0" fillId="17" borderId="1" xfId="0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0" fillId="17" borderId="0" xfId="0" applyFill="1"/>
    <xf numFmtId="0" fontId="18" fillId="17" borderId="2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6" fillId="0" borderId="22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22" xfId="0" applyFont="1" applyBorder="1" applyAlignment="1">
      <alignment horizontal="left" wrapText="1"/>
    </xf>
    <xf numFmtId="0" fontId="45" fillId="0" borderId="22" xfId="0" applyFont="1" applyBorder="1" applyAlignment="1">
      <alignment horizontal="left" wrapText="1"/>
    </xf>
    <xf numFmtId="0" fontId="46" fillId="0" borderId="22" xfId="0" applyFont="1" applyBorder="1" applyAlignment="1">
      <alignment horizontal="left" wrapText="1"/>
    </xf>
    <xf numFmtId="0" fontId="46" fillId="16" borderId="22" xfId="0" applyFont="1" applyFill="1" applyBorder="1" applyAlignment="1">
      <alignment horizontal="left" vertical="top" wrapText="1"/>
    </xf>
    <xf numFmtId="0" fontId="46" fillId="17" borderId="22" xfId="0" applyFont="1" applyFill="1" applyBorder="1" applyAlignment="1">
      <alignment horizontal="left" wrapText="1"/>
    </xf>
    <xf numFmtId="0" fontId="16" fillId="18" borderId="2" xfId="0" applyFont="1" applyFill="1" applyBorder="1" applyAlignment="1">
      <alignment wrapText="1"/>
    </xf>
    <xf numFmtId="0" fontId="16" fillId="19" borderId="2" xfId="0" applyFont="1" applyFill="1" applyBorder="1" applyAlignment="1">
      <alignment wrapText="1"/>
    </xf>
    <xf numFmtId="0" fontId="42" fillId="19" borderId="22" xfId="0" applyFont="1" applyFill="1" applyBorder="1" applyAlignment="1">
      <alignment horizontal="left" wrapText="1"/>
    </xf>
    <xf numFmtId="0" fontId="44" fillId="0" borderId="22" xfId="0" applyFont="1" applyBorder="1" applyAlignment="1">
      <alignment horizontal="left" wrapText="1"/>
    </xf>
    <xf numFmtId="0" fontId="18" fillId="0" borderId="2" xfId="0" applyFont="1" applyBorder="1" applyAlignment="1">
      <alignment horizontal="left" vertical="top" wrapText="1"/>
    </xf>
    <xf numFmtId="0" fontId="42" fillId="0" borderId="2" xfId="0" applyFont="1" applyBorder="1"/>
    <xf numFmtId="0" fontId="43" fillId="0" borderId="2" xfId="0" applyFont="1" applyBorder="1"/>
    <xf numFmtId="0" fontId="44" fillId="0" borderId="2" xfId="0" applyFont="1" applyBorder="1" applyAlignment="1">
      <alignment wrapText="1"/>
    </xf>
    <xf numFmtId="0" fontId="48" fillId="0" borderId="22" xfId="0" applyFont="1" applyBorder="1" applyAlignment="1">
      <alignment horizontal="left" wrapText="1"/>
    </xf>
    <xf numFmtId="0" fontId="18" fillId="0" borderId="2" xfId="0" applyFont="1" applyBorder="1" applyAlignment="1">
      <alignment wrapText="1"/>
    </xf>
    <xf numFmtId="0" fontId="26" fillId="0" borderId="27" xfId="0" applyFont="1" applyBorder="1" applyAlignment="1">
      <alignment wrapText="1"/>
    </xf>
    <xf numFmtId="0" fontId="26" fillId="0" borderId="20" xfId="0" applyFont="1" applyBorder="1" applyAlignment="1">
      <alignment horizontal="left" wrapText="1"/>
    </xf>
    <xf numFmtId="164" fontId="16" fillId="0" borderId="6" xfId="7" applyFont="1" applyBorder="1" applyAlignment="1">
      <alignment horizontal="right" vertical="center" wrapText="1"/>
    </xf>
    <xf numFmtId="0" fontId="44" fillId="0" borderId="20" xfId="0" applyFont="1" applyBorder="1" applyAlignment="1">
      <alignment horizontal="left" wrapText="1"/>
    </xf>
    <xf numFmtId="0" fontId="0" fillId="20" borderId="0" xfId="0" applyFill="1" applyAlignment="1">
      <alignment wrapText="1"/>
    </xf>
    <xf numFmtId="0" fontId="0" fillId="20" borderId="0" xfId="0" applyFill="1"/>
    <xf numFmtId="0" fontId="0" fillId="20" borderId="0" xfId="0" applyFill="1" applyBorder="1"/>
    <xf numFmtId="0" fontId="0" fillId="20" borderId="0" xfId="0" applyFill="1" applyBorder="1" applyAlignment="1">
      <alignment wrapText="1"/>
    </xf>
    <xf numFmtId="164" fontId="16" fillId="0" borderId="30" xfId="7" applyFont="1" applyBorder="1" applyAlignment="1">
      <alignment horizontal="right" vertical="center" wrapText="1"/>
    </xf>
    <xf numFmtId="164" fontId="16" fillId="0" borderId="32" xfId="7" applyFont="1" applyBorder="1" applyAlignment="1">
      <alignment horizontal="right" vertical="center" wrapText="1"/>
    </xf>
    <xf numFmtId="164" fontId="16" fillId="17" borderId="33" xfId="7" applyFont="1" applyFill="1" applyBorder="1" applyAlignment="1">
      <alignment horizontal="right" vertical="center" wrapText="1"/>
    </xf>
    <xf numFmtId="164" fontId="16" fillId="17" borderId="34" xfId="7" applyFont="1" applyFill="1" applyBorder="1" applyAlignment="1">
      <alignment horizontal="right" vertical="center" wrapText="1"/>
    </xf>
    <xf numFmtId="0" fontId="16" fillId="0" borderId="14" xfId="0" applyFont="1" applyFill="1" applyBorder="1" applyAlignment="1">
      <alignment horizontal="center" vertical="center" wrapText="1"/>
    </xf>
    <xf numFmtId="164" fontId="0" fillId="0" borderId="0" xfId="0" applyNumberFormat="1"/>
    <xf numFmtId="0" fontId="16" fillId="21" borderId="2" xfId="0" applyFont="1" applyFill="1" applyBorder="1" applyAlignment="1">
      <alignment wrapText="1"/>
    </xf>
    <xf numFmtId="0" fontId="26" fillId="21" borderId="2" xfId="0" applyFont="1" applyFill="1" applyBorder="1" applyAlignment="1">
      <alignment wrapText="1"/>
    </xf>
    <xf numFmtId="0" fontId="48" fillId="21" borderId="22" xfId="0" applyFont="1" applyFill="1" applyBorder="1" applyAlignment="1">
      <alignment horizontal="left" wrapText="1"/>
    </xf>
    <xf numFmtId="164" fontId="16" fillId="21" borderId="3" xfId="7" applyFont="1" applyFill="1" applyBorder="1" applyAlignment="1">
      <alignment horizontal="right" vertical="center" wrapText="1"/>
    </xf>
    <xf numFmtId="0" fontId="46" fillId="21" borderId="22" xfId="0" applyFont="1" applyFill="1" applyBorder="1" applyAlignment="1">
      <alignment horizontal="left" wrapText="1"/>
    </xf>
    <xf numFmtId="0" fontId="16" fillId="21" borderId="2" xfId="0" applyFont="1" applyFill="1" applyBorder="1" applyAlignment="1">
      <alignment horizontal="center" vertical="center" wrapText="1"/>
    </xf>
    <xf numFmtId="0" fontId="16" fillId="21" borderId="2" xfId="0" applyFont="1" applyFill="1" applyBorder="1" applyAlignment="1">
      <alignment horizontal="left" vertical="center" wrapText="1"/>
    </xf>
    <xf numFmtId="0" fontId="42" fillId="21" borderId="22" xfId="0" applyFont="1" applyFill="1" applyBorder="1" applyAlignment="1">
      <alignment horizontal="left" vertical="center" wrapText="1"/>
    </xf>
    <xf numFmtId="164" fontId="19" fillId="0" borderId="6" xfId="7" applyFont="1" applyBorder="1" applyAlignment="1">
      <alignment horizontal="right" vertical="center" wrapText="1"/>
    </xf>
    <xf numFmtId="164" fontId="19" fillId="0" borderId="3" xfId="7" applyFont="1" applyBorder="1" applyAlignment="1">
      <alignment horizontal="right" vertical="center" wrapText="1"/>
    </xf>
    <xf numFmtId="0" fontId="52" fillId="0" borderId="2" xfId="0" applyFont="1" applyBorder="1" applyAlignment="1">
      <alignment horizontal="left" wrapText="1"/>
    </xf>
    <xf numFmtId="0" fontId="51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5" xfId="0" applyBorder="1" applyAlignment="1">
      <alignment horizontal="center" vertical="center" wrapText="1"/>
    </xf>
    <xf numFmtId="0" fontId="16" fillId="0" borderId="35" xfId="0" applyFont="1" applyBorder="1" applyAlignment="1">
      <alignment wrapText="1"/>
    </xf>
    <xf numFmtId="0" fontId="16" fillId="0" borderId="31" xfId="0" applyFont="1" applyBorder="1" applyAlignment="1">
      <alignment wrapText="1"/>
    </xf>
    <xf numFmtId="0" fontId="16" fillId="0" borderId="36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164" fontId="28" fillId="0" borderId="23" xfId="7" applyFont="1" applyBorder="1" applyAlignment="1">
      <alignment horizontal="right" vertical="center" wrapText="1"/>
    </xf>
    <xf numFmtId="0" fontId="16" fillId="0" borderId="39" xfId="0" applyFont="1" applyBorder="1" applyAlignment="1">
      <alignment wrapText="1"/>
    </xf>
    <xf numFmtId="0" fontId="16" fillId="0" borderId="40" xfId="0" applyFont="1" applyBorder="1" applyAlignment="1">
      <alignment wrapText="1"/>
    </xf>
    <xf numFmtId="0" fontId="51" fillId="0" borderId="40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64" fontId="49" fillId="0" borderId="3" xfId="7" applyFont="1" applyBorder="1" applyAlignment="1">
      <alignment wrapText="1"/>
    </xf>
    <xf numFmtId="164" fontId="49" fillId="0" borderId="3" xfId="7" applyFont="1" applyFill="1" applyBorder="1" applyAlignment="1">
      <alignment wrapText="1"/>
    </xf>
    <xf numFmtId="164" fontId="50" fillId="0" borderId="3" xfId="0" applyNumberFormat="1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46" fillId="0" borderId="42" xfId="0" applyFont="1" applyFill="1" applyBorder="1" applyAlignment="1">
      <alignment horizontal="left" wrapText="1"/>
    </xf>
    <xf numFmtId="164" fontId="16" fillId="0" borderId="23" xfId="7" applyFont="1" applyFill="1" applyBorder="1" applyAlignment="1">
      <alignment horizontal="right" vertical="center" wrapText="1"/>
    </xf>
    <xf numFmtId="0" fontId="44" fillId="0" borderId="14" xfId="0" applyFont="1" applyFill="1" applyBorder="1" applyAlignment="1">
      <alignment wrapText="1"/>
    </xf>
    <xf numFmtId="0" fontId="26" fillId="0" borderId="0" xfId="0" applyFont="1" applyBorder="1" applyAlignment="1">
      <alignment horizontal="left" wrapText="1"/>
    </xf>
    <xf numFmtId="164" fontId="0" fillId="20" borderId="0" xfId="0" applyNumberFormat="1" applyFill="1"/>
    <xf numFmtId="2" fontId="0" fillId="0" borderId="0" xfId="0" applyNumberFormat="1"/>
    <xf numFmtId="164" fontId="38" fillId="22" borderId="2" xfId="7" applyFont="1" applyFill="1" applyBorder="1" applyAlignment="1">
      <alignment vertical="center" wrapText="1"/>
    </xf>
    <xf numFmtId="164" fontId="34" fillId="0" borderId="2" xfId="7" applyFont="1" applyBorder="1" applyAlignment="1">
      <alignment wrapText="1"/>
    </xf>
    <xf numFmtId="0" fontId="16" fillId="0" borderId="2" xfId="0" applyFont="1" applyBorder="1" applyAlignment="1">
      <alignment horizontal="center" wrapText="1"/>
    </xf>
    <xf numFmtId="0" fontId="0" fillId="0" borderId="43" xfId="0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6" fillId="0" borderId="44" xfId="0" applyFont="1" applyBorder="1" applyAlignment="1">
      <alignment wrapText="1"/>
    </xf>
    <xf numFmtId="0" fontId="26" fillId="0" borderId="44" xfId="0" applyFont="1" applyBorder="1" applyAlignment="1">
      <alignment wrapText="1"/>
    </xf>
    <xf numFmtId="0" fontId="26" fillId="0" borderId="37" xfId="0" applyFont="1" applyBorder="1" applyAlignment="1">
      <alignment horizontal="left" wrapText="1"/>
    </xf>
    <xf numFmtId="164" fontId="19" fillId="0" borderId="30" xfId="7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53" fillId="0" borderId="2" xfId="0" applyFont="1" applyBorder="1" applyAlignment="1">
      <alignment wrapText="1"/>
    </xf>
    <xf numFmtId="0" fontId="54" fillId="0" borderId="22" xfId="0" applyFont="1" applyBorder="1" applyAlignment="1">
      <alignment horizontal="left" wrapText="1"/>
    </xf>
    <xf numFmtId="164" fontId="53" fillId="0" borderId="3" xfId="7" applyFont="1" applyBorder="1" applyAlignment="1">
      <alignment horizontal="right" vertical="center" wrapText="1"/>
    </xf>
    <xf numFmtId="0" fontId="16" fillId="20" borderId="2" xfId="0" applyFont="1" applyFill="1" applyBorder="1" applyAlignment="1">
      <alignment wrapText="1"/>
    </xf>
    <xf numFmtId="0" fontId="42" fillId="20" borderId="22" xfId="0" applyFont="1" applyFill="1" applyBorder="1" applyAlignment="1">
      <alignment horizontal="left" wrapText="1"/>
    </xf>
    <xf numFmtId="0" fontId="0" fillId="0" borderId="19" xfId="0" applyBorder="1" applyAlignment="1">
      <alignment horizontal="center" vertical="center" wrapText="1"/>
    </xf>
    <xf numFmtId="0" fontId="16" fillId="0" borderId="45" xfId="0" applyFont="1" applyBorder="1" applyAlignment="1">
      <alignment wrapText="1"/>
    </xf>
    <xf numFmtId="0" fontId="47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2" fontId="49" fillId="0" borderId="6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55" fillId="0" borderId="0" xfId="0" applyFont="1"/>
    <xf numFmtId="2" fontId="55" fillId="0" borderId="0" xfId="0" applyNumberFormat="1" applyFont="1"/>
    <xf numFmtId="0" fontId="42" fillId="0" borderId="2" xfId="0" applyFont="1" applyBorder="1" applyAlignment="1">
      <alignment horizontal="left" wrapText="1"/>
    </xf>
    <xf numFmtId="164" fontId="16" fillId="0" borderId="2" xfId="7" applyFont="1" applyBorder="1" applyAlignment="1">
      <alignment horizontal="right" vertical="center" wrapText="1"/>
    </xf>
    <xf numFmtId="0" fontId="46" fillId="0" borderId="2" xfId="0" applyFont="1" applyBorder="1" applyAlignment="1">
      <alignment horizontal="left" wrapText="1"/>
    </xf>
    <xf numFmtId="0" fontId="45" fillId="0" borderId="2" xfId="0" applyFont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0" fillId="20" borderId="2" xfId="0" applyFill="1" applyBorder="1" applyAlignment="1">
      <alignment wrapText="1"/>
    </xf>
    <xf numFmtId="164" fontId="45" fillId="0" borderId="2" xfId="7" applyFont="1" applyBorder="1" applyAlignment="1">
      <alignment horizontal="right" vertical="center" wrapText="1"/>
    </xf>
    <xf numFmtId="2" fontId="0" fillId="0" borderId="2" xfId="0" applyNumberForma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Fill="1" applyBorder="1" applyAlignment="1">
      <alignment wrapText="1"/>
    </xf>
    <xf numFmtId="2" fontId="43" fillId="0" borderId="2" xfId="0" applyNumberFormat="1" applyFont="1" applyBorder="1" applyAlignment="1">
      <alignment wrapText="1"/>
    </xf>
    <xf numFmtId="0" fontId="43" fillId="0" borderId="2" xfId="0" applyFont="1" applyBorder="1" applyAlignment="1">
      <alignment wrapText="1"/>
    </xf>
    <xf numFmtId="0" fontId="42" fillId="0" borderId="2" xfId="0" applyFont="1" applyBorder="1" applyAlignment="1">
      <alignment wrapText="1"/>
    </xf>
    <xf numFmtId="0" fontId="57" fillId="0" borderId="2" xfId="0" applyFont="1" applyBorder="1" applyAlignment="1">
      <alignment wrapText="1"/>
    </xf>
    <xf numFmtId="0" fontId="42" fillId="0" borderId="2" xfId="0" applyFont="1" applyFill="1" applyBorder="1" applyAlignment="1">
      <alignment wrapText="1"/>
    </xf>
    <xf numFmtId="0" fontId="58" fillId="0" borderId="2" xfId="0" applyFont="1" applyBorder="1" applyAlignment="1">
      <alignment wrapText="1"/>
    </xf>
    <xf numFmtId="2" fontId="59" fillId="0" borderId="2" xfId="0" applyNumberFormat="1" applyFont="1" applyBorder="1" applyAlignment="1">
      <alignment wrapText="1"/>
    </xf>
    <xf numFmtId="0" fontId="43" fillId="20" borderId="2" xfId="0" applyFont="1" applyFill="1" applyBorder="1" applyAlignment="1">
      <alignment wrapText="1"/>
    </xf>
    <xf numFmtId="0" fontId="42" fillId="20" borderId="2" xfId="0" applyFont="1" applyFill="1" applyBorder="1" applyAlignment="1">
      <alignment wrapText="1"/>
    </xf>
    <xf numFmtId="2" fontId="43" fillId="20" borderId="2" xfId="0" applyNumberFormat="1" applyFont="1" applyFill="1" applyBorder="1" applyAlignment="1">
      <alignment wrapText="1"/>
    </xf>
    <xf numFmtId="0" fontId="43" fillId="0" borderId="2" xfId="0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16" fillId="0" borderId="44" xfId="0" applyFont="1" applyBorder="1" applyAlignment="1">
      <alignment horizontal="center" vertical="center" wrapText="1"/>
    </xf>
    <xf numFmtId="0" fontId="43" fillId="0" borderId="44" xfId="0" applyFont="1" applyFill="1" applyBorder="1" applyAlignment="1">
      <alignment wrapText="1"/>
    </xf>
    <xf numFmtId="0" fontId="43" fillId="0" borderId="44" xfId="0" applyFont="1" applyFill="1" applyBorder="1" applyAlignment="1">
      <alignment horizontal="center" wrapText="1"/>
    </xf>
    <xf numFmtId="0" fontId="0" fillId="0" borderId="44" xfId="0" applyBorder="1" applyAlignment="1">
      <alignment wrapText="1"/>
    </xf>
    <xf numFmtId="2" fontId="43" fillId="0" borderId="44" xfId="0" applyNumberFormat="1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2" fontId="2" fillId="0" borderId="0" xfId="0" applyNumberFormat="1" applyFont="1"/>
    <xf numFmtId="164" fontId="60" fillId="0" borderId="23" xfId="7" applyFont="1" applyBorder="1" applyAlignment="1">
      <alignment horizontal="right" vertical="center" wrapText="1"/>
    </xf>
    <xf numFmtId="0" fontId="43" fillId="0" borderId="0" xfId="0" applyFont="1" applyFill="1" applyBorder="1" applyAlignment="1">
      <alignment wrapText="1"/>
    </xf>
    <xf numFmtId="2" fontId="0" fillId="0" borderId="0" xfId="0" applyNumberFormat="1" applyBorder="1" applyAlignment="1">
      <alignment wrapText="1"/>
    </xf>
    <xf numFmtId="0" fontId="57" fillId="0" borderId="2" xfId="0" applyFont="1" applyFill="1" applyBorder="1" applyAlignment="1">
      <alignment wrapText="1"/>
    </xf>
    <xf numFmtId="164" fontId="61" fillId="0" borderId="3" xfId="7" applyFont="1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37" fillId="0" borderId="2" xfId="0" applyNumberFormat="1" applyFont="1" applyBorder="1" applyAlignment="1">
      <alignment horizontal="center" vertical="center" wrapText="1"/>
    </xf>
    <xf numFmtId="14" fontId="45" fillId="0" borderId="2" xfId="0" applyNumberFormat="1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14" fontId="63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42" fillId="0" borderId="2" xfId="0" applyNumberFormat="1" applyFont="1" applyBorder="1" applyAlignment="1">
      <alignment wrapText="1"/>
    </xf>
    <xf numFmtId="0" fontId="0" fillId="0" borderId="2" xfId="0" applyNumberFormat="1" applyBorder="1" applyAlignment="1">
      <alignment wrapText="1"/>
    </xf>
    <xf numFmtId="0" fontId="43" fillId="0" borderId="2" xfId="0" applyNumberFormat="1" applyFont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6" xfId="0" applyBorder="1"/>
    <xf numFmtId="0" fontId="2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43" fillId="0" borderId="2" xfId="0" applyFont="1" applyBorder="1" applyAlignment="1">
      <alignment vertical="top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64" fillId="0" borderId="0" xfId="0" applyFont="1"/>
    <xf numFmtId="0" fontId="65" fillId="0" borderId="46" xfId="0" applyFont="1" applyBorder="1"/>
    <xf numFmtId="0" fontId="65" fillId="0" borderId="13" xfId="0" applyFont="1" applyBorder="1"/>
    <xf numFmtId="0" fontId="66" fillId="2" borderId="2" xfId="1" applyFont="1" applyBorder="1" applyAlignment="1">
      <alignment wrapText="1"/>
    </xf>
    <xf numFmtId="14" fontId="66" fillId="0" borderId="2" xfId="0" applyNumberFormat="1" applyFont="1" applyBorder="1" applyAlignment="1">
      <alignment wrapText="1"/>
    </xf>
    <xf numFmtId="14" fontId="66" fillId="0" borderId="2" xfId="0" applyNumberFormat="1" applyFont="1" applyBorder="1" applyAlignment="1">
      <alignment vertical="center"/>
    </xf>
    <xf numFmtId="14" fontId="66" fillId="0" borderId="2" xfId="0" applyNumberFormat="1" applyFont="1" applyBorder="1" applyAlignment="1">
      <alignment vertical="center" wrapText="1"/>
    </xf>
    <xf numFmtId="14" fontId="66" fillId="0" borderId="2" xfId="0" applyNumberFormat="1" applyFont="1" applyBorder="1" applyAlignment="1">
      <alignment horizontal="center" vertical="center" wrapText="1"/>
    </xf>
    <xf numFmtId="14" fontId="66" fillId="0" borderId="2" xfId="0" applyNumberFormat="1" applyFont="1" applyBorder="1" applyAlignment="1"/>
    <xf numFmtId="14" fontId="66" fillId="0" borderId="2" xfId="0" applyNumberFormat="1" applyFont="1" applyBorder="1" applyAlignment="1">
      <alignment horizontal="right" wrapText="1"/>
    </xf>
    <xf numFmtId="0" fontId="66" fillId="0" borderId="11" xfId="0" applyFont="1" applyBorder="1" applyAlignment="1">
      <alignment wrapText="1"/>
    </xf>
    <xf numFmtId="0" fontId="66" fillId="0" borderId="0" xfId="0" applyFont="1"/>
    <xf numFmtId="3" fontId="37" fillId="12" borderId="6" xfId="6" applyNumberFormat="1" applyFont="1" applyBorder="1" applyAlignment="1">
      <alignment horizontal="center" vertical="center" wrapText="1"/>
    </xf>
    <xf numFmtId="164" fontId="67" fillId="11" borderId="3" xfId="7" applyFont="1" applyFill="1" applyBorder="1" applyAlignment="1">
      <alignment wrapText="1"/>
    </xf>
    <xf numFmtId="164" fontId="37" fillId="0" borderId="3" xfId="7" applyFont="1" applyBorder="1" applyAlignment="1">
      <alignment wrapText="1"/>
    </xf>
    <xf numFmtId="164" fontId="37" fillId="0" borderId="3" xfId="7" applyFont="1" applyBorder="1" applyAlignment="1">
      <alignment vertical="center" wrapText="1"/>
    </xf>
    <xf numFmtId="164" fontId="67" fillId="0" borderId="12" xfId="7" applyFont="1" applyBorder="1" applyAlignment="1">
      <alignment wrapText="1"/>
    </xf>
    <xf numFmtId="164" fontId="67" fillId="0" borderId="0" xfId="7" applyFont="1"/>
    <xf numFmtId="0" fontId="67" fillId="0" borderId="0" xfId="0" applyFont="1"/>
    <xf numFmtId="164" fontId="37" fillId="0" borderId="3" xfId="7" applyFont="1" applyBorder="1" applyAlignment="1"/>
    <xf numFmtId="164" fontId="37" fillId="0" borderId="3" xfId="7" applyFont="1" applyBorder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/>
    <xf numFmtId="164" fontId="40" fillId="3" borderId="11" xfId="7" applyFont="1" applyFill="1" applyBorder="1" applyAlignment="1">
      <alignment wrapText="1"/>
    </xf>
    <xf numFmtId="0" fontId="11" fillId="0" borderId="14" xfId="0" applyFont="1" applyFill="1" applyBorder="1" applyAlignment="1">
      <alignment wrapText="1"/>
    </xf>
    <xf numFmtId="0" fontId="0" fillId="0" borderId="42" xfId="0" applyBorder="1" applyAlignment="1"/>
    <xf numFmtId="0" fontId="0" fillId="0" borderId="0" xfId="0" applyBorder="1" applyAlignment="1"/>
    <xf numFmtId="0" fontId="16" fillId="0" borderId="0" xfId="0" applyFont="1" applyBorder="1" applyAlignment="1">
      <alignment horizontal="center" wrapText="1"/>
    </xf>
    <xf numFmtId="0" fontId="68" fillId="0" borderId="0" xfId="0" applyFont="1"/>
    <xf numFmtId="0" fontId="27" fillId="0" borderId="0" xfId="0" applyFont="1" applyBorder="1" applyAlignment="1">
      <alignment wrapText="1"/>
    </xf>
    <xf numFmtId="0" fontId="2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7" xfId="0" applyBorder="1"/>
    <xf numFmtId="0" fontId="58" fillId="0" borderId="18" xfId="0" applyFont="1" applyBorder="1" applyAlignment="1"/>
    <xf numFmtId="0" fontId="58" fillId="0" borderId="9" xfId="0" applyFont="1" applyBorder="1"/>
    <xf numFmtId="0" fontId="71" fillId="0" borderId="18" xfId="0" applyFont="1" applyBorder="1" applyAlignment="1">
      <alignment horizontal="center" wrapText="1"/>
    </xf>
    <xf numFmtId="0" fontId="71" fillId="0" borderId="49" xfId="0" applyFont="1" applyBorder="1" applyAlignment="1">
      <alignment horizontal="center" wrapText="1"/>
    </xf>
    <xf numFmtId="0" fontId="71" fillId="0" borderId="46" xfId="0" applyFont="1" applyBorder="1" applyAlignment="1">
      <alignment horizontal="center" wrapText="1"/>
    </xf>
    <xf numFmtId="0" fontId="50" fillId="0" borderId="46" xfId="0" applyFont="1" applyBorder="1" applyAlignment="1">
      <alignment horizontal="center" wrapText="1"/>
    </xf>
    <xf numFmtId="0" fontId="72" fillId="0" borderId="13" xfId="0" applyFont="1" applyBorder="1"/>
    <xf numFmtId="0" fontId="71" fillId="0" borderId="0" xfId="0" applyFont="1" applyBorder="1" applyAlignment="1">
      <alignment horizontal="center" wrapText="1"/>
    </xf>
    <xf numFmtId="0" fontId="58" fillId="0" borderId="0" xfId="0" applyFont="1" applyBorder="1"/>
    <xf numFmtId="0" fontId="65" fillId="0" borderId="0" xfId="0" applyFont="1" applyBorder="1"/>
    <xf numFmtId="0" fontId="65" fillId="0" borderId="9" xfId="0" applyFont="1" applyBorder="1"/>
    <xf numFmtId="0" fontId="0" fillId="0" borderId="16" xfId="0" applyBorder="1"/>
    <xf numFmtId="0" fontId="68" fillId="0" borderId="16" xfId="0" applyFont="1" applyBorder="1"/>
    <xf numFmtId="0" fontId="0" fillId="0" borderId="18" xfId="0" applyBorder="1"/>
    <xf numFmtId="0" fontId="68" fillId="0" borderId="0" xfId="0" applyFont="1" applyBorder="1"/>
    <xf numFmtId="0" fontId="16" fillId="0" borderId="15" xfId="0" applyFont="1" applyBorder="1" applyAlignment="1">
      <alignment horizontal="center" vertical="center" wrapText="1"/>
    </xf>
    <xf numFmtId="0" fontId="37" fillId="0" borderId="2" xfId="0" applyFont="1" applyBorder="1" applyAlignment="1">
      <alignment wrapText="1"/>
    </xf>
    <xf numFmtId="0" fontId="77" fillId="0" borderId="2" xfId="0" applyFont="1" applyBorder="1" applyAlignment="1">
      <alignment wrapText="1"/>
    </xf>
    <xf numFmtId="0" fontId="39" fillId="0" borderId="14" xfId="0" applyFont="1" applyFill="1" applyBorder="1" applyAlignment="1">
      <alignment wrapText="1"/>
    </xf>
    <xf numFmtId="164" fontId="37" fillId="0" borderId="2" xfId="7" applyFont="1" applyBorder="1" applyAlignment="1"/>
    <xf numFmtId="164" fontId="37" fillId="0" borderId="2" xfId="7" applyFont="1" applyBorder="1" applyAlignment="1">
      <alignment horizontal="right" vertical="center" wrapText="1"/>
    </xf>
    <xf numFmtId="164" fontId="37" fillId="0" borderId="2" xfId="7" applyFont="1" applyBorder="1" applyAlignment="1">
      <alignment wrapText="1"/>
    </xf>
    <xf numFmtId="0" fontId="0" fillId="0" borderId="43" xfId="0" applyBorder="1" applyAlignment="1">
      <alignment wrapText="1"/>
    </xf>
    <xf numFmtId="14" fontId="0" fillId="0" borderId="44" xfId="0" applyNumberFormat="1" applyBorder="1" applyAlignment="1">
      <alignment horizontal="right" wrapText="1"/>
    </xf>
    <xf numFmtId="0" fontId="2" fillId="0" borderId="44" xfId="0" applyFont="1" applyBorder="1" applyAlignment="1">
      <alignment wrapText="1"/>
    </xf>
    <xf numFmtId="164" fontId="2" fillId="0" borderId="44" xfId="7" applyFont="1" applyBorder="1" applyAlignment="1">
      <alignment wrapText="1"/>
    </xf>
    <xf numFmtId="164" fontId="0" fillId="0" borderId="30" xfId="7" applyFont="1" applyBorder="1" applyAlignment="1">
      <alignment wrapText="1"/>
    </xf>
    <xf numFmtId="164" fontId="0" fillId="0" borderId="2" xfId="7" applyFont="1" applyBorder="1" applyAlignment="1">
      <alignment wrapText="1"/>
    </xf>
    <xf numFmtId="164" fontId="0" fillId="0" borderId="2" xfId="7" applyFont="1" applyBorder="1"/>
    <xf numFmtId="164" fontId="0" fillId="11" borderId="3" xfId="7" applyFont="1" applyFill="1" applyBorder="1" applyAlignment="1">
      <alignment wrapText="1"/>
    </xf>
    <xf numFmtId="164" fontId="0" fillId="0" borderId="14" xfId="7" applyFont="1" applyBorder="1"/>
    <xf numFmtId="0" fontId="11" fillId="0" borderId="2" xfId="0" applyFont="1" applyBorder="1" applyAlignment="1">
      <alignment wrapText="1"/>
    </xf>
    <xf numFmtId="164" fontId="11" fillId="0" borderId="2" xfId="7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wrapText="1"/>
    </xf>
    <xf numFmtId="0" fontId="42" fillId="0" borderId="37" xfId="0" applyFont="1" applyBorder="1" applyAlignment="1">
      <alignment horizontal="center" wrapText="1"/>
    </xf>
    <xf numFmtId="0" fontId="42" fillId="0" borderId="38" xfId="0" applyFont="1" applyBorder="1" applyAlignment="1">
      <alignment horizontal="center" wrapText="1"/>
    </xf>
    <xf numFmtId="0" fontId="42" fillId="0" borderId="3" xfId="0" applyFont="1" applyBorder="1"/>
    <xf numFmtId="0" fontId="84" fillId="0" borderId="2" xfId="0" applyFont="1" applyBorder="1" applyAlignment="1">
      <alignment wrapText="1"/>
    </xf>
    <xf numFmtId="0" fontId="42" fillId="0" borderId="44" xfId="0" applyFont="1" applyBorder="1"/>
    <xf numFmtId="0" fontId="42" fillId="0" borderId="37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14" fontId="0" fillId="0" borderId="0" xfId="0" applyNumberFormat="1"/>
    <xf numFmtId="0" fontId="57" fillId="0" borderId="2" xfId="0" applyFont="1" applyBorder="1" applyAlignment="1">
      <alignment vertical="center" wrapText="1"/>
    </xf>
    <xf numFmtId="0" fontId="57" fillId="0" borderId="2" xfId="0" applyFont="1" applyBorder="1" applyAlignment="1">
      <alignment vertical="center"/>
    </xf>
    <xf numFmtId="0" fontId="42" fillId="0" borderId="2" xfId="0" applyFont="1" applyBorder="1" applyAlignment="1"/>
    <xf numFmtId="0" fontId="57" fillId="0" borderId="1" xfId="0" applyFont="1" applyBorder="1" applyAlignment="1">
      <alignment vertical="center" wrapText="1"/>
    </xf>
    <xf numFmtId="0" fontId="57" fillId="0" borderId="3" xfId="0" applyFont="1" applyBorder="1" applyAlignment="1">
      <alignment vertical="center"/>
    </xf>
    <xf numFmtId="0" fontId="42" fillId="0" borderId="1" xfId="0" applyFont="1" applyBorder="1" applyAlignment="1"/>
    <xf numFmtId="0" fontId="42" fillId="0" borderId="3" xfId="0" applyFont="1" applyBorder="1" applyAlignment="1"/>
    <xf numFmtId="0" fontId="0" fillId="0" borderId="12" xfId="0" applyBorder="1"/>
    <xf numFmtId="0" fontId="85" fillId="0" borderId="0" xfId="0" applyFont="1"/>
    <xf numFmtId="0" fontId="0" fillId="0" borderId="0" xfId="0" applyAlignment="1">
      <alignment horizontal="center" wrapText="1"/>
    </xf>
    <xf numFmtId="165" fontId="42" fillId="0" borderId="3" xfId="0" applyNumberFormat="1" applyFont="1" applyBorder="1"/>
    <xf numFmtId="165" fontId="42" fillId="0" borderId="30" xfId="0" applyNumberFormat="1" applyFont="1" applyBorder="1"/>
    <xf numFmtId="165" fontId="55" fillId="0" borderId="12" xfId="0" applyNumberFormat="1" applyFont="1" applyBorder="1"/>
    <xf numFmtId="0" fontId="71" fillId="0" borderId="0" xfId="0" applyFont="1" applyBorder="1" applyAlignment="1">
      <alignment horizontal="center" wrapText="1"/>
    </xf>
    <xf numFmtId="0" fontId="50" fillId="0" borderId="0" xfId="0" applyFont="1" applyBorder="1" applyAlignment="1">
      <alignment horizontal="center" wrapText="1"/>
    </xf>
    <xf numFmtId="0" fontId="41" fillId="0" borderId="0" xfId="0" applyFont="1"/>
    <xf numFmtId="0" fontId="41" fillId="0" borderId="0" xfId="0" applyFont="1" applyAlignment="1">
      <alignment wrapText="1"/>
    </xf>
    <xf numFmtId="14" fontId="0" fillId="0" borderId="0" xfId="0" applyNumberFormat="1" applyFont="1"/>
    <xf numFmtId="14" fontId="88" fillId="0" borderId="0" xfId="0" applyNumberFormat="1" applyFont="1"/>
    <xf numFmtId="0" fontId="41" fillId="0" borderId="52" xfId="0" applyFont="1" applyBorder="1"/>
    <xf numFmtId="0" fontId="0" fillId="0" borderId="52" xfId="0" applyBorder="1"/>
    <xf numFmtId="165" fontId="0" fillId="0" borderId="0" xfId="0" applyNumberFormat="1"/>
    <xf numFmtId="0" fontId="20" fillId="0" borderId="0" xfId="0" applyFont="1" applyBorder="1" applyAlignment="1">
      <alignment horizontal="center" wrapText="1"/>
    </xf>
    <xf numFmtId="0" fontId="90" fillId="0" borderId="0" xfId="0" applyFont="1"/>
    <xf numFmtId="0" fontId="65" fillId="0" borderId="0" xfId="0" applyFont="1"/>
    <xf numFmtId="0" fontId="91" fillId="0" borderId="0" xfId="0" applyFont="1"/>
    <xf numFmtId="0" fontId="92" fillId="0" borderId="51" xfId="0" applyFont="1" applyBorder="1"/>
    <xf numFmtId="0" fontId="58" fillId="0" borderId="0" xfId="0" applyFont="1"/>
    <xf numFmtId="0" fontId="93" fillId="0" borderId="0" xfId="0" applyFont="1"/>
    <xf numFmtId="0" fontId="94" fillId="0" borderId="0" xfId="0" applyFont="1"/>
    <xf numFmtId="0" fontId="0" fillId="0" borderId="29" xfId="0" applyBorder="1" applyAlignment="1"/>
    <xf numFmtId="0" fontId="0" fillId="0" borderId="38" xfId="0" applyBorder="1" applyAlignment="1"/>
    <xf numFmtId="0" fontId="0" fillId="0" borderId="37" xfId="0" applyBorder="1" applyAlignment="1">
      <alignment wrapText="1"/>
    </xf>
    <xf numFmtId="43" fontId="0" fillId="0" borderId="0" xfId="0" applyNumberFormat="1"/>
    <xf numFmtId="43" fontId="0" fillId="0" borderId="0" xfId="0" applyNumberFormat="1" applyFont="1" applyAlignment="1">
      <alignment wrapText="1"/>
    </xf>
    <xf numFmtId="0" fontId="0" fillId="0" borderId="42" xfId="0" applyFont="1" applyBorder="1" applyAlignment="1">
      <alignment wrapText="1"/>
    </xf>
    <xf numFmtId="0" fontId="0" fillId="0" borderId="0" xfId="0" applyFont="1" applyAlignment="1">
      <alignment wrapText="1"/>
    </xf>
    <xf numFmtId="14" fontId="67" fillId="0" borderId="2" xfId="0" applyNumberFormat="1" applyFont="1" applyBorder="1" applyAlignment="1">
      <alignment wrapText="1"/>
    </xf>
    <xf numFmtId="0" fontId="0" fillId="0" borderId="2" xfId="0" applyBorder="1" applyAlignment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58" fillId="0" borderId="2" xfId="0" applyFont="1" applyBorder="1"/>
    <xf numFmtId="164" fontId="2" fillId="0" borderId="30" xfId="7" applyFont="1" applyBorder="1" applyAlignment="1">
      <alignment wrapText="1"/>
    </xf>
    <xf numFmtId="164" fontId="2" fillId="0" borderId="6" xfId="7" applyFont="1" applyBorder="1" applyAlignment="1">
      <alignment wrapText="1"/>
    </xf>
    <xf numFmtId="164" fontId="2" fillId="0" borderId="53" xfId="7" applyFont="1" applyBorder="1" applyAlignment="1">
      <alignment wrapText="1"/>
    </xf>
    <xf numFmtId="43" fontId="0" fillId="0" borderId="54" xfId="0" applyNumberFormat="1" applyBorder="1"/>
    <xf numFmtId="43" fontId="0" fillId="0" borderId="54" xfId="0" applyNumberFormat="1" applyFont="1" applyBorder="1" applyAlignment="1">
      <alignment wrapText="1"/>
    </xf>
    <xf numFmtId="164" fontId="2" fillId="0" borderId="55" xfId="7" applyFont="1" applyBorder="1" applyAlignment="1">
      <alignment wrapText="1"/>
    </xf>
    <xf numFmtId="0" fontId="64" fillId="0" borderId="0" xfId="0" applyFont="1" applyAlignment="1">
      <alignment wrapText="1"/>
    </xf>
    <xf numFmtId="0" fontId="0" fillId="0" borderId="42" xfId="0" applyBorder="1" applyAlignment="1">
      <alignment wrapText="1"/>
    </xf>
    <xf numFmtId="0" fontId="0" fillId="15" borderId="15" xfId="0" applyFill="1" applyBorder="1" applyAlignment="1">
      <alignment vertical="center" wrapText="1"/>
    </xf>
    <xf numFmtId="0" fontId="0" fillId="15" borderId="16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0" fillId="15" borderId="18" xfId="0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15" borderId="9" xfId="0" applyFill="1" applyBorder="1" applyAlignment="1">
      <alignment vertical="center"/>
    </xf>
    <xf numFmtId="0" fontId="0" fillId="15" borderId="19" xfId="0" applyFill="1" applyBorder="1" applyAlignment="1">
      <alignment vertical="center"/>
    </xf>
    <xf numFmtId="0" fontId="0" fillId="15" borderId="20" xfId="0" applyFill="1" applyBorder="1" applyAlignment="1">
      <alignment vertical="center"/>
    </xf>
    <xf numFmtId="0" fontId="0" fillId="15" borderId="21" xfId="0" applyFill="1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4" fillId="7" borderId="4" xfId="3" applyFont="1" applyBorder="1" applyAlignment="1">
      <alignment horizontal="center" vertical="center" wrapText="1"/>
    </xf>
    <xf numFmtId="0" fontId="4" fillId="7" borderId="5" xfId="3" applyFont="1" applyBorder="1" applyAlignment="1">
      <alignment horizontal="center" vertical="center" wrapText="1"/>
    </xf>
    <xf numFmtId="164" fontId="6" fillId="0" borderId="7" xfId="7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45" fillId="0" borderId="2" xfId="0" applyFont="1" applyFill="1" applyBorder="1" applyAlignment="1">
      <alignment horizontal="center" wrapText="1"/>
    </xf>
    <xf numFmtId="0" fontId="0" fillId="15" borderId="15" xfId="0" applyFill="1" applyBorder="1" applyAlignment="1">
      <alignment vertical="top" wrapText="1"/>
    </xf>
    <xf numFmtId="0" fontId="0" fillId="15" borderId="16" xfId="0" applyFill="1" applyBorder="1" applyAlignment="1">
      <alignment vertical="top"/>
    </xf>
    <xf numFmtId="0" fontId="0" fillId="15" borderId="17" xfId="0" applyFill="1" applyBorder="1" applyAlignment="1">
      <alignment vertical="top"/>
    </xf>
    <xf numFmtId="0" fontId="0" fillId="15" borderId="18" xfId="0" applyFill="1" applyBorder="1" applyAlignment="1">
      <alignment vertical="top"/>
    </xf>
    <xf numFmtId="0" fontId="0" fillId="15" borderId="0" xfId="0" applyFill="1" applyBorder="1" applyAlignment="1">
      <alignment vertical="top"/>
    </xf>
    <xf numFmtId="0" fontId="0" fillId="15" borderId="9" xfId="0" applyFill="1" applyBorder="1" applyAlignment="1">
      <alignment vertical="top"/>
    </xf>
    <xf numFmtId="0" fontId="0" fillId="15" borderId="19" xfId="0" applyFill="1" applyBorder="1" applyAlignment="1">
      <alignment vertical="top"/>
    </xf>
    <xf numFmtId="0" fontId="0" fillId="15" borderId="20" xfId="0" applyFill="1" applyBorder="1" applyAlignment="1">
      <alignment vertical="top"/>
    </xf>
    <xf numFmtId="0" fontId="0" fillId="15" borderId="21" xfId="0" applyFill="1" applyBorder="1" applyAlignment="1">
      <alignment vertical="top"/>
    </xf>
    <xf numFmtId="0" fontId="27" fillId="0" borderId="37" xfId="0" applyFont="1" applyBorder="1" applyAlignment="1">
      <alignment horizontal="center" wrapText="1"/>
    </xf>
    <xf numFmtId="0" fontId="27" fillId="0" borderId="29" xfId="0" applyFont="1" applyBorder="1" applyAlignment="1">
      <alignment horizontal="center" wrapText="1"/>
    </xf>
    <xf numFmtId="0" fontId="27" fillId="0" borderId="38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74" fillId="0" borderId="50" xfId="0" applyFont="1" applyBorder="1" applyAlignment="1">
      <alignment horizontal="center" wrapText="1"/>
    </xf>
    <xf numFmtId="0" fontId="73" fillId="0" borderId="16" xfId="0" applyFont="1" applyBorder="1" applyAlignment="1">
      <alignment horizontal="center" wrapText="1"/>
    </xf>
    <xf numFmtId="0" fontId="16" fillId="0" borderId="22" xfId="0" applyFont="1" applyBorder="1" applyAlignment="1">
      <alignment horizontal="left" wrapText="1"/>
    </xf>
    <xf numFmtId="0" fontId="16" fillId="0" borderId="28" xfId="0" applyFont="1" applyBorder="1" applyAlignment="1">
      <alignment horizontal="left" wrapText="1"/>
    </xf>
    <xf numFmtId="0" fontId="0" fillId="15" borderId="15" xfId="0" applyFill="1" applyBorder="1" applyAlignment="1">
      <alignment horizontal="center" vertical="top" wrapText="1"/>
    </xf>
    <xf numFmtId="0" fontId="0" fillId="15" borderId="16" xfId="0" applyFill="1" applyBorder="1" applyAlignment="1">
      <alignment horizontal="center" vertical="top"/>
    </xf>
    <xf numFmtId="0" fontId="0" fillId="15" borderId="17" xfId="0" applyFill="1" applyBorder="1" applyAlignment="1">
      <alignment horizontal="center" vertical="top"/>
    </xf>
    <xf numFmtId="0" fontId="0" fillId="15" borderId="18" xfId="0" applyFill="1" applyBorder="1" applyAlignment="1">
      <alignment horizontal="center" vertical="top"/>
    </xf>
    <xf numFmtId="0" fontId="0" fillId="15" borderId="0" xfId="0" applyFill="1" applyBorder="1" applyAlignment="1">
      <alignment horizontal="center" vertical="top"/>
    </xf>
    <xf numFmtId="0" fontId="0" fillId="15" borderId="9" xfId="0" applyFill="1" applyBorder="1" applyAlignment="1">
      <alignment horizontal="center" vertical="top"/>
    </xf>
    <xf numFmtId="0" fontId="0" fillId="15" borderId="19" xfId="0" applyFill="1" applyBorder="1" applyAlignment="1">
      <alignment horizontal="center" vertical="top"/>
    </xf>
    <xf numFmtId="0" fontId="0" fillId="15" borderId="20" xfId="0" applyFill="1" applyBorder="1" applyAlignment="1">
      <alignment horizontal="center" vertical="top"/>
    </xf>
    <xf numFmtId="0" fontId="0" fillId="15" borderId="21" xfId="0" applyFill="1" applyBorder="1" applyAlignment="1">
      <alignment horizontal="center" vertical="top"/>
    </xf>
    <xf numFmtId="0" fontId="27" fillId="0" borderId="42" xfId="0" applyFont="1" applyBorder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27" fillId="0" borderId="45" xfId="0" applyFont="1" applyBorder="1" applyAlignment="1">
      <alignment horizontal="center" wrapText="1"/>
    </xf>
    <xf numFmtId="0" fontId="0" fillId="15" borderId="18" xfId="0" applyFill="1" applyBorder="1" applyAlignment="1">
      <alignment horizontal="center" vertical="top" wrapText="1"/>
    </xf>
    <xf numFmtId="0" fontId="0" fillId="15" borderId="0" xfId="0" applyFill="1" applyBorder="1" applyAlignment="1">
      <alignment horizontal="center" vertical="top" wrapText="1"/>
    </xf>
    <xf numFmtId="0" fontId="43" fillId="0" borderId="2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51" xfId="0" applyFont="1" applyBorder="1" applyAlignment="1">
      <alignment horizontal="center" wrapText="1"/>
    </xf>
    <xf numFmtId="0" fontId="43" fillId="0" borderId="29" xfId="0" applyFont="1" applyBorder="1" applyAlignment="1">
      <alignment horizontal="center" wrapText="1"/>
    </xf>
    <xf numFmtId="0" fontId="16" fillId="0" borderId="22" xfId="0" applyFont="1" applyFill="1" applyBorder="1" applyAlignment="1">
      <alignment horizontal="left" wrapText="1"/>
    </xf>
    <xf numFmtId="0" fontId="16" fillId="0" borderId="28" xfId="0" applyFont="1" applyFill="1" applyBorder="1" applyAlignment="1">
      <alignment horizontal="left" wrapText="1"/>
    </xf>
    <xf numFmtId="0" fontId="18" fillId="0" borderId="22" xfId="0" applyFont="1" applyBorder="1" applyAlignment="1">
      <alignment horizontal="center" wrapText="1"/>
    </xf>
    <xf numFmtId="0" fontId="18" fillId="0" borderId="51" xfId="0" applyFont="1" applyBorder="1" applyAlignment="1">
      <alignment horizontal="center" wrapText="1"/>
    </xf>
    <xf numFmtId="0" fontId="18" fillId="0" borderId="28" xfId="0" applyFont="1" applyBorder="1" applyAlignment="1">
      <alignment horizontal="center" wrapText="1"/>
    </xf>
    <xf numFmtId="0" fontId="18" fillId="0" borderId="22" xfId="0" applyFont="1" applyFill="1" applyBorder="1" applyAlignment="1">
      <alignment horizontal="center" wrapText="1"/>
    </xf>
    <xf numFmtId="0" fontId="18" fillId="0" borderId="51" xfId="0" applyFont="1" applyFill="1" applyBorder="1" applyAlignment="1">
      <alignment horizontal="center" wrapText="1"/>
    </xf>
    <xf numFmtId="0" fontId="18" fillId="0" borderId="28" xfId="0" applyFont="1" applyFill="1" applyBorder="1" applyAlignment="1">
      <alignment horizontal="center" wrapText="1"/>
    </xf>
    <xf numFmtId="0" fontId="16" fillId="0" borderId="22" xfId="0" applyFont="1" applyFill="1" applyBorder="1" applyAlignment="1">
      <alignment horizontal="center" wrapText="1"/>
    </xf>
    <xf numFmtId="0" fontId="16" fillId="0" borderId="51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45" fillId="0" borderId="22" xfId="0" applyFont="1" applyBorder="1" applyAlignment="1">
      <alignment horizontal="center" wrapText="1"/>
    </xf>
    <xf numFmtId="0" fontId="45" fillId="0" borderId="51" xfId="0" applyFont="1" applyBorder="1" applyAlignment="1">
      <alignment horizontal="center" wrapText="1"/>
    </xf>
    <xf numFmtId="0" fontId="45" fillId="0" borderId="28" xfId="0" applyFont="1" applyBorder="1" applyAlignment="1">
      <alignment horizontal="center" wrapText="1"/>
    </xf>
    <xf numFmtId="0" fontId="0" fillId="15" borderId="16" xfId="0" applyFill="1" applyBorder="1" applyAlignment="1">
      <alignment horizontal="center" vertical="top" wrapText="1"/>
    </xf>
    <xf numFmtId="0" fontId="0" fillId="15" borderId="17" xfId="0" applyFill="1" applyBorder="1" applyAlignment="1">
      <alignment horizontal="center" vertical="top" wrapText="1"/>
    </xf>
    <xf numFmtId="0" fontId="0" fillId="15" borderId="9" xfId="0" applyFill="1" applyBorder="1" applyAlignment="1">
      <alignment horizontal="center" vertical="top" wrapText="1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70" fillId="0" borderId="0" xfId="0" applyFont="1" applyBorder="1" applyAlignment="1">
      <alignment horizontal="center" wrapText="1"/>
    </xf>
    <xf numFmtId="0" fontId="5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9" fillId="0" borderId="0" xfId="0" applyFont="1" applyBorder="1" applyAlignment="1">
      <alignment horizontal="center" wrapText="1"/>
    </xf>
    <xf numFmtId="0" fontId="71" fillId="0" borderId="0" xfId="0" applyFont="1" applyBorder="1" applyAlignment="1">
      <alignment horizontal="center" wrapText="1"/>
    </xf>
    <xf numFmtId="0" fontId="50" fillId="0" borderId="0" xfId="0" applyFont="1" applyBorder="1" applyAlignment="1">
      <alignment horizontal="center" wrapText="1"/>
    </xf>
    <xf numFmtId="0" fontId="58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wrapText="1"/>
    </xf>
    <xf numFmtId="0" fontId="5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5" fillId="0" borderId="39" xfId="0" applyFont="1" applyBorder="1" applyAlignment="1">
      <alignment horizontal="center"/>
    </xf>
    <xf numFmtId="0" fontId="55" fillId="0" borderId="40" xfId="0" applyFont="1" applyBorder="1" applyAlignment="1">
      <alignment horizontal="center"/>
    </xf>
    <xf numFmtId="0" fontId="55" fillId="0" borderId="41" xfId="0" applyFont="1" applyBorder="1" applyAlignment="1">
      <alignment horizontal="center"/>
    </xf>
    <xf numFmtId="0" fontId="41" fillId="0" borderId="29" xfId="0" applyFont="1" applyBorder="1" applyAlignment="1">
      <alignment horizontal="center"/>
    </xf>
    <xf numFmtId="0" fontId="41" fillId="0" borderId="0" xfId="0" applyFont="1" applyAlignment="1">
      <alignment horizontal="center" wrapText="1"/>
    </xf>
    <xf numFmtId="0" fontId="87" fillId="0" borderId="39" xfId="0" applyFont="1" applyBorder="1" applyAlignment="1">
      <alignment horizontal="center" wrapText="1"/>
    </xf>
    <xf numFmtId="0" fontId="87" fillId="0" borderId="40" xfId="0" applyFont="1" applyBorder="1" applyAlignment="1">
      <alignment horizontal="center" wrapText="1"/>
    </xf>
    <xf numFmtId="0" fontId="87" fillId="0" borderId="41" xfId="0" applyFont="1" applyBorder="1" applyAlignment="1">
      <alignment horizontal="center" wrapText="1"/>
    </xf>
    <xf numFmtId="0" fontId="43" fillId="0" borderId="22" xfId="0" applyFont="1" applyBorder="1" applyAlignment="1">
      <alignment horizontal="center"/>
    </xf>
    <xf numFmtId="0" fontId="42" fillId="0" borderId="51" xfId="0" applyFont="1" applyBorder="1" applyAlignment="1">
      <alignment horizontal="center"/>
    </xf>
    <xf numFmtId="0" fontId="42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2" fillId="0" borderId="22" xfId="0" applyFont="1" applyBorder="1" applyAlignment="1">
      <alignment horizontal="center"/>
    </xf>
    <xf numFmtId="0" fontId="42" fillId="0" borderId="22" xfId="0" applyFont="1" applyBorder="1" applyAlignment="1">
      <alignment horizontal="center" wrapText="1"/>
    </xf>
    <xf numFmtId="0" fontId="42" fillId="0" borderId="28" xfId="0" applyFont="1" applyBorder="1" applyAlignment="1">
      <alignment horizontal="center" wrapText="1"/>
    </xf>
    <xf numFmtId="0" fontId="42" fillId="0" borderId="51" xfId="0" applyFont="1" applyBorder="1" applyAlignment="1">
      <alignment horizontal="center" wrapText="1"/>
    </xf>
    <xf numFmtId="0" fontId="84" fillId="0" borderId="24" xfId="0" applyFont="1" applyBorder="1" applyAlignment="1">
      <alignment horizontal="center" wrapText="1"/>
    </xf>
    <xf numFmtId="0" fontId="84" fillId="0" borderId="20" xfId="0" applyFont="1" applyBorder="1" applyAlignment="1">
      <alignment horizontal="center" wrapText="1"/>
    </xf>
    <xf numFmtId="0" fontId="84" fillId="0" borderId="27" xfId="0" applyFont="1" applyBorder="1" applyAlignment="1">
      <alignment horizontal="center" wrapText="1"/>
    </xf>
    <xf numFmtId="0" fontId="55" fillId="0" borderId="39" xfId="0" applyFont="1" applyBorder="1" applyAlignment="1">
      <alignment horizontal="center" wrapText="1"/>
    </xf>
    <xf numFmtId="0" fontId="55" fillId="0" borderId="40" xfId="0" applyFont="1" applyBorder="1" applyAlignment="1">
      <alignment horizontal="center" wrapText="1"/>
    </xf>
    <xf numFmtId="0" fontId="55" fillId="0" borderId="4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42" fillId="0" borderId="37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42" fillId="0" borderId="38" xfId="0" applyFont="1" applyBorder="1" applyAlignment="1">
      <alignment horizontal="center" wrapText="1"/>
    </xf>
    <xf numFmtId="0" fontId="42" fillId="0" borderId="24" xfId="0" applyFont="1" applyBorder="1" applyAlignment="1">
      <alignment horizontal="center" wrapText="1"/>
    </xf>
    <xf numFmtId="0" fontId="42" fillId="0" borderId="20" xfId="0" applyFont="1" applyBorder="1" applyAlignment="1">
      <alignment horizontal="center" wrapText="1"/>
    </xf>
    <xf numFmtId="0" fontId="42" fillId="0" borderId="27" xfId="0" applyFont="1" applyBorder="1" applyAlignment="1">
      <alignment horizontal="center" wrapText="1"/>
    </xf>
  </cellXfs>
  <cellStyles count="8">
    <cellStyle name="40% - Accent1" xfId="1" builtinId="31"/>
    <cellStyle name="40% - Accent6" xfId="6" builtinId="51"/>
    <cellStyle name="Accent3" xfId="2" builtinId="37"/>
    <cellStyle name="Accent4" xfId="3" builtinId="41"/>
    <cellStyle name="Accent5" xfId="4" builtinId="45"/>
    <cellStyle name="Accent6" xfId="5" builtinId="49"/>
    <cellStyle name="Comma" xfId="7" builtinId="3"/>
    <cellStyle name="Normal" xfId="0" builtinId="0"/>
  </cellStyles>
  <dxfs count="0"/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temple%20acou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tranama collect for 2023-2"/>
      <sheetName val="august 2023 (2)"/>
      <sheetName val="sravanamasam kunkumarchana"/>
      <sheetName val="Sept2023"/>
      <sheetName val="OCT23cx (2)"/>
      <sheetName val="DASARA 2023"/>
      <sheetName val="nov23"/>
      <sheetName val="kartIkam"/>
      <sheetName val="DEC-23"/>
      <sheetName val="MUKKOTI EAKADASI"/>
      <sheetName val="JAN24"/>
      <sheetName val="FEB24 "/>
      <sheetName val="MAR24"/>
      <sheetName val="MAHASIVARATRY"/>
      <sheetName val="Sheet2"/>
      <sheetName val="Sheet3"/>
      <sheetName val="dailymonthly expences recored"/>
      <sheetName val="Balance sheet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G5">
            <v>24810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2"/>
  <sheetViews>
    <sheetView topLeftCell="A90" workbookViewId="0">
      <selection activeCell="D94" sqref="D94"/>
    </sheetView>
  </sheetViews>
  <sheetFormatPr defaultRowHeight="15"/>
  <cols>
    <col min="1" max="1" width="5.85546875" customWidth="1"/>
    <col min="2" max="2" width="7.42578125" customWidth="1"/>
    <col min="3" max="3" width="16.42578125" customWidth="1"/>
    <col min="4" max="4" width="38.42578125" customWidth="1"/>
    <col min="5" max="5" width="14" customWidth="1"/>
  </cols>
  <sheetData>
    <row r="1" spans="1:5" ht="15.75" thickBot="1"/>
    <row r="2" spans="1:5">
      <c r="A2" s="401" t="s">
        <v>128</v>
      </c>
      <c r="B2" s="402"/>
      <c r="C2" s="402"/>
      <c r="D2" s="402"/>
      <c r="E2" s="403"/>
    </row>
    <row r="3" spans="1:5">
      <c r="A3" s="404"/>
      <c r="B3" s="405"/>
      <c r="C3" s="405"/>
      <c r="D3" s="405"/>
      <c r="E3" s="406"/>
    </row>
    <row r="4" spans="1:5" ht="70.5" customHeight="1">
      <c r="A4" s="407"/>
      <c r="B4" s="408"/>
      <c r="C4" s="408"/>
      <c r="D4" s="408"/>
      <c r="E4" s="409"/>
    </row>
    <row r="5" spans="1:5" ht="42.75">
      <c r="A5" s="23" t="s">
        <v>27</v>
      </c>
      <c r="B5" s="24" t="s">
        <v>28</v>
      </c>
      <c r="C5" s="24" t="s">
        <v>29</v>
      </c>
      <c r="D5" s="24" t="s">
        <v>30</v>
      </c>
      <c r="E5" s="25" t="s">
        <v>31</v>
      </c>
    </row>
    <row r="6" spans="1:5">
      <c r="A6" s="26">
        <v>1</v>
      </c>
      <c r="B6" s="27">
        <v>2</v>
      </c>
      <c r="C6" s="27">
        <v>3</v>
      </c>
      <c r="D6" s="27">
        <v>4</v>
      </c>
      <c r="E6" s="28">
        <v>5</v>
      </c>
    </row>
    <row r="7" spans="1:5" ht="16.5">
      <c r="A7" s="29"/>
      <c r="B7" s="30"/>
      <c r="C7" s="31"/>
      <c r="D7" s="32" t="s">
        <v>36</v>
      </c>
      <c r="E7" s="34">
        <v>1001</v>
      </c>
    </row>
    <row r="8" spans="1:5" ht="16.5">
      <c r="A8" s="29">
        <v>1</v>
      </c>
      <c r="B8" s="31"/>
      <c r="C8" s="33"/>
      <c r="D8" s="33" t="s">
        <v>37</v>
      </c>
      <c r="E8" s="34">
        <v>500</v>
      </c>
    </row>
    <row r="9" spans="1:5" ht="16.5">
      <c r="A9" s="29">
        <v>2</v>
      </c>
      <c r="B9" s="35"/>
      <c r="C9" s="58" t="s">
        <v>38</v>
      </c>
      <c r="D9" s="58" t="s">
        <v>39</v>
      </c>
      <c r="E9" s="34">
        <v>1001</v>
      </c>
    </row>
    <row r="10" spans="1:5" ht="16.5">
      <c r="A10" s="29">
        <v>3</v>
      </c>
      <c r="B10" s="31"/>
      <c r="C10" s="36"/>
      <c r="D10" s="32" t="s">
        <v>40</v>
      </c>
      <c r="E10" s="34">
        <v>100</v>
      </c>
    </row>
    <row r="11" spans="1:5" ht="16.5">
      <c r="A11" s="29">
        <v>4</v>
      </c>
      <c r="B11" s="35"/>
      <c r="C11" s="33"/>
      <c r="D11" s="33" t="s">
        <v>41</v>
      </c>
      <c r="E11" s="34">
        <v>100</v>
      </c>
    </row>
    <row r="12" spans="1:5" ht="15" customHeight="1">
      <c r="A12" s="29">
        <v>5</v>
      </c>
      <c r="B12" s="31"/>
      <c r="C12" s="33"/>
      <c r="D12" s="37" t="s">
        <v>42</v>
      </c>
      <c r="E12" s="34">
        <v>100</v>
      </c>
    </row>
    <row r="13" spans="1:5" ht="17.25" customHeight="1">
      <c r="A13" s="29">
        <v>6</v>
      </c>
      <c r="B13" s="35"/>
      <c r="C13" s="37"/>
      <c r="D13" s="37" t="s">
        <v>43</v>
      </c>
      <c r="E13" s="38">
        <v>101</v>
      </c>
    </row>
    <row r="14" spans="1:5" ht="15" customHeight="1">
      <c r="A14" s="29">
        <v>7</v>
      </c>
      <c r="B14" s="31"/>
      <c r="C14" s="37" t="s">
        <v>38</v>
      </c>
      <c r="D14" s="37" t="s">
        <v>44</v>
      </c>
      <c r="E14" s="38">
        <v>1116</v>
      </c>
    </row>
    <row r="15" spans="1:5" ht="18.75" customHeight="1">
      <c r="A15" s="29">
        <v>8</v>
      </c>
      <c r="B15" s="35"/>
      <c r="C15" s="37"/>
      <c r="D15" s="37" t="s">
        <v>45</v>
      </c>
      <c r="E15" s="38">
        <v>101</v>
      </c>
    </row>
    <row r="16" spans="1:5" ht="15" customHeight="1">
      <c r="A16" s="29">
        <v>9</v>
      </c>
      <c r="B16" s="31"/>
      <c r="C16" s="37"/>
      <c r="D16" s="37" t="s">
        <v>46</v>
      </c>
      <c r="E16" s="38">
        <v>101</v>
      </c>
    </row>
    <row r="17" spans="1:6" ht="15.75" customHeight="1">
      <c r="A17" s="29">
        <v>10</v>
      </c>
      <c r="B17" s="35"/>
      <c r="C17" s="37"/>
      <c r="D17" s="37" t="s">
        <v>47</v>
      </c>
      <c r="E17" s="38">
        <v>500</v>
      </c>
    </row>
    <row r="18" spans="1:6" ht="16.5">
      <c r="A18" s="29">
        <v>11</v>
      </c>
      <c r="B18" s="31"/>
      <c r="C18" s="37"/>
      <c r="D18" s="37" t="s">
        <v>48</v>
      </c>
      <c r="E18" s="38">
        <v>500</v>
      </c>
    </row>
    <row r="19" spans="1:6" ht="16.5">
      <c r="A19" s="29">
        <v>12</v>
      </c>
      <c r="B19" s="35"/>
      <c r="C19" s="37"/>
      <c r="D19" s="37" t="s">
        <v>49</v>
      </c>
      <c r="E19" s="38">
        <v>100</v>
      </c>
    </row>
    <row r="20" spans="1:6" ht="16.5">
      <c r="A20" s="29">
        <v>13</v>
      </c>
      <c r="B20" s="31"/>
      <c r="C20" s="37"/>
      <c r="D20" s="37" t="s">
        <v>50</v>
      </c>
      <c r="E20" s="38">
        <v>500</v>
      </c>
    </row>
    <row r="21" spans="1:6" ht="16.5">
      <c r="A21" s="29">
        <v>14</v>
      </c>
      <c r="B21" s="35"/>
      <c r="C21" s="37"/>
      <c r="D21" s="37" t="s">
        <v>51</v>
      </c>
      <c r="E21" s="38">
        <v>101</v>
      </c>
    </row>
    <row r="22" spans="1:6" ht="16.5">
      <c r="A22" s="29">
        <v>15</v>
      </c>
      <c r="B22" s="31"/>
      <c r="C22" s="37"/>
      <c r="D22" s="37" t="s">
        <v>52</v>
      </c>
      <c r="E22" s="38">
        <v>51</v>
      </c>
      <c r="F22" t="s">
        <v>135</v>
      </c>
    </row>
    <row r="23" spans="1:6" ht="14.25" customHeight="1">
      <c r="A23" s="39"/>
      <c r="B23" s="37"/>
      <c r="C23" s="37"/>
      <c r="D23" s="53" t="s">
        <v>53</v>
      </c>
      <c r="E23" s="38">
        <v>100</v>
      </c>
    </row>
    <row r="24" spans="1:6" ht="18.75" customHeight="1">
      <c r="A24" s="39"/>
      <c r="B24" s="37"/>
      <c r="C24" s="37"/>
      <c r="D24" s="53" t="s">
        <v>54</v>
      </c>
      <c r="E24" s="38">
        <v>101</v>
      </c>
    </row>
    <row r="25" spans="1:6" ht="18.75" customHeight="1">
      <c r="A25" s="39"/>
      <c r="B25" s="37"/>
      <c r="C25" s="37"/>
      <c r="D25" s="53" t="s">
        <v>55</v>
      </c>
      <c r="E25" s="38">
        <v>116</v>
      </c>
    </row>
    <row r="26" spans="1:6" ht="18.75" customHeight="1">
      <c r="A26" s="39"/>
      <c r="B26" s="37"/>
      <c r="C26" s="37"/>
      <c r="D26" s="53" t="s">
        <v>56</v>
      </c>
      <c r="E26" s="38">
        <v>101</v>
      </c>
    </row>
    <row r="27" spans="1:6" ht="18.75" customHeight="1">
      <c r="A27" s="39"/>
      <c r="B27" s="37"/>
      <c r="C27" s="37"/>
      <c r="D27" s="53" t="s">
        <v>57</v>
      </c>
      <c r="E27" s="38">
        <v>100</v>
      </c>
    </row>
    <row r="28" spans="1:6" ht="22.5" customHeight="1">
      <c r="A28" s="39"/>
      <c r="B28" s="37"/>
      <c r="C28" s="37"/>
      <c r="D28" s="53" t="s">
        <v>58</v>
      </c>
      <c r="E28" s="38">
        <v>101</v>
      </c>
    </row>
    <row r="29" spans="1:6" ht="22.5" customHeight="1">
      <c r="A29" s="39"/>
      <c r="B29" s="37"/>
      <c r="C29" s="37"/>
      <c r="D29" s="53" t="s">
        <v>59</v>
      </c>
      <c r="E29" s="38">
        <v>216</v>
      </c>
    </row>
    <row r="30" spans="1:6" ht="22.5" customHeight="1">
      <c r="A30" s="39"/>
      <c r="B30" s="37"/>
      <c r="C30" s="37"/>
      <c r="D30" s="53" t="s">
        <v>60</v>
      </c>
      <c r="E30" s="38">
        <v>250</v>
      </c>
    </row>
    <row r="31" spans="1:6" ht="22.5" customHeight="1">
      <c r="A31" s="39"/>
      <c r="B31" s="37"/>
      <c r="C31" s="37"/>
      <c r="D31" s="53" t="s">
        <v>61</v>
      </c>
      <c r="E31" s="38">
        <v>250</v>
      </c>
    </row>
    <row r="32" spans="1:6" ht="22.5" customHeight="1">
      <c r="A32" s="39"/>
      <c r="B32" s="37"/>
      <c r="C32" s="37"/>
      <c r="D32" s="53" t="s">
        <v>62</v>
      </c>
      <c r="E32" s="38">
        <v>151</v>
      </c>
    </row>
    <row r="33" spans="1:5" ht="18.75" customHeight="1">
      <c r="A33" s="39"/>
      <c r="B33" s="37"/>
      <c r="C33" s="37"/>
      <c r="D33" s="53" t="s">
        <v>63</v>
      </c>
      <c r="E33" s="38">
        <v>121</v>
      </c>
    </row>
    <row r="34" spans="1:5" ht="18.75" customHeight="1">
      <c r="A34" s="39"/>
      <c r="B34" s="37"/>
      <c r="C34" s="37"/>
      <c r="D34" s="53" t="s">
        <v>64</v>
      </c>
      <c r="E34" s="38">
        <v>501</v>
      </c>
    </row>
    <row r="35" spans="1:5" ht="18.75" customHeight="1">
      <c r="A35" s="39"/>
      <c r="B35" s="37"/>
      <c r="C35" s="37"/>
      <c r="D35" s="53" t="s">
        <v>65</v>
      </c>
      <c r="E35" s="38">
        <v>515</v>
      </c>
    </row>
    <row r="36" spans="1:5" ht="18.75" customHeight="1">
      <c r="A36" s="39"/>
      <c r="B36" s="37"/>
      <c r="C36" s="37"/>
      <c r="D36" s="53" t="s">
        <v>66</v>
      </c>
      <c r="E36" s="38">
        <v>105</v>
      </c>
    </row>
    <row r="37" spans="1:5" ht="18.75" customHeight="1">
      <c r="A37" s="39"/>
      <c r="B37" s="37"/>
      <c r="C37" s="37"/>
      <c r="D37" s="53" t="s">
        <v>67</v>
      </c>
      <c r="E37" s="38">
        <v>100</v>
      </c>
    </row>
    <row r="38" spans="1:5" ht="18.75" customHeight="1">
      <c r="A38" s="39"/>
      <c r="B38" s="37"/>
      <c r="C38" s="37"/>
      <c r="D38" s="53" t="s">
        <v>68</v>
      </c>
      <c r="E38" s="38">
        <v>210</v>
      </c>
    </row>
    <row r="39" spans="1:5" ht="18.75" customHeight="1">
      <c r="A39" s="39"/>
      <c r="B39" s="37"/>
      <c r="C39" s="37"/>
      <c r="D39" s="53" t="s">
        <v>69</v>
      </c>
      <c r="E39" s="38">
        <v>521</v>
      </c>
    </row>
    <row r="40" spans="1:5" ht="18.75" customHeight="1">
      <c r="A40" s="39"/>
      <c r="B40" s="37"/>
      <c r="C40" s="37"/>
      <c r="D40" s="53" t="s">
        <v>70</v>
      </c>
      <c r="E40" s="38">
        <v>211</v>
      </c>
    </row>
    <row r="41" spans="1:5" ht="18.75" customHeight="1">
      <c r="A41" s="39"/>
      <c r="B41" s="37"/>
      <c r="C41" s="37"/>
      <c r="D41" s="53" t="s">
        <v>71</v>
      </c>
      <c r="E41" s="38">
        <v>51</v>
      </c>
    </row>
    <row r="42" spans="1:5" ht="18.75" customHeight="1">
      <c r="A42" s="39"/>
      <c r="B42" s="37"/>
      <c r="C42" s="37"/>
      <c r="D42" s="53" t="s">
        <v>72</v>
      </c>
      <c r="E42" s="38">
        <v>501</v>
      </c>
    </row>
    <row r="43" spans="1:5" ht="18.75" customHeight="1">
      <c r="A43" s="39"/>
      <c r="B43" s="37"/>
      <c r="C43" s="37"/>
      <c r="D43" s="53" t="s">
        <v>73</v>
      </c>
      <c r="E43" s="38">
        <v>100</v>
      </c>
    </row>
    <row r="44" spans="1:5" ht="18.75" customHeight="1">
      <c r="A44" s="39"/>
      <c r="B44" s="37"/>
      <c r="C44" s="37"/>
      <c r="D44" s="53" t="s">
        <v>74</v>
      </c>
      <c r="E44" s="38">
        <v>200</v>
      </c>
    </row>
    <row r="45" spans="1:5" ht="18.75" customHeight="1">
      <c r="A45" s="39"/>
      <c r="B45" s="37"/>
      <c r="C45" s="37"/>
      <c r="D45" s="53" t="s">
        <v>75</v>
      </c>
      <c r="E45" s="38">
        <v>105</v>
      </c>
    </row>
    <row r="46" spans="1:5" ht="18.75" customHeight="1">
      <c r="A46" s="39"/>
      <c r="B46" s="37"/>
      <c r="C46" s="37"/>
      <c r="D46" s="53" t="s">
        <v>76</v>
      </c>
      <c r="E46" s="38">
        <v>201</v>
      </c>
    </row>
    <row r="47" spans="1:5" ht="18.75" customHeight="1">
      <c r="A47" s="39"/>
      <c r="B47" s="37"/>
      <c r="C47" s="37"/>
      <c r="D47" s="53" t="s">
        <v>77</v>
      </c>
      <c r="E47" s="38">
        <v>500</v>
      </c>
    </row>
    <row r="48" spans="1:5" ht="18.75" customHeight="1">
      <c r="A48" s="39"/>
      <c r="B48" s="37"/>
      <c r="C48" s="37"/>
      <c r="D48" s="53" t="s">
        <v>78</v>
      </c>
      <c r="E48" s="38">
        <v>150</v>
      </c>
    </row>
    <row r="49" spans="1:5" ht="18.75" customHeight="1">
      <c r="A49" s="39"/>
      <c r="B49" s="37"/>
      <c r="C49" s="37"/>
      <c r="D49" s="53" t="s">
        <v>79</v>
      </c>
      <c r="E49" s="38">
        <v>201</v>
      </c>
    </row>
    <row r="50" spans="1:5" ht="18.75" customHeight="1">
      <c r="A50" s="39"/>
      <c r="B50" s="37"/>
      <c r="C50" s="37"/>
      <c r="D50" s="53" t="s">
        <v>80</v>
      </c>
      <c r="E50" s="38">
        <v>200</v>
      </c>
    </row>
    <row r="51" spans="1:5" ht="18.75" customHeight="1">
      <c r="A51" s="39"/>
      <c r="B51" s="37"/>
      <c r="C51" s="37"/>
      <c r="D51" s="53" t="s">
        <v>81</v>
      </c>
      <c r="E51" s="38">
        <v>216</v>
      </c>
    </row>
    <row r="52" spans="1:5" ht="18.75" customHeight="1">
      <c r="A52" s="39"/>
      <c r="B52" s="37"/>
      <c r="C52" s="37"/>
      <c r="D52" s="53" t="s">
        <v>82</v>
      </c>
      <c r="E52" s="38">
        <v>101</v>
      </c>
    </row>
    <row r="53" spans="1:5" ht="18.75" customHeight="1">
      <c r="A53" s="39"/>
      <c r="B53" s="37"/>
      <c r="C53" s="37"/>
      <c r="D53" s="53" t="s">
        <v>83</v>
      </c>
      <c r="E53" s="38">
        <v>500</v>
      </c>
    </row>
    <row r="54" spans="1:5" ht="18.75" customHeight="1">
      <c r="A54" s="39"/>
      <c r="B54" s="37"/>
      <c r="C54" s="37"/>
      <c r="D54" s="53" t="s">
        <v>84</v>
      </c>
      <c r="E54" s="38">
        <v>511</v>
      </c>
    </row>
    <row r="55" spans="1:5" ht="18.75" customHeight="1">
      <c r="A55" s="39"/>
      <c r="B55" s="37"/>
      <c r="C55" s="37"/>
      <c r="D55" s="53" t="s">
        <v>85</v>
      </c>
      <c r="E55" s="38">
        <v>51</v>
      </c>
    </row>
    <row r="56" spans="1:5" ht="18.75" customHeight="1">
      <c r="A56" s="39"/>
      <c r="B56" s="37"/>
      <c r="C56" s="37"/>
      <c r="D56" s="53" t="s">
        <v>86</v>
      </c>
      <c r="E56" s="38">
        <v>101</v>
      </c>
    </row>
    <row r="57" spans="1:5" ht="18.75" customHeight="1">
      <c r="A57" s="39"/>
      <c r="B57" s="37"/>
      <c r="C57" s="37"/>
      <c r="D57" s="53" t="s">
        <v>87</v>
      </c>
      <c r="E57" s="38">
        <v>121</v>
      </c>
    </row>
    <row r="58" spans="1:5" ht="18.75" customHeight="1">
      <c r="A58" s="39"/>
      <c r="B58" s="37"/>
      <c r="C58" s="37"/>
      <c r="D58" s="53" t="s">
        <v>88</v>
      </c>
      <c r="E58" s="38">
        <v>51</v>
      </c>
    </row>
    <row r="59" spans="1:5" ht="18.75" customHeight="1">
      <c r="A59" s="39"/>
      <c r="B59" s="37"/>
      <c r="C59" s="37"/>
      <c r="D59" s="53" t="s">
        <v>89</v>
      </c>
      <c r="E59" s="38">
        <v>51</v>
      </c>
    </row>
    <row r="60" spans="1:5" ht="18.75" customHeight="1">
      <c r="A60" s="39"/>
      <c r="B60" s="37"/>
      <c r="C60" s="37"/>
      <c r="D60" s="53" t="s">
        <v>90</v>
      </c>
      <c r="E60" s="38">
        <v>200</v>
      </c>
    </row>
    <row r="61" spans="1:5" ht="18.75" customHeight="1">
      <c r="A61" s="39"/>
      <c r="B61" s="37"/>
      <c r="C61" s="37"/>
      <c r="D61" s="53" t="s">
        <v>91</v>
      </c>
      <c r="E61" s="38">
        <v>200</v>
      </c>
    </row>
    <row r="62" spans="1:5" ht="18.75" customHeight="1">
      <c r="A62" s="39"/>
      <c r="B62" s="37"/>
      <c r="C62" s="37"/>
      <c r="D62" s="53" t="s">
        <v>92</v>
      </c>
      <c r="E62" s="38">
        <v>100</v>
      </c>
    </row>
    <row r="63" spans="1:5" ht="18.75" customHeight="1">
      <c r="A63" s="39"/>
      <c r="B63" s="37"/>
      <c r="C63" s="37"/>
      <c r="D63" s="53" t="s">
        <v>93</v>
      </c>
      <c r="E63" s="38">
        <v>101</v>
      </c>
    </row>
    <row r="64" spans="1:5" ht="18.75" customHeight="1">
      <c r="A64" s="39"/>
      <c r="B64" s="37"/>
      <c r="C64" s="37"/>
      <c r="D64" s="53" t="s">
        <v>94</v>
      </c>
      <c r="E64" s="38">
        <v>101</v>
      </c>
    </row>
    <row r="65" spans="1:5" ht="18.75" customHeight="1">
      <c r="A65" s="39"/>
      <c r="B65" s="37"/>
      <c r="C65" s="37"/>
      <c r="D65" s="53" t="s">
        <v>95</v>
      </c>
      <c r="E65" s="38">
        <v>500</v>
      </c>
    </row>
    <row r="66" spans="1:5" ht="18.75" customHeight="1">
      <c r="A66" s="39"/>
      <c r="B66" s="37"/>
      <c r="C66" s="37"/>
      <c r="D66" s="53" t="s">
        <v>96</v>
      </c>
      <c r="E66" s="38">
        <v>200</v>
      </c>
    </row>
    <row r="67" spans="1:5" ht="18.75" customHeight="1">
      <c r="A67" s="39"/>
      <c r="B67" s="37"/>
      <c r="C67" s="37"/>
      <c r="D67" s="53" t="s">
        <v>97</v>
      </c>
      <c r="E67" s="38">
        <v>105</v>
      </c>
    </row>
    <row r="68" spans="1:5" ht="18.75" customHeight="1">
      <c r="A68" s="39"/>
      <c r="B68" s="37"/>
      <c r="C68" s="37"/>
      <c r="D68" s="53" t="s">
        <v>98</v>
      </c>
      <c r="E68" s="38">
        <v>100</v>
      </c>
    </row>
    <row r="69" spans="1:5" ht="18.75" customHeight="1">
      <c r="A69" s="39"/>
      <c r="B69" s="37"/>
      <c r="C69" s="37"/>
      <c r="D69" s="53" t="s">
        <v>99</v>
      </c>
      <c r="E69" s="38">
        <v>216</v>
      </c>
    </row>
    <row r="70" spans="1:5" ht="18.75" customHeight="1">
      <c r="A70" s="39"/>
      <c r="B70" s="37"/>
      <c r="C70" s="37"/>
      <c r="D70" s="53" t="s">
        <v>100</v>
      </c>
      <c r="E70" s="38">
        <v>101</v>
      </c>
    </row>
    <row r="71" spans="1:5" ht="18.75" customHeight="1">
      <c r="A71" s="39"/>
      <c r="B71" s="37"/>
      <c r="C71" s="37"/>
      <c r="D71" s="53" t="s">
        <v>101</v>
      </c>
      <c r="E71" s="38">
        <v>100</v>
      </c>
    </row>
    <row r="72" spans="1:5" ht="18.75" customHeight="1">
      <c r="A72" s="39"/>
      <c r="B72" s="37"/>
      <c r="C72" s="37"/>
      <c r="D72" s="53" t="s">
        <v>102</v>
      </c>
      <c r="E72" s="38">
        <v>500</v>
      </c>
    </row>
    <row r="73" spans="1:5" ht="18.75" customHeight="1">
      <c r="A73" s="39"/>
      <c r="B73" s="37"/>
      <c r="C73" s="37"/>
      <c r="D73" s="53" t="s">
        <v>103</v>
      </c>
      <c r="E73" s="38">
        <v>201</v>
      </c>
    </row>
    <row r="74" spans="1:5" ht="18.75" customHeight="1">
      <c r="A74" s="39"/>
      <c r="B74" s="37"/>
      <c r="C74" s="37"/>
      <c r="D74" s="53" t="s">
        <v>104</v>
      </c>
      <c r="E74" s="38">
        <v>1000</v>
      </c>
    </row>
    <row r="75" spans="1:5" ht="18.75" customHeight="1">
      <c r="A75" s="39"/>
      <c r="B75" s="37"/>
      <c r="C75" s="37"/>
      <c r="D75" s="53" t="s">
        <v>105</v>
      </c>
      <c r="E75" s="38">
        <v>111</v>
      </c>
    </row>
    <row r="76" spans="1:5" ht="18.75" customHeight="1">
      <c r="A76" s="39"/>
      <c r="B76" s="37"/>
      <c r="C76" s="37"/>
      <c r="D76" s="53" t="s">
        <v>106</v>
      </c>
      <c r="E76" s="38">
        <v>111</v>
      </c>
    </row>
    <row r="77" spans="1:5" ht="18.75" customHeight="1">
      <c r="A77" s="39"/>
      <c r="B77" s="37"/>
      <c r="C77" s="37"/>
      <c r="D77" s="53" t="s">
        <v>107</v>
      </c>
      <c r="E77" s="38">
        <v>101</v>
      </c>
    </row>
    <row r="78" spans="1:5" ht="18.75" customHeight="1">
      <c r="A78" s="39"/>
      <c r="B78" s="37"/>
      <c r="C78" s="37"/>
      <c r="D78" s="53" t="s">
        <v>108</v>
      </c>
      <c r="E78" s="38">
        <v>101</v>
      </c>
    </row>
    <row r="79" spans="1:5" ht="18.75" customHeight="1">
      <c r="A79" s="39"/>
      <c r="B79" s="37"/>
      <c r="C79" s="37"/>
      <c r="D79" s="53" t="s">
        <v>109</v>
      </c>
      <c r="E79" s="38">
        <v>101</v>
      </c>
    </row>
    <row r="80" spans="1:5" ht="18.75" customHeight="1">
      <c r="A80" s="39"/>
      <c r="B80" s="37"/>
      <c r="C80" s="37"/>
      <c r="D80" s="53" t="s">
        <v>110</v>
      </c>
      <c r="E80" s="38">
        <v>201</v>
      </c>
    </row>
    <row r="81" spans="1:5" ht="18.75" customHeight="1">
      <c r="A81" s="39"/>
      <c r="B81" s="37"/>
      <c r="C81" s="37"/>
      <c r="D81" s="53" t="s">
        <v>111</v>
      </c>
      <c r="E81" s="38">
        <v>51</v>
      </c>
    </row>
    <row r="82" spans="1:5" ht="18.75" customHeight="1">
      <c r="A82" s="39"/>
      <c r="B82" s="37"/>
      <c r="C82" s="37"/>
      <c r="D82" s="53" t="s">
        <v>112</v>
      </c>
      <c r="E82" s="38">
        <v>505</v>
      </c>
    </row>
    <row r="83" spans="1:5" ht="18.75" customHeight="1">
      <c r="A83" s="39"/>
      <c r="B83" s="37"/>
      <c r="C83" s="37"/>
      <c r="D83" s="53" t="s">
        <v>113</v>
      </c>
      <c r="E83" s="38">
        <v>205</v>
      </c>
    </row>
    <row r="84" spans="1:5" ht="18.75" customHeight="1">
      <c r="A84" s="39"/>
      <c r="B84" s="37"/>
      <c r="C84" s="37"/>
      <c r="D84" s="53" t="s">
        <v>114</v>
      </c>
      <c r="E84" s="38">
        <v>202</v>
      </c>
    </row>
    <row r="85" spans="1:5" ht="18.75" customHeight="1">
      <c r="A85" s="39"/>
      <c r="B85" s="37"/>
      <c r="C85" s="37"/>
      <c r="D85" s="53" t="s">
        <v>115</v>
      </c>
      <c r="E85" s="38">
        <v>2111</v>
      </c>
    </row>
    <row r="86" spans="1:5" ht="18.75" customHeight="1">
      <c r="A86" s="39"/>
      <c r="B86" s="37"/>
      <c r="C86" s="37"/>
      <c r="D86" s="53" t="s">
        <v>116</v>
      </c>
      <c r="E86" s="38">
        <v>500</v>
      </c>
    </row>
    <row r="87" spans="1:5" ht="18.75" customHeight="1">
      <c r="A87" s="39"/>
      <c r="B87" s="37"/>
      <c r="C87" s="37"/>
      <c r="D87" s="53" t="s">
        <v>117</v>
      </c>
      <c r="E87" s="38">
        <v>100</v>
      </c>
    </row>
    <row r="88" spans="1:5" ht="18.75" customHeight="1">
      <c r="A88" s="39"/>
      <c r="B88" s="37"/>
      <c r="C88" s="37"/>
      <c r="D88" s="53" t="s">
        <v>118</v>
      </c>
      <c r="E88" s="38">
        <v>216</v>
      </c>
    </row>
    <row r="89" spans="1:5" ht="18.75" customHeight="1">
      <c r="A89" s="39"/>
      <c r="B89" s="37"/>
      <c r="C89" s="37"/>
      <c r="D89" s="53" t="s">
        <v>119</v>
      </c>
      <c r="E89" s="38">
        <v>116</v>
      </c>
    </row>
    <row r="90" spans="1:5" ht="18.75" customHeight="1">
      <c r="A90" s="39"/>
      <c r="B90" s="37"/>
      <c r="C90" s="37"/>
      <c r="D90" s="53" t="s">
        <v>120</v>
      </c>
      <c r="E90" s="38">
        <v>51</v>
      </c>
    </row>
    <row r="91" spans="1:5" ht="18.75" customHeight="1">
      <c r="A91" s="39"/>
      <c r="B91" s="37"/>
      <c r="C91" s="37"/>
      <c r="D91" s="53" t="s">
        <v>121</v>
      </c>
      <c r="E91" s="38">
        <v>501</v>
      </c>
    </row>
    <row r="92" spans="1:5" ht="18.75" customHeight="1">
      <c r="A92" s="39"/>
      <c r="B92" s="37"/>
      <c r="C92" s="37"/>
      <c r="D92" s="53" t="s">
        <v>122</v>
      </c>
      <c r="E92" s="38">
        <v>100</v>
      </c>
    </row>
    <row r="93" spans="1:5" ht="18.75" customHeight="1">
      <c r="A93" s="39"/>
      <c r="B93" s="37"/>
      <c r="C93" s="37"/>
      <c r="D93" s="53" t="s">
        <v>123</v>
      </c>
      <c r="E93" s="38">
        <v>501</v>
      </c>
    </row>
    <row r="94" spans="1:5" ht="18.75" customHeight="1">
      <c r="A94" s="39"/>
      <c r="B94" s="37"/>
      <c r="C94" s="37"/>
      <c r="D94" s="53" t="s">
        <v>124</v>
      </c>
      <c r="E94" s="38">
        <v>101</v>
      </c>
    </row>
    <row r="95" spans="1:5" ht="18.75" customHeight="1">
      <c r="A95" s="39"/>
      <c r="B95" s="37"/>
      <c r="C95" s="37"/>
      <c r="D95" s="53" t="s">
        <v>125</v>
      </c>
      <c r="E95" s="38">
        <v>50</v>
      </c>
    </row>
    <row r="96" spans="1:5" ht="18.75" customHeight="1">
      <c r="A96" s="39"/>
      <c r="B96" s="37"/>
      <c r="C96" s="37"/>
      <c r="D96" s="53" t="s">
        <v>126</v>
      </c>
      <c r="E96" s="38">
        <v>111</v>
      </c>
    </row>
    <row r="97" spans="1:9" ht="18.75" customHeight="1">
      <c r="A97" s="39"/>
      <c r="B97" s="37"/>
      <c r="C97" s="37"/>
      <c r="D97" s="53" t="s">
        <v>127</v>
      </c>
      <c r="E97" s="38">
        <v>505</v>
      </c>
    </row>
    <row r="98" spans="1:9" ht="22.5" customHeight="1">
      <c r="A98" s="54"/>
      <c r="B98" s="45"/>
      <c r="C98" s="55"/>
      <c r="D98" s="66" t="s">
        <v>133</v>
      </c>
      <c r="E98" s="67">
        <f>SUM(E7:E97)</f>
        <v>24032</v>
      </c>
    </row>
    <row r="99" spans="1:9" ht="15.75" customHeight="1">
      <c r="A99" s="54"/>
      <c r="B99" s="45"/>
      <c r="C99" s="55"/>
      <c r="D99" s="56" t="s">
        <v>134</v>
      </c>
      <c r="E99" s="57">
        <v>26003</v>
      </c>
    </row>
    <row r="100" spans="1:9" ht="15" customHeight="1">
      <c r="A100" s="54"/>
      <c r="B100" s="45"/>
      <c r="C100" s="55"/>
      <c r="D100" s="68" t="s">
        <v>32</v>
      </c>
      <c r="E100" s="69">
        <f>E98+E99</f>
        <v>50035</v>
      </c>
    </row>
    <row r="101" spans="1:9" ht="25.5">
      <c r="A101" s="39"/>
      <c r="B101" s="37"/>
      <c r="C101" s="40"/>
      <c r="D101" s="41" t="s">
        <v>33</v>
      </c>
      <c r="E101" s="42"/>
    </row>
    <row r="102" spans="1:9" ht="33">
      <c r="A102" s="39"/>
      <c r="B102" s="37"/>
      <c r="C102" s="40"/>
      <c r="D102" s="39" t="s">
        <v>34</v>
      </c>
      <c r="E102" s="43">
        <v>15000</v>
      </c>
    </row>
    <row r="103" spans="1:9" ht="16.5">
      <c r="A103" s="39"/>
      <c r="B103" s="37"/>
      <c r="C103" s="40"/>
      <c r="D103" s="39" t="s">
        <v>132</v>
      </c>
      <c r="E103" s="43">
        <v>4300</v>
      </c>
    </row>
    <row r="104" spans="1:9" ht="16.5">
      <c r="A104" s="39"/>
      <c r="B104" s="37"/>
      <c r="C104" s="40"/>
      <c r="D104" s="39" t="s">
        <v>129</v>
      </c>
      <c r="E104" s="43">
        <v>5862</v>
      </c>
    </row>
    <row r="105" spans="1:9" ht="33">
      <c r="A105" s="39"/>
      <c r="B105" s="37"/>
      <c r="C105" s="40"/>
      <c r="D105" s="39" t="s">
        <v>130</v>
      </c>
      <c r="E105" s="43">
        <v>7000</v>
      </c>
      <c r="I105" t="s">
        <v>142</v>
      </c>
    </row>
    <row r="106" spans="1:9" ht="16.5">
      <c r="A106" s="39"/>
      <c r="B106" s="37"/>
      <c r="C106" s="51"/>
      <c r="D106" s="65" t="s">
        <v>131</v>
      </c>
      <c r="E106" s="43">
        <v>10000</v>
      </c>
    </row>
    <row r="107" spans="1:9" ht="26.25" thickBot="1">
      <c r="A107" s="59"/>
      <c r="B107" s="60"/>
      <c r="C107" s="61"/>
      <c r="D107" s="44" t="s">
        <v>35</v>
      </c>
      <c r="E107" s="70"/>
    </row>
    <row r="108" spans="1:9" ht="15" customHeight="1">
      <c r="A108" s="62"/>
      <c r="B108" s="63"/>
      <c r="C108" s="63"/>
      <c r="D108" s="63"/>
      <c r="E108" s="64"/>
    </row>
    <row r="109" spans="1:9" s="51" customFormat="1" ht="16.5">
      <c r="A109" s="46"/>
      <c r="B109" s="46"/>
      <c r="C109" s="46"/>
      <c r="D109" s="46"/>
      <c r="E109" s="47"/>
    </row>
    <row r="110" spans="1:9" s="51" customFormat="1" ht="16.5">
      <c r="A110" s="46"/>
      <c r="B110" s="46"/>
      <c r="C110" s="46"/>
      <c r="D110" s="46"/>
      <c r="E110" s="47"/>
    </row>
    <row r="111" spans="1:9" s="51" customFormat="1" ht="16.5">
      <c r="A111" s="46"/>
      <c r="B111" s="46"/>
      <c r="C111" s="46"/>
      <c r="D111" s="46"/>
      <c r="E111" s="47"/>
    </row>
    <row r="112" spans="1:9" s="51" customFormat="1" ht="16.5">
      <c r="A112" s="46"/>
      <c r="B112" s="46"/>
      <c r="C112" s="46"/>
      <c r="D112" s="46"/>
      <c r="E112" s="47"/>
    </row>
    <row r="113" spans="1:5" s="51" customFormat="1" ht="16.5">
      <c r="A113" s="46"/>
      <c r="B113" s="46"/>
      <c r="C113" s="46"/>
      <c r="D113" s="46"/>
      <c r="E113" s="47"/>
    </row>
    <row r="114" spans="1:5" s="51" customFormat="1" ht="16.5">
      <c r="A114" s="46"/>
      <c r="B114" s="46"/>
      <c r="C114" s="46"/>
      <c r="D114" s="46"/>
      <c r="E114" s="47"/>
    </row>
    <row r="115" spans="1:5" s="51" customFormat="1" ht="16.5">
      <c r="A115" s="46"/>
      <c r="B115" s="46"/>
      <c r="C115" s="46"/>
      <c r="D115" s="46"/>
      <c r="E115" s="47"/>
    </row>
    <row r="116" spans="1:5" s="51" customFormat="1" ht="16.5">
      <c r="A116" s="46"/>
      <c r="B116" s="46"/>
      <c r="C116" s="46"/>
      <c r="D116" s="46"/>
      <c r="E116" s="47"/>
    </row>
    <row r="117" spans="1:5" s="51" customFormat="1" ht="16.5">
      <c r="A117" s="46"/>
      <c r="B117" s="46"/>
      <c r="C117" s="46"/>
      <c r="D117" s="46"/>
      <c r="E117" s="47"/>
    </row>
    <row r="118" spans="1:5" s="51" customFormat="1" ht="16.5">
      <c r="A118" s="46"/>
      <c r="B118" s="46"/>
      <c r="C118" s="46"/>
      <c r="D118" s="46"/>
      <c r="E118" s="47"/>
    </row>
    <row r="119" spans="1:5" s="51" customFormat="1" ht="16.5">
      <c r="A119" s="46"/>
      <c r="B119" s="46"/>
      <c r="C119" s="46"/>
      <c r="D119" s="46"/>
      <c r="E119" s="47"/>
    </row>
    <row r="120" spans="1:5" s="51" customFormat="1" ht="16.5">
      <c r="A120" s="46"/>
      <c r="B120" s="46"/>
      <c r="C120" s="46"/>
      <c r="D120" s="46"/>
      <c r="E120" s="47"/>
    </row>
    <row r="121" spans="1:5" s="51" customFormat="1" ht="16.5">
      <c r="A121" s="46"/>
      <c r="B121" s="46"/>
      <c r="C121" s="46"/>
      <c r="D121" s="46"/>
      <c r="E121" s="47"/>
    </row>
    <row r="122" spans="1:5" ht="16.5">
      <c r="A122" s="46"/>
      <c r="B122" s="46"/>
      <c r="C122" s="46"/>
      <c r="D122" s="46"/>
      <c r="E122" s="47"/>
    </row>
    <row r="123" spans="1:5" ht="16.5">
      <c r="A123" s="46"/>
      <c r="B123" s="46"/>
      <c r="C123" s="46"/>
      <c r="D123" s="46"/>
      <c r="E123" s="47"/>
    </row>
    <row r="124" spans="1:5" ht="16.5">
      <c r="A124" s="46"/>
      <c r="B124" s="46"/>
      <c r="C124" s="48"/>
      <c r="D124" s="46"/>
      <c r="E124" s="49"/>
    </row>
    <row r="125" spans="1:5" ht="16.5">
      <c r="A125" s="46"/>
      <c r="B125" s="46"/>
      <c r="C125" s="48"/>
      <c r="D125" s="46"/>
      <c r="E125" s="49"/>
    </row>
    <row r="126" spans="1:5" ht="16.5">
      <c r="A126" s="46"/>
      <c r="B126" s="46"/>
      <c r="C126" s="46"/>
      <c r="D126" s="50"/>
      <c r="E126" s="49"/>
    </row>
    <row r="127" spans="1:5" ht="16.5">
      <c r="A127" s="46"/>
      <c r="B127" s="46"/>
      <c r="C127" s="48"/>
      <c r="D127" s="46"/>
      <c r="E127" s="49"/>
    </row>
    <row r="128" spans="1:5" ht="16.5">
      <c r="A128" s="46"/>
      <c r="B128" s="46"/>
      <c r="C128" s="48"/>
      <c r="D128" s="46"/>
      <c r="E128" s="49"/>
    </row>
    <row r="129" spans="1:5" ht="16.5">
      <c r="A129" s="46"/>
      <c r="B129" s="46"/>
      <c r="C129" s="48"/>
      <c r="D129" s="46"/>
      <c r="E129" s="49"/>
    </row>
    <row r="130" spans="1:5" ht="16.5">
      <c r="A130" s="46"/>
      <c r="B130" s="46"/>
      <c r="C130" s="48"/>
      <c r="D130" s="47"/>
      <c r="E130" s="49"/>
    </row>
    <row r="131" spans="1:5" ht="16.5">
      <c r="A131" s="46"/>
      <c r="B131" s="46"/>
      <c r="C131" s="48"/>
      <c r="D131" s="46"/>
      <c r="E131" s="49"/>
    </row>
    <row r="132" spans="1:5" ht="16.5">
      <c r="A132" s="46"/>
      <c r="B132" s="46"/>
      <c r="C132" s="46"/>
      <c r="D132" s="46"/>
      <c r="E132" s="49"/>
    </row>
    <row r="133" spans="1:5" ht="16.5">
      <c r="A133" s="46"/>
      <c r="B133" s="46"/>
      <c r="C133" s="48"/>
      <c r="D133" s="46"/>
      <c r="E133" s="49"/>
    </row>
    <row r="134" spans="1:5" ht="16.5">
      <c r="A134" s="46"/>
      <c r="B134" s="46"/>
      <c r="C134" s="51"/>
      <c r="D134" s="51"/>
      <c r="E134" s="49"/>
    </row>
    <row r="135" spans="1:5" ht="16.5">
      <c r="A135" s="46"/>
      <c r="B135" s="46"/>
      <c r="C135" s="48"/>
      <c r="D135" s="46"/>
      <c r="E135" s="49"/>
    </row>
    <row r="136" spans="1:5" ht="16.5">
      <c r="A136" s="46"/>
      <c r="B136" s="46"/>
      <c r="C136" s="48"/>
      <c r="D136" s="46"/>
      <c r="E136" s="49"/>
    </row>
    <row r="137" spans="1:5" ht="16.5">
      <c r="A137" s="46"/>
      <c r="B137" s="46"/>
      <c r="C137" s="48"/>
      <c r="D137" s="46"/>
      <c r="E137" s="49"/>
    </row>
    <row r="138" spans="1:5" ht="16.5">
      <c r="A138" s="46"/>
      <c r="B138" s="46"/>
      <c r="C138" s="51"/>
      <c r="D138" s="51"/>
      <c r="E138" s="51"/>
    </row>
    <row r="139" spans="1:5" ht="16.5">
      <c r="A139" s="46"/>
      <c r="B139" s="46"/>
      <c r="C139" s="48"/>
      <c r="D139" s="46"/>
      <c r="E139" s="49"/>
    </row>
    <row r="140" spans="1:5" ht="16.5">
      <c r="A140" s="46"/>
      <c r="B140" s="52"/>
      <c r="C140" s="52"/>
      <c r="D140" s="48"/>
      <c r="E140" s="49"/>
    </row>
    <row r="141" spans="1:5" ht="16.5">
      <c r="A141" s="46"/>
      <c r="B141" s="52"/>
      <c r="C141" s="48"/>
      <c r="D141" s="48"/>
      <c r="E141" s="49"/>
    </row>
    <row r="142" spans="1:5" ht="16.5">
      <c r="A142" s="46"/>
      <c r="B142" s="52"/>
      <c r="C142" s="51"/>
      <c r="D142" s="51"/>
      <c r="E142" s="51"/>
    </row>
  </sheetData>
  <mergeCells count="1">
    <mergeCell ref="A2:E4"/>
  </mergeCells>
  <pageMargins left="0.7" right="0.7" top="0.75" bottom="0.75" header="0.3" footer="0.3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58"/>
  <sheetViews>
    <sheetView topLeftCell="A4" workbookViewId="0">
      <selection activeCell="F6" sqref="F6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45566</v>
      </c>
      <c r="E3" s="2" t="s">
        <v>1</v>
      </c>
      <c r="F3" s="3">
        <f>'sep-24 (2)'!G4</f>
        <v>225372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F56</f>
        <v>175086</v>
      </c>
    </row>
    <row r="5" spans="1:9" ht="48.75" customHeight="1">
      <c r="A5" s="7">
        <v>1</v>
      </c>
      <c r="B5" s="8">
        <v>45566</v>
      </c>
      <c r="C5" s="73" t="s">
        <v>629</v>
      </c>
      <c r="D5">
        <v>8400</v>
      </c>
      <c r="E5" s="79">
        <v>0</v>
      </c>
      <c r="F5" s="80">
        <f>F3+D5-E5</f>
        <v>233772</v>
      </c>
      <c r="G5" s="81"/>
      <c r="I5" t="s">
        <v>142</v>
      </c>
    </row>
    <row r="6" spans="1:9" ht="85.5" customHeight="1">
      <c r="A6" s="7">
        <v>2</v>
      </c>
      <c r="B6" s="8">
        <v>45567</v>
      </c>
      <c r="C6" s="73" t="s">
        <v>493</v>
      </c>
      <c r="D6" s="79">
        <v>22500</v>
      </c>
      <c r="E6" s="79"/>
      <c r="F6" s="80">
        <f>F5+D6-E6</f>
        <v>256272</v>
      </c>
      <c r="G6" s="82" t="s">
        <v>9</v>
      </c>
    </row>
    <row r="7" spans="1:9" ht="45.75" customHeight="1">
      <c r="A7" s="7">
        <v>3</v>
      </c>
      <c r="B7" s="8">
        <v>45568</v>
      </c>
      <c r="C7" s="9" t="s">
        <v>627</v>
      </c>
      <c r="D7" s="79"/>
      <c r="E7" s="79">
        <v>3000</v>
      </c>
      <c r="F7" s="80">
        <f t="shared" ref="F7:F38" si="0">F6+D7-E7</f>
        <v>253272</v>
      </c>
      <c r="G7" s="415">
        <f>'[1]OCT23cx (2)'!I7</f>
        <v>0</v>
      </c>
    </row>
    <row r="8" spans="1:9" ht="30">
      <c r="A8" s="7">
        <v>4</v>
      </c>
      <c r="B8" s="8">
        <v>45569</v>
      </c>
      <c r="C8" s="9" t="s">
        <v>628</v>
      </c>
      <c r="D8" s="79">
        <v>10000</v>
      </c>
      <c r="E8" s="79"/>
      <c r="F8" s="80">
        <f>F7+D8-E8</f>
        <v>263272</v>
      </c>
      <c r="G8" s="415"/>
    </row>
    <row r="9" spans="1:9" ht="90">
      <c r="A9" s="7">
        <v>5</v>
      </c>
      <c r="B9" s="21">
        <v>45570</v>
      </c>
      <c r="C9" s="9" t="s">
        <v>494</v>
      </c>
      <c r="D9" s="79">
        <v>9116</v>
      </c>
      <c r="E9" s="79"/>
      <c r="F9" s="80">
        <f t="shared" si="0"/>
        <v>272388</v>
      </c>
      <c r="G9" s="81"/>
    </row>
    <row r="10" spans="1:9" ht="60">
      <c r="A10" s="7">
        <v>6</v>
      </c>
      <c r="B10" s="8">
        <v>45571</v>
      </c>
      <c r="C10" s="9" t="s">
        <v>622</v>
      </c>
      <c r="D10" s="79">
        <v>3032</v>
      </c>
      <c r="E10" s="79"/>
      <c r="F10" s="80">
        <f t="shared" si="0"/>
        <v>275420</v>
      </c>
      <c r="G10" s="81"/>
    </row>
    <row r="11" spans="1:9" ht="31.5">
      <c r="A11" s="7">
        <v>7</v>
      </c>
      <c r="B11" s="8">
        <v>45572</v>
      </c>
      <c r="C11" s="249" t="s">
        <v>495</v>
      </c>
      <c r="D11" s="79">
        <v>2002</v>
      </c>
      <c r="E11" s="79">
        <v>0</v>
      </c>
      <c r="F11" s="80">
        <f t="shared" si="0"/>
        <v>277422</v>
      </c>
      <c r="G11" s="81"/>
    </row>
    <row r="12" spans="1:9" ht="30">
      <c r="A12" s="7">
        <v>8</v>
      </c>
      <c r="B12" s="8">
        <v>45573</v>
      </c>
      <c r="C12" s="9" t="s">
        <v>623</v>
      </c>
      <c r="D12" s="79">
        <v>2000</v>
      </c>
      <c r="E12" s="79"/>
      <c r="F12" s="80">
        <f t="shared" si="0"/>
        <v>279422</v>
      </c>
      <c r="G12" s="81"/>
    </row>
    <row r="13" spans="1:9" ht="33" customHeight="1">
      <c r="A13" s="7">
        <v>9</v>
      </c>
      <c r="B13" s="8">
        <v>45574</v>
      </c>
      <c r="C13" s="9" t="s">
        <v>624</v>
      </c>
      <c r="D13" s="79">
        <v>1500</v>
      </c>
      <c r="E13" s="79"/>
      <c r="F13" s="80">
        <f>F12+D13-E13</f>
        <v>280922</v>
      </c>
      <c r="G13" s="81"/>
    </row>
    <row r="14" spans="1:9" ht="30">
      <c r="A14" s="7">
        <v>10</v>
      </c>
      <c r="B14" s="8">
        <v>45575</v>
      </c>
      <c r="C14" s="9" t="s">
        <v>496</v>
      </c>
      <c r="D14" s="79">
        <v>6000</v>
      </c>
      <c r="E14" s="79"/>
      <c r="F14" s="80">
        <f t="shared" si="0"/>
        <v>286922</v>
      </c>
      <c r="G14" s="81"/>
    </row>
    <row r="15" spans="1:9" ht="18.75">
      <c r="A15" s="7">
        <v>11</v>
      </c>
      <c r="B15" s="8">
        <v>45576</v>
      </c>
      <c r="C15" s="74"/>
      <c r="D15" s="93"/>
      <c r="E15" s="84"/>
      <c r="F15" s="85">
        <f t="shared" si="0"/>
        <v>286922</v>
      </c>
      <c r="G15" s="81"/>
    </row>
    <row r="16" spans="1:9">
      <c r="A16" s="7">
        <v>12</v>
      </c>
      <c r="B16" s="8">
        <v>45577</v>
      </c>
      <c r="C16" s="9"/>
      <c r="D16" s="79"/>
      <c r="E16" s="79"/>
      <c r="F16" s="80">
        <f t="shared" si="0"/>
        <v>286922</v>
      </c>
      <c r="G16" s="81"/>
    </row>
    <row r="17" spans="1:10">
      <c r="A17" s="20">
        <v>13</v>
      </c>
      <c r="B17" s="8">
        <v>45578</v>
      </c>
      <c r="C17" s="9"/>
      <c r="D17" s="79"/>
      <c r="E17" s="79">
        <v>0</v>
      </c>
      <c r="F17" s="80">
        <f t="shared" si="0"/>
        <v>286922</v>
      </c>
      <c r="G17" s="81"/>
    </row>
    <row r="18" spans="1:10">
      <c r="A18" s="20">
        <v>14</v>
      </c>
      <c r="B18" s="8">
        <v>45579</v>
      </c>
      <c r="C18" s="9"/>
      <c r="D18" s="79"/>
      <c r="E18" s="79"/>
      <c r="F18" s="80">
        <f t="shared" si="0"/>
        <v>286922</v>
      </c>
      <c r="G18" s="81"/>
    </row>
    <row r="19" spans="1:10" ht="15.75">
      <c r="A19" s="20">
        <v>15</v>
      </c>
      <c r="B19" s="8">
        <v>45580</v>
      </c>
      <c r="C19" s="10" t="s">
        <v>497</v>
      </c>
      <c r="D19" s="79"/>
      <c r="E19" s="79">
        <v>1237</v>
      </c>
      <c r="F19" s="85">
        <f t="shared" si="0"/>
        <v>285685</v>
      </c>
      <c r="G19" s="81"/>
    </row>
    <row r="20" spans="1:10">
      <c r="A20" s="17">
        <v>16</v>
      </c>
      <c r="B20" s="8">
        <v>45581</v>
      </c>
      <c r="C20" s="9"/>
      <c r="D20" s="79"/>
      <c r="E20" s="79"/>
      <c r="F20" s="80">
        <f>F19+D20-E20</f>
        <v>285685</v>
      </c>
      <c r="G20" s="81"/>
    </row>
    <row r="21" spans="1:10">
      <c r="A21" s="17">
        <v>17</v>
      </c>
      <c r="B21" s="8">
        <v>45582</v>
      </c>
      <c r="C21" s="9"/>
      <c r="D21" s="86"/>
      <c r="E21" s="86"/>
      <c r="F21" s="85">
        <f>F20+D21-E21</f>
        <v>285685</v>
      </c>
      <c r="G21" s="81"/>
    </row>
    <row r="22" spans="1:10">
      <c r="A22" s="11">
        <v>18</v>
      </c>
      <c r="B22" s="8">
        <v>45583</v>
      </c>
      <c r="C22" s="19"/>
      <c r="D22" s="79"/>
      <c r="E22" s="79"/>
      <c r="F22" s="80">
        <f t="shared" si="0"/>
        <v>285685</v>
      </c>
      <c r="G22" s="81"/>
    </row>
    <row r="23" spans="1:10">
      <c r="A23" s="12">
        <v>19</v>
      </c>
      <c r="B23" s="8">
        <v>45584</v>
      </c>
      <c r="C23" s="19"/>
      <c r="D23" s="79"/>
      <c r="E23" s="79"/>
      <c r="F23" s="80">
        <f t="shared" si="0"/>
        <v>285685</v>
      </c>
      <c r="G23" s="81"/>
      <c r="J23" s="73"/>
    </row>
    <row r="24" spans="1:10">
      <c r="A24" s="7">
        <v>20</v>
      </c>
      <c r="B24" s="8">
        <v>45585</v>
      </c>
      <c r="C24" s="71"/>
      <c r="D24" s="79"/>
      <c r="E24" s="79"/>
      <c r="F24" s="80">
        <f t="shared" si="0"/>
        <v>285685</v>
      </c>
      <c r="G24" s="81"/>
    </row>
    <row r="25" spans="1:10">
      <c r="A25" s="7">
        <v>21</v>
      </c>
      <c r="B25" s="8">
        <v>45586</v>
      </c>
      <c r="C25" s="9"/>
      <c r="D25" s="87"/>
      <c r="E25" s="79"/>
      <c r="F25" s="80">
        <f t="shared" si="0"/>
        <v>285685</v>
      </c>
      <c r="G25" s="81"/>
    </row>
    <row r="26" spans="1:10">
      <c r="A26" s="7">
        <v>22</v>
      </c>
      <c r="B26" s="8">
        <v>45587</v>
      </c>
      <c r="C26" s="9"/>
      <c r="D26" s="79"/>
      <c r="E26" s="79"/>
      <c r="F26" s="80">
        <f t="shared" si="0"/>
        <v>285685</v>
      </c>
      <c r="G26" s="81"/>
    </row>
    <row r="27" spans="1:10" ht="18.75" customHeight="1">
      <c r="A27" s="7">
        <v>23</v>
      </c>
      <c r="B27" s="8">
        <v>45588</v>
      </c>
      <c r="C27" s="9"/>
      <c r="D27" s="87"/>
      <c r="E27" s="79"/>
      <c r="F27" s="80">
        <f t="shared" si="0"/>
        <v>285685</v>
      </c>
      <c r="G27" s="81"/>
    </row>
    <row r="28" spans="1:10">
      <c r="A28" s="7">
        <v>24</v>
      </c>
      <c r="B28" s="8">
        <v>45589</v>
      </c>
      <c r="C28" s="9"/>
      <c r="D28" s="79"/>
      <c r="E28" s="79"/>
      <c r="F28" s="80">
        <f t="shared" si="0"/>
        <v>285685</v>
      </c>
      <c r="G28" s="81"/>
    </row>
    <row r="29" spans="1:10">
      <c r="A29" s="7">
        <v>25</v>
      </c>
      <c r="B29" s="8">
        <v>45590</v>
      </c>
      <c r="C29" s="9"/>
      <c r="D29" s="79"/>
      <c r="E29" s="79"/>
      <c r="F29" s="80">
        <f t="shared" si="0"/>
        <v>285685</v>
      </c>
      <c r="G29" s="81"/>
    </row>
    <row r="30" spans="1:10">
      <c r="A30" s="13">
        <v>26</v>
      </c>
      <c r="B30" s="8">
        <v>45591</v>
      </c>
      <c r="C30" s="22"/>
      <c r="D30" s="79"/>
      <c r="E30" s="79"/>
      <c r="F30" s="80">
        <f t="shared" si="0"/>
        <v>285685</v>
      </c>
      <c r="G30" s="81"/>
    </row>
    <row r="31" spans="1:10">
      <c r="A31" s="7">
        <v>27</v>
      </c>
      <c r="B31" s="8">
        <v>45592</v>
      </c>
      <c r="C31" s="9"/>
      <c r="D31" s="79"/>
      <c r="E31" s="79"/>
      <c r="F31" s="80">
        <f t="shared" si="0"/>
        <v>285685</v>
      </c>
      <c r="G31" s="81"/>
    </row>
    <row r="32" spans="1:10">
      <c r="A32" s="7">
        <v>28</v>
      </c>
      <c r="B32" s="8">
        <v>45593</v>
      </c>
      <c r="C32" s="9"/>
      <c r="D32" s="79"/>
      <c r="E32" s="79"/>
      <c r="F32" s="80">
        <f t="shared" si="0"/>
        <v>285685</v>
      </c>
      <c r="G32" s="81"/>
    </row>
    <row r="33" spans="1:10" ht="16.5" customHeight="1">
      <c r="A33" s="7">
        <v>29</v>
      </c>
      <c r="B33" s="8">
        <v>45594</v>
      </c>
      <c r="C33" s="9"/>
      <c r="D33" s="79"/>
      <c r="E33" s="79">
        <v>0</v>
      </c>
      <c r="F33" s="80">
        <f t="shared" si="0"/>
        <v>285685</v>
      </c>
      <c r="G33" s="81"/>
    </row>
    <row r="34" spans="1:10">
      <c r="A34" s="20">
        <v>30</v>
      </c>
      <c r="B34" s="8">
        <v>45595</v>
      </c>
      <c r="C34" s="9"/>
      <c r="D34" s="79">
        <v>0</v>
      </c>
      <c r="E34" s="79"/>
      <c r="F34" s="80">
        <f t="shared" si="0"/>
        <v>285685</v>
      </c>
      <c r="G34" s="81"/>
    </row>
    <row r="35" spans="1:10" ht="22.5" customHeight="1">
      <c r="A35" s="7">
        <v>31</v>
      </c>
      <c r="B35" s="8">
        <v>45596</v>
      </c>
      <c r="C35" s="9" t="s">
        <v>648</v>
      </c>
      <c r="D35" s="79">
        <v>0</v>
      </c>
      <c r="E35" s="79">
        <v>6000</v>
      </c>
      <c r="F35" s="80">
        <f>F34+D35-E35</f>
        <v>279685</v>
      </c>
      <c r="G35" s="81"/>
      <c r="J35" t="s">
        <v>142</v>
      </c>
    </row>
    <row r="36" spans="1:10" ht="18.75" customHeight="1">
      <c r="A36" s="7"/>
      <c r="B36" s="14"/>
      <c r="C36" s="9" t="s">
        <v>13</v>
      </c>
      <c r="D36" s="79">
        <v>0</v>
      </c>
      <c r="E36" s="79">
        <v>15000</v>
      </c>
      <c r="F36" s="80">
        <f>F35+D36-E36</f>
        <v>264685</v>
      </c>
      <c r="G36" s="81"/>
    </row>
    <row r="37" spans="1:10" ht="29.25" customHeight="1">
      <c r="A37" s="7"/>
      <c r="B37" s="14"/>
      <c r="C37" s="9" t="s">
        <v>625</v>
      </c>
      <c r="D37" s="79">
        <v>0</v>
      </c>
      <c r="E37" s="79">
        <v>4350</v>
      </c>
      <c r="F37" s="80">
        <f t="shared" si="0"/>
        <v>260335</v>
      </c>
      <c r="G37" s="81"/>
    </row>
    <row r="38" spans="1:10" ht="28.5" customHeight="1">
      <c r="A38" s="7"/>
      <c r="B38" s="14"/>
      <c r="C38" s="9" t="s">
        <v>14</v>
      </c>
      <c r="D38" s="79">
        <v>0</v>
      </c>
      <c r="E38" s="79">
        <v>1000</v>
      </c>
      <c r="F38" s="331">
        <f t="shared" si="0"/>
        <v>259335</v>
      </c>
      <c r="G38" s="81"/>
    </row>
    <row r="39" spans="1:10" ht="16.5" customHeight="1">
      <c r="A39" s="327"/>
      <c r="B39" s="328">
        <v>45596</v>
      </c>
      <c r="C39" s="329" t="s">
        <v>630</v>
      </c>
      <c r="D39" s="330"/>
      <c r="E39" s="330">
        <v>10800</v>
      </c>
      <c r="F39" s="332">
        <f>F38+D39-E39</f>
        <v>248535</v>
      </c>
      <c r="G39" s="81"/>
    </row>
    <row r="40" spans="1:10" ht="12.75" customHeight="1">
      <c r="A40" s="327"/>
      <c r="B40" s="328">
        <v>45596</v>
      </c>
      <c r="C40" s="329" t="s">
        <v>631</v>
      </c>
      <c r="D40" s="330"/>
      <c r="E40" s="330">
        <v>150</v>
      </c>
      <c r="F40" s="332">
        <f>F39+D40-E40</f>
        <v>248385</v>
      </c>
      <c r="G40" s="81"/>
    </row>
    <row r="41" spans="1:10" ht="19.5" customHeight="1">
      <c r="A41" s="327"/>
      <c r="B41" s="328">
        <v>45596</v>
      </c>
      <c r="C41" s="329" t="s">
        <v>646</v>
      </c>
      <c r="D41" s="330"/>
      <c r="E41" s="330">
        <v>8400</v>
      </c>
      <c r="F41" s="332">
        <f>F40+D41-E41</f>
        <v>239985</v>
      </c>
      <c r="G41" s="81"/>
    </row>
    <row r="42" spans="1:10" ht="28.5" customHeight="1">
      <c r="A42" s="327"/>
      <c r="B42" s="328">
        <v>45596</v>
      </c>
      <c r="C42" s="329" t="s">
        <v>632</v>
      </c>
      <c r="D42" s="330"/>
      <c r="E42" s="330">
        <v>18600</v>
      </c>
      <c r="F42" s="332">
        <f>F41+D42-E42</f>
        <v>221385</v>
      </c>
      <c r="G42" s="81"/>
    </row>
    <row r="43" spans="1:10" ht="17.25" customHeight="1">
      <c r="A43" s="327"/>
      <c r="B43" s="328">
        <v>45596</v>
      </c>
      <c r="C43" s="329" t="s">
        <v>647</v>
      </c>
      <c r="D43" s="330"/>
      <c r="E43" s="330">
        <v>11000</v>
      </c>
      <c r="F43" s="332">
        <f t="shared" ref="F43:F56" si="1">F42+D43-E43</f>
        <v>210385</v>
      </c>
      <c r="G43" s="81"/>
    </row>
    <row r="44" spans="1:10" ht="13.5" customHeight="1">
      <c r="A44" s="327"/>
      <c r="B44" s="328">
        <v>45596</v>
      </c>
      <c r="C44" s="329" t="s">
        <v>633</v>
      </c>
      <c r="E44" s="330">
        <v>1800</v>
      </c>
      <c r="F44" s="332">
        <f t="shared" si="1"/>
        <v>208585</v>
      </c>
      <c r="G44" s="81"/>
    </row>
    <row r="45" spans="1:10" ht="15" customHeight="1">
      <c r="A45" s="327"/>
      <c r="B45" s="328">
        <v>45596</v>
      </c>
      <c r="C45" s="329" t="s">
        <v>634</v>
      </c>
      <c r="D45" s="330"/>
      <c r="E45" s="330">
        <v>1000</v>
      </c>
      <c r="F45" s="332">
        <f t="shared" si="1"/>
        <v>207585</v>
      </c>
      <c r="G45" s="81"/>
    </row>
    <row r="46" spans="1:10" ht="13.5" customHeight="1">
      <c r="A46" s="327"/>
      <c r="B46" s="328">
        <v>45596</v>
      </c>
      <c r="C46" s="329" t="s">
        <v>635</v>
      </c>
      <c r="D46" s="330"/>
      <c r="E46" s="330">
        <v>100</v>
      </c>
      <c r="F46" s="332">
        <f t="shared" si="1"/>
        <v>207485</v>
      </c>
      <c r="G46" s="81"/>
    </row>
    <row r="47" spans="1:10" ht="18" customHeight="1">
      <c r="A47" s="327"/>
      <c r="B47" s="328">
        <v>45596</v>
      </c>
      <c r="C47" s="329" t="s">
        <v>636</v>
      </c>
      <c r="D47" s="330"/>
      <c r="E47" s="330">
        <v>500</v>
      </c>
      <c r="F47" s="332">
        <f t="shared" si="1"/>
        <v>206985</v>
      </c>
      <c r="G47" s="81"/>
    </row>
    <row r="48" spans="1:10" ht="25.5" customHeight="1">
      <c r="A48" s="327"/>
      <c r="B48" s="328">
        <v>45596</v>
      </c>
      <c r="C48" s="329" t="s">
        <v>637</v>
      </c>
      <c r="D48" s="330"/>
      <c r="E48" s="330">
        <v>1000</v>
      </c>
      <c r="F48" s="332">
        <f t="shared" si="1"/>
        <v>205985</v>
      </c>
      <c r="G48" s="81"/>
    </row>
    <row r="49" spans="1:7" ht="14.25" customHeight="1">
      <c r="A49" s="327"/>
      <c r="B49" s="328">
        <v>45596</v>
      </c>
      <c r="C49" s="329" t="s">
        <v>638</v>
      </c>
      <c r="D49" s="330"/>
      <c r="E49" s="330">
        <v>3000</v>
      </c>
      <c r="F49" s="332">
        <f t="shared" si="1"/>
        <v>202985</v>
      </c>
      <c r="G49" s="81"/>
    </row>
    <row r="50" spans="1:7" ht="14.25" customHeight="1">
      <c r="A50" s="327"/>
      <c r="B50" s="328">
        <v>45596</v>
      </c>
      <c r="C50" s="329" t="s">
        <v>639</v>
      </c>
      <c r="D50" s="330"/>
      <c r="E50" s="330">
        <v>899</v>
      </c>
      <c r="F50" s="332">
        <f t="shared" si="1"/>
        <v>202086</v>
      </c>
      <c r="G50" s="81"/>
    </row>
    <row r="51" spans="1:7" ht="33" customHeight="1">
      <c r="A51" s="327"/>
      <c r="B51" s="328">
        <v>45596</v>
      </c>
      <c r="C51" s="329" t="s">
        <v>640</v>
      </c>
      <c r="D51" s="330"/>
      <c r="E51" s="330">
        <v>15000</v>
      </c>
      <c r="F51" s="332">
        <f t="shared" si="1"/>
        <v>187086</v>
      </c>
      <c r="G51" s="81"/>
    </row>
    <row r="52" spans="1:7" ht="42.75" customHeight="1">
      <c r="A52" s="327"/>
      <c r="B52" s="328">
        <v>45596</v>
      </c>
      <c r="C52" s="329" t="s">
        <v>641</v>
      </c>
      <c r="D52" s="330"/>
      <c r="E52" s="330">
        <v>5000</v>
      </c>
      <c r="F52" s="332">
        <f t="shared" si="1"/>
        <v>182086</v>
      </c>
      <c r="G52" s="81"/>
    </row>
    <row r="53" spans="1:7" ht="14.25" customHeight="1">
      <c r="A53" s="327"/>
      <c r="B53" s="328">
        <v>45596</v>
      </c>
      <c r="C53" s="329" t="s">
        <v>642</v>
      </c>
      <c r="D53" s="330"/>
      <c r="E53" s="330">
        <v>2000</v>
      </c>
      <c r="F53" s="332">
        <f t="shared" si="1"/>
        <v>180086</v>
      </c>
      <c r="G53" s="81"/>
    </row>
    <row r="54" spans="1:7" ht="30" customHeight="1">
      <c r="A54" s="327"/>
      <c r="B54" s="328">
        <v>45596</v>
      </c>
      <c r="C54" s="329" t="s">
        <v>643</v>
      </c>
      <c r="D54" s="330"/>
      <c r="E54" s="330">
        <v>3000</v>
      </c>
      <c r="F54" s="332">
        <f t="shared" si="1"/>
        <v>177086</v>
      </c>
      <c r="G54" s="81"/>
    </row>
    <row r="55" spans="1:7" ht="30" customHeight="1">
      <c r="A55" s="327"/>
      <c r="B55" s="328">
        <v>45596</v>
      </c>
      <c r="C55" s="329" t="s">
        <v>644</v>
      </c>
      <c r="D55" s="330"/>
      <c r="E55" s="330">
        <v>500</v>
      </c>
      <c r="F55" s="332">
        <f t="shared" si="1"/>
        <v>176586</v>
      </c>
      <c r="G55" s="81"/>
    </row>
    <row r="56" spans="1:7" ht="19.5" customHeight="1">
      <c r="A56" s="327"/>
      <c r="B56" s="328">
        <v>45596</v>
      </c>
      <c r="C56" s="329" t="s">
        <v>645</v>
      </c>
      <c r="D56" s="330"/>
      <c r="E56" s="330">
        <v>1500</v>
      </c>
      <c r="F56" s="332">
        <f t="shared" si="1"/>
        <v>175086</v>
      </c>
      <c r="G56" s="81"/>
    </row>
    <row r="57" spans="1:7" ht="15.75" thickBot="1">
      <c r="A57" s="15"/>
      <c r="B57" s="16"/>
      <c r="C57" s="16"/>
      <c r="D57" s="92">
        <f>SUM(D5:D56)</f>
        <v>64550</v>
      </c>
      <c r="E57" s="294">
        <f>SUM(E5:E56)</f>
        <v>114836</v>
      </c>
      <c r="F57" s="333"/>
      <c r="G57" s="90"/>
    </row>
    <row r="58" spans="1:7">
      <c r="E58" s="282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49"/>
  <sheetViews>
    <sheetView topLeftCell="A76" workbookViewId="0">
      <selection activeCell="J93" sqref="J93"/>
    </sheetView>
  </sheetViews>
  <sheetFormatPr defaultRowHeight="15"/>
  <cols>
    <col min="1" max="1" width="4" customWidth="1"/>
    <col min="2" max="2" width="5.42578125" customWidth="1"/>
    <col min="3" max="3" width="13.7109375" customWidth="1"/>
    <col min="4" max="4" width="30.85546875" customWidth="1"/>
    <col min="5" max="5" width="12.140625" customWidth="1"/>
    <col min="6" max="6" width="12.42578125" customWidth="1"/>
    <col min="7" max="7" width="9.5703125" customWidth="1"/>
    <col min="8" max="8" width="8.7109375" customWidth="1"/>
    <col min="9" max="9" width="8.5703125" customWidth="1"/>
    <col min="13" max="13" width="9.140625" customWidth="1"/>
    <col min="14" max="14" width="10.28515625" customWidth="1"/>
  </cols>
  <sheetData>
    <row r="1" spans="1:15" ht="15" customHeight="1">
      <c r="A1" s="448" t="s">
        <v>385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</row>
    <row r="2" spans="1:15">
      <c r="A2" s="448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</row>
    <row r="3" spans="1:15" ht="70.5" customHeight="1">
      <c r="A3" s="448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</row>
    <row r="4" spans="1:15" ht="87" customHeight="1">
      <c r="A4" s="23" t="s">
        <v>27</v>
      </c>
      <c r="B4" s="24" t="s">
        <v>28</v>
      </c>
      <c r="C4" s="24" t="s">
        <v>29</v>
      </c>
      <c r="D4" s="24" t="s">
        <v>30</v>
      </c>
      <c r="E4" s="116" t="s">
        <v>463</v>
      </c>
      <c r="F4" s="24" t="s">
        <v>31</v>
      </c>
      <c r="G4" s="24" t="s">
        <v>464</v>
      </c>
      <c r="H4" s="216" t="s">
        <v>465</v>
      </c>
      <c r="I4" s="216" t="s">
        <v>471</v>
      </c>
      <c r="J4" s="216" t="s">
        <v>466</v>
      </c>
      <c r="K4" s="216" t="s">
        <v>467</v>
      </c>
      <c r="L4" s="216" t="s">
        <v>468</v>
      </c>
      <c r="M4" s="216" t="s">
        <v>470</v>
      </c>
      <c r="N4" s="216" t="s">
        <v>469</v>
      </c>
    </row>
    <row r="5" spans="1:15">
      <c r="A5" s="26">
        <v>1</v>
      </c>
      <c r="B5" s="27">
        <v>2</v>
      </c>
      <c r="C5" s="27">
        <v>3</v>
      </c>
      <c r="D5" s="27">
        <v>4</v>
      </c>
      <c r="E5" s="117"/>
      <c r="F5" s="27">
        <v>5</v>
      </c>
      <c r="G5" s="71"/>
      <c r="H5" s="71"/>
      <c r="I5" s="71"/>
      <c r="J5" s="71"/>
      <c r="K5" s="71"/>
      <c r="L5" s="71"/>
      <c r="M5" s="71"/>
      <c r="N5" s="71"/>
    </row>
    <row r="6" spans="1:15" ht="51" customHeight="1">
      <c r="A6" s="220">
        <v>1</v>
      </c>
      <c r="B6" s="220"/>
      <c r="C6" s="221" t="s">
        <v>462</v>
      </c>
      <c r="D6" s="450" t="s">
        <v>475</v>
      </c>
      <c r="E6" s="450"/>
      <c r="F6" s="220">
        <v>8400</v>
      </c>
      <c r="G6" s="164"/>
      <c r="H6" s="164"/>
      <c r="I6" s="164"/>
      <c r="J6" s="164"/>
      <c r="K6" s="164"/>
      <c r="L6" s="164"/>
      <c r="M6" s="164"/>
      <c r="N6" s="164"/>
    </row>
    <row r="7" spans="1:15" ht="16.5">
      <c r="A7" s="220">
        <v>2</v>
      </c>
      <c r="B7" s="220"/>
      <c r="C7" s="222" t="s">
        <v>272</v>
      </c>
      <c r="D7" s="246" t="s">
        <v>461</v>
      </c>
      <c r="E7" s="164"/>
      <c r="F7" s="223">
        <v>10000</v>
      </c>
      <c r="G7" s="164"/>
      <c r="H7" s="164"/>
      <c r="I7" s="164"/>
      <c r="J7" s="164"/>
      <c r="K7" s="164"/>
      <c r="L7" s="164"/>
      <c r="M7" s="164"/>
      <c r="N7" s="164"/>
    </row>
    <row r="8" spans="1:15" ht="16.5">
      <c r="A8" s="220">
        <v>3</v>
      </c>
      <c r="B8" s="36">
        <v>94</v>
      </c>
      <c r="C8" s="37" t="s">
        <v>167</v>
      </c>
      <c r="D8" s="37" t="s">
        <v>168</v>
      </c>
      <c r="E8" s="210">
        <v>9885857854</v>
      </c>
      <c r="F8" s="164"/>
      <c r="G8" s="164"/>
      <c r="H8" s="218">
        <v>500</v>
      </c>
      <c r="I8" s="211"/>
      <c r="J8" s="164"/>
      <c r="K8" s="164"/>
      <c r="L8" s="164"/>
      <c r="M8" s="164"/>
      <c r="N8" s="164"/>
    </row>
    <row r="9" spans="1:15" ht="16.5">
      <c r="A9" s="220">
        <v>4</v>
      </c>
      <c r="B9" s="104">
        <v>95</v>
      </c>
      <c r="C9" s="37" t="s">
        <v>199</v>
      </c>
      <c r="D9" s="53" t="s">
        <v>200</v>
      </c>
      <c r="E9" s="212">
        <v>9704599665</v>
      </c>
      <c r="F9" s="164"/>
      <c r="G9" s="164"/>
      <c r="H9" s="218">
        <v>500</v>
      </c>
      <c r="I9" s="211"/>
      <c r="J9" s="164"/>
      <c r="K9" s="164"/>
      <c r="L9" s="164"/>
      <c r="M9" s="164"/>
      <c r="N9" s="164"/>
    </row>
    <row r="10" spans="1:15" ht="16.5">
      <c r="A10" s="220">
        <v>5</v>
      </c>
      <c r="B10" s="36">
        <v>96</v>
      </c>
      <c r="C10" s="224" t="s">
        <v>386</v>
      </c>
      <c r="D10" s="224" t="s">
        <v>387</v>
      </c>
      <c r="E10" s="224"/>
      <c r="F10" s="164"/>
      <c r="G10" s="164"/>
      <c r="H10" s="164"/>
      <c r="I10" s="164"/>
      <c r="J10" s="223">
        <v>1000</v>
      </c>
      <c r="K10" s="164"/>
      <c r="L10" s="164"/>
      <c r="M10" s="164"/>
      <c r="N10" s="164"/>
    </row>
    <row r="11" spans="1:15" ht="16.5">
      <c r="A11" s="220">
        <v>6</v>
      </c>
      <c r="B11" s="104">
        <v>97</v>
      </c>
      <c r="C11" s="224" t="s">
        <v>388</v>
      </c>
      <c r="D11" s="224" t="s">
        <v>389</v>
      </c>
      <c r="E11" s="225">
        <v>9030033666</v>
      </c>
      <c r="F11" s="164"/>
      <c r="G11" s="164"/>
      <c r="H11" s="223">
        <v>500</v>
      </c>
      <c r="I11" s="223"/>
      <c r="J11" s="164"/>
      <c r="K11" s="164"/>
      <c r="L11" s="164"/>
      <c r="M11" s="164"/>
      <c r="N11" s="164"/>
    </row>
    <row r="12" spans="1:15" ht="15" customHeight="1">
      <c r="A12" s="220">
        <v>7</v>
      </c>
      <c r="B12" s="104">
        <v>98</v>
      </c>
      <c r="C12" s="224" t="s">
        <v>388</v>
      </c>
      <c r="D12" s="224" t="s">
        <v>389</v>
      </c>
      <c r="E12" s="225">
        <v>9030033666</v>
      </c>
      <c r="F12" s="164"/>
      <c r="G12" s="223">
        <v>500</v>
      </c>
      <c r="H12" s="164"/>
      <c r="I12" s="164"/>
      <c r="J12" s="164"/>
      <c r="K12" s="164"/>
      <c r="L12" s="164"/>
      <c r="M12" s="164"/>
      <c r="N12" s="164"/>
    </row>
    <row r="13" spans="1:15" ht="17.25" customHeight="1">
      <c r="A13" s="220">
        <v>8</v>
      </c>
      <c r="B13" s="36">
        <v>99</v>
      </c>
      <c r="C13" s="224" t="s">
        <v>388</v>
      </c>
      <c r="D13" s="224" t="s">
        <v>389</v>
      </c>
      <c r="E13" s="225">
        <v>9030033666</v>
      </c>
      <c r="F13" s="164"/>
      <c r="G13" s="164"/>
      <c r="H13" s="164"/>
      <c r="I13" s="164"/>
      <c r="J13" s="223">
        <v>1000</v>
      </c>
      <c r="K13" s="164"/>
      <c r="L13" s="164"/>
      <c r="M13" s="164"/>
      <c r="N13" s="164"/>
    </row>
    <row r="14" spans="1:15" ht="15" customHeight="1">
      <c r="A14" s="220">
        <v>9</v>
      </c>
      <c r="B14" s="104">
        <v>100</v>
      </c>
      <c r="C14" s="224" t="s">
        <v>388</v>
      </c>
      <c r="D14" s="224" t="s">
        <v>389</v>
      </c>
      <c r="E14" s="225">
        <v>9030033666</v>
      </c>
      <c r="F14" s="164"/>
      <c r="G14" s="164"/>
      <c r="H14" s="164"/>
      <c r="I14" s="164"/>
      <c r="J14" s="164"/>
      <c r="K14" s="164"/>
      <c r="L14" s="164"/>
      <c r="M14" s="164"/>
      <c r="N14" s="223">
        <v>500</v>
      </c>
    </row>
    <row r="15" spans="1:15" ht="18.75" customHeight="1">
      <c r="A15" s="220">
        <v>10</v>
      </c>
      <c r="B15" s="36">
        <v>501</v>
      </c>
      <c r="C15" s="224" t="s">
        <v>213</v>
      </c>
      <c r="D15" s="224" t="s">
        <v>214</v>
      </c>
      <c r="E15" s="225">
        <v>9989239468</v>
      </c>
      <c r="F15" s="164"/>
      <c r="G15" s="164"/>
      <c r="H15" s="164"/>
      <c r="I15" s="164"/>
      <c r="J15" s="164"/>
      <c r="K15" s="164"/>
      <c r="L15" s="164"/>
      <c r="M15" s="164"/>
      <c r="N15" s="223">
        <v>500</v>
      </c>
    </row>
    <row r="16" spans="1:15" ht="15" customHeight="1">
      <c r="A16" s="220">
        <v>11</v>
      </c>
      <c r="B16" s="36">
        <v>502</v>
      </c>
      <c r="C16" s="224" t="s">
        <v>213</v>
      </c>
      <c r="D16" s="224" t="s">
        <v>214</v>
      </c>
      <c r="E16" s="225">
        <v>9989239468</v>
      </c>
      <c r="F16" s="164"/>
      <c r="G16" s="164"/>
      <c r="H16" s="164"/>
      <c r="I16" s="164"/>
      <c r="J16" s="164"/>
      <c r="K16" s="223">
        <v>1000</v>
      </c>
      <c r="L16" s="164"/>
      <c r="M16" s="164"/>
      <c r="N16" s="164"/>
    </row>
    <row r="17" spans="1:16" ht="15.75" customHeight="1">
      <c r="A17" s="220">
        <v>12</v>
      </c>
      <c r="B17" s="104">
        <v>503</v>
      </c>
      <c r="C17" s="224" t="s">
        <v>213</v>
      </c>
      <c r="D17" s="224" t="s">
        <v>214</v>
      </c>
      <c r="E17" s="225">
        <v>9989239468</v>
      </c>
      <c r="F17" s="164"/>
      <c r="G17" s="164"/>
      <c r="H17" s="164"/>
      <c r="I17" s="164"/>
      <c r="J17" s="164"/>
      <c r="K17" s="164"/>
      <c r="L17" s="223">
        <v>1000</v>
      </c>
      <c r="M17" s="164"/>
      <c r="N17" s="164"/>
    </row>
    <row r="18" spans="1:16" ht="16.5">
      <c r="A18" s="220">
        <v>13</v>
      </c>
      <c r="B18" s="36">
        <v>504</v>
      </c>
      <c r="C18" s="224" t="s">
        <v>213</v>
      </c>
      <c r="D18" s="224" t="s">
        <v>214</v>
      </c>
      <c r="E18" s="225">
        <v>9989239468</v>
      </c>
      <c r="F18" s="164"/>
      <c r="G18" s="164"/>
      <c r="H18" s="164"/>
      <c r="I18" s="164"/>
      <c r="J18" s="223">
        <v>1000</v>
      </c>
      <c r="K18" s="164"/>
      <c r="L18" s="164"/>
      <c r="M18" s="164"/>
      <c r="N18" s="164"/>
    </row>
    <row r="19" spans="1:16" ht="16.5">
      <c r="A19" s="220">
        <v>14</v>
      </c>
      <c r="B19" s="36">
        <v>505</v>
      </c>
      <c r="C19" s="224" t="s">
        <v>213</v>
      </c>
      <c r="D19" s="224" t="s">
        <v>214</v>
      </c>
      <c r="E19" s="225">
        <v>9989239468</v>
      </c>
      <c r="F19" s="164"/>
      <c r="G19" s="164"/>
      <c r="H19" s="223">
        <v>500</v>
      </c>
      <c r="I19" s="223"/>
      <c r="J19" s="164"/>
      <c r="K19" s="164"/>
      <c r="L19" s="164"/>
      <c r="M19" s="164"/>
      <c r="N19" s="164"/>
    </row>
    <row r="20" spans="1:16" ht="16.5">
      <c r="A20" s="220">
        <v>15</v>
      </c>
      <c r="B20" s="104">
        <v>506</v>
      </c>
      <c r="C20" s="224" t="s">
        <v>213</v>
      </c>
      <c r="D20" s="224" t="s">
        <v>214</v>
      </c>
      <c r="E20" s="225">
        <v>9989239468</v>
      </c>
      <c r="F20" s="164"/>
      <c r="G20" s="223">
        <v>500</v>
      </c>
      <c r="H20" s="164"/>
      <c r="I20" s="164"/>
      <c r="J20" s="164"/>
      <c r="K20" s="164"/>
      <c r="L20" s="164"/>
      <c r="M20" s="164"/>
      <c r="N20" s="164"/>
    </row>
    <row r="21" spans="1:16" ht="16.5">
      <c r="A21" s="220">
        <v>16</v>
      </c>
      <c r="B21" s="36">
        <v>507</v>
      </c>
      <c r="C21" s="224" t="s">
        <v>217</v>
      </c>
      <c r="D21" s="224" t="s">
        <v>390</v>
      </c>
      <c r="E21" s="225">
        <v>7013004531</v>
      </c>
      <c r="F21" s="73"/>
      <c r="G21" s="223">
        <v>500</v>
      </c>
      <c r="H21" s="164"/>
      <c r="I21" s="164"/>
      <c r="J21" s="164"/>
      <c r="K21" s="164"/>
      <c r="L21" s="164"/>
      <c r="M21" s="164"/>
      <c r="N21" s="164"/>
    </row>
    <row r="22" spans="1:16" ht="16.5">
      <c r="A22" s="220">
        <v>17</v>
      </c>
      <c r="B22" s="36">
        <v>508</v>
      </c>
      <c r="C22" s="224" t="s">
        <v>217</v>
      </c>
      <c r="D22" s="224" t="s">
        <v>390</v>
      </c>
      <c r="E22" s="225">
        <v>7013004531</v>
      </c>
      <c r="F22" s="73"/>
      <c r="G22" s="164"/>
      <c r="H22" s="223">
        <v>500</v>
      </c>
      <c r="I22" s="223"/>
      <c r="J22" s="164"/>
      <c r="K22" s="164"/>
      <c r="L22" s="164"/>
      <c r="M22" s="164"/>
      <c r="N22" s="164"/>
      <c r="P22">
        <v>1</v>
      </c>
    </row>
    <row r="23" spans="1:16" ht="14.25" customHeight="1">
      <c r="A23" s="220">
        <v>18</v>
      </c>
      <c r="B23" s="104">
        <v>509</v>
      </c>
      <c r="C23" s="224" t="s">
        <v>391</v>
      </c>
      <c r="D23" s="224" t="s">
        <v>392</v>
      </c>
      <c r="E23" s="225">
        <v>9849062311</v>
      </c>
      <c r="F23" s="73"/>
      <c r="G23" s="223">
        <v>500</v>
      </c>
      <c r="H23" s="164"/>
      <c r="I23" s="164"/>
      <c r="J23" s="164"/>
      <c r="K23" s="164"/>
      <c r="L23" s="164"/>
      <c r="M23" s="164"/>
      <c r="N23" s="164"/>
    </row>
    <row r="24" spans="1:16" ht="18.75" customHeight="1">
      <c r="A24" s="220">
        <v>19</v>
      </c>
      <c r="B24" s="36">
        <v>510</v>
      </c>
      <c r="C24" s="224" t="s">
        <v>215</v>
      </c>
      <c r="D24" s="224" t="s">
        <v>216</v>
      </c>
      <c r="E24" s="225">
        <v>8121504945</v>
      </c>
      <c r="F24" s="73"/>
      <c r="G24" s="164"/>
      <c r="H24" s="164"/>
      <c r="I24" s="164"/>
      <c r="J24" s="223">
        <v>1000</v>
      </c>
      <c r="K24" s="164"/>
      <c r="L24" s="164"/>
      <c r="M24" s="164"/>
      <c r="N24" s="164"/>
    </row>
    <row r="25" spans="1:16" ht="18.75" customHeight="1">
      <c r="A25" s="220">
        <v>20</v>
      </c>
      <c r="B25" s="36">
        <v>511</v>
      </c>
      <c r="C25" s="224" t="s">
        <v>215</v>
      </c>
      <c r="D25" s="224" t="s">
        <v>216</v>
      </c>
      <c r="E25" s="225">
        <v>8121504945</v>
      </c>
      <c r="F25" s="73"/>
      <c r="G25" s="164"/>
      <c r="H25" s="223">
        <v>500</v>
      </c>
      <c r="I25" s="223"/>
      <c r="J25" s="164"/>
      <c r="K25" s="164"/>
      <c r="L25" s="164"/>
      <c r="M25" s="164"/>
      <c r="N25" s="164"/>
    </row>
    <row r="26" spans="1:16" ht="18.75" customHeight="1">
      <c r="A26" s="220">
        <v>21</v>
      </c>
      <c r="B26" s="104">
        <v>512</v>
      </c>
      <c r="C26" s="224" t="s">
        <v>215</v>
      </c>
      <c r="D26" s="224" t="s">
        <v>216</v>
      </c>
      <c r="E26" s="225">
        <v>8121504945</v>
      </c>
      <c r="F26" s="73"/>
      <c r="G26" s="223">
        <v>500</v>
      </c>
      <c r="H26" s="164"/>
      <c r="I26" s="164"/>
      <c r="J26" s="164"/>
      <c r="K26" s="164"/>
      <c r="L26" s="164"/>
      <c r="M26" s="164"/>
      <c r="N26" s="164"/>
    </row>
    <row r="27" spans="1:16" ht="18.75" customHeight="1">
      <c r="A27" s="220">
        <v>22</v>
      </c>
      <c r="B27" s="36">
        <v>513</v>
      </c>
      <c r="C27" s="224" t="s">
        <v>175</v>
      </c>
      <c r="D27" s="224" t="s">
        <v>393</v>
      </c>
      <c r="E27" s="225">
        <v>8886500993</v>
      </c>
      <c r="F27" s="73"/>
      <c r="G27" s="164"/>
      <c r="H27" s="164"/>
      <c r="I27" s="164"/>
      <c r="J27" s="164"/>
      <c r="K27" s="164"/>
      <c r="L27" s="164"/>
      <c r="M27" s="164"/>
      <c r="N27" s="223">
        <v>2001</v>
      </c>
    </row>
    <row r="28" spans="1:16" ht="22.5" customHeight="1">
      <c r="A28" s="220">
        <v>23</v>
      </c>
      <c r="B28" s="36">
        <v>514</v>
      </c>
      <c r="C28" s="226" t="s">
        <v>252</v>
      </c>
      <c r="D28" s="224" t="s">
        <v>394</v>
      </c>
      <c r="E28" s="225">
        <v>9848360248</v>
      </c>
      <c r="F28" s="73"/>
      <c r="G28" s="164"/>
      <c r="H28" s="223">
        <v>500</v>
      </c>
      <c r="I28" s="223"/>
      <c r="J28" s="164"/>
      <c r="K28" s="164"/>
      <c r="L28" s="164"/>
      <c r="M28" s="164"/>
      <c r="N28" s="164"/>
    </row>
    <row r="29" spans="1:16" ht="21" customHeight="1">
      <c r="A29" s="220">
        <v>24</v>
      </c>
      <c r="B29" s="104">
        <v>515</v>
      </c>
      <c r="C29" s="37" t="s">
        <v>206</v>
      </c>
      <c r="D29" s="53" t="s">
        <v>207</v>
      </c>
      <c r="E29" s="212">
        <v>984986049</v>
      </c>
      <c r="F29" s="73"/>
      <c r="G29" s="164"/>
      <c r="H29" s="223">
        <v>500</v>
      </c>
      <c r="I29" s="223"/>
      <c r="J29" s="164"/>
      <c r="K29" s="164"/>
      <c r="L29" s="164"/>
      <c r="M29" s="164"/>
      <c r="N29" s="164"/>
    </row>
    <row r="30" spans="1:16" ht="22.5" customHeight="1">
      <c r="A30" s="220">
        <v>25</v>
      </c>
      <c r="B30" s="36">
        <v>516</v>
      </c>
      <c r="C30" s="222" t="s">
        <v>395</v>
      </c>
      <c r="D30" s="222" t="s">
        <v>396</v>
      </c>
      <c r="E30" s="227">
        <v>9569357918</v>
      </c>
      <c r="F30" s="73"/>
      <c r="G30" s="164"/>
      <c r="H30" s="223">
        <v>500</v>
      </c>
      <c r="I30" s="223"/>
      <c r="J30" s="164"/>
      <c r="K30" s="164"/>
      <c r="L30" s="164"/>
      <c r="M30" s="164"/>
      <c r="N30" s="164"/>
    </row>
    <row r="31" spans="1:16" ht="22.5" customHeight="1">
      <c r="A31" s="220">
        <v>26</v>
      </c>
      <c r="B31" s="36">
        <v>517</v>
      </c>
      <c r="C31" s="37" t="s">
        <v>178</v>
      </c>
      <c r="D31" s="37" t="s">
        <v>177</v>
      </c>
      <c r="E31" s="213">
        <v>9490208066</v>
      </c>
      <c r="F31" s="73"/>
      <c r="G31" s="223">
        <v>500</v>
      </c>
      <c r="H31" s="164"/>
      <c r="I31" s="164"/>
      <c r="J31" s="164"/>
      <c r="K31" s="164"/>
      <c r="L31" s="164"/>
      <c r="M31" s="164"/>
      <c r="N31" s="164"/>
    </row>
    <row r="32" spans="1:16" ht="16.5" customHeight="1">
      <c r="A32" s="220">
        <v>27</v>
      </c>
      <c r="B32" s="104">
        <v>518</v>
      </c>
      <c r="C32" s="37" t="s">
        <v>178</v>
      </c>
      <c r="D32" s="37" t="s">
        <v>177</v>
      </c>
      <c r="E32" s="213">
        <v>9490208066</v>
      </c>
      <c r="F32" s="73"/>
      <c r="G32" s="164"/>
      <c r="H32" s="164"/>
      <c r="I32" s="164"/>
      <c r="J32" s="223">
        <v>1000</v>
      </c>
      <c r="K32" s="164"/>
      <c r="L32" s="164"/>
      <c r="M32" s="164"/>
      <c r="N32" s="164"/>
    </row>
    <row r="33" spans="1:16" ht="18.75" customHeight="1">
      <c r="A33" s="220">
        <v>28</v>
      </c>
      <c r="B33" s="36">
        <v>519</v>
      </c>
      <c r="C33" s="162" t="s">
        <v>397</v>
      </c>
      <c r="D33" s="224" t="s">
        <v>398</v>
      </c>
      <c r="E33" s="164">
        <v>1545621056</v>
      </c>
      <c r="F33" s="223">
        <v>16116</v>
      </c>
      <c r="G33" s="164"/>
      <c r="H33" s="164"/>
      <c r="I33" s="164"/>
      <c r="J33" s="164"/>
      <c r="K33" s="164"/>
      <c r="L33" s="164"/>
      <c r="M33" s="164"/>
      <c r="N33" s="164"/>
    </row>
    <row r="34" spans="1:16" ht="18.75" customHeight="1">
      <c r="A34" s="220">
        <v>29</v>
      </c>
      <c r="B34" s="36">
        <v>521</v>
      </c>
      <c r="C34" s="162" t="s">
        <v>356</v>
      </c>
      <c r="D34" s="224" t="s">
        <v>399</v>
      </c>
      <c r="E34" s="164"/>
      <c r="F34" s="73"/>
      <c r="G34" s="164"/>
      <c r="H34" s="164"/>
      <c r="I34" s="164"/>
      <c r="J34" s="164"/>
      <c r="K34" s="164"/>
      <c r="L34" s="164"/>
      <c r="M34" s="223">
        <v>1000</v>
      </c>
      <c r="N34" s="164"/>
    </row>
    <row r="35" spans="1:16" ht="18.75" customHeight="1">
      <c r="A35" s="220">
        <v>30</v>
      </c>
      <c r="B35" s="104">
        <v>522</v>
      </c>
      <c r="C35" s="162" t="s">
        <v>356</v>
      </c>
      <c r="D35" s="224" t="s">
        <v>399</v>
      </c>
      <c r="E35" s="228">
        <v>9618690703</v>
      </c>
      <c r="F35" s="73"/>
      <c r="G35" s="164"/>
      <c r="H35" s="223">
        <v>500</v>
      </c>
      <c r="I35" s="223"/>
      <c r="J35" s="164"/>
      <c r="K35" s="164"/>
      <c r="L35" s="164"/>
      <c r="M35" s="164"/>
      <c r="N35" s="164"/>
    </row>
    <row r="36" spans="1:16" ht="18.75" customHeight="1">
      <c r="A36" s="220">
        <v>31</v>
      </c>
      <c r="B36" s="36">
        <v>523</v>
      </c>
      <c r="C36" s="162" t="s">
        <v>356</v>
      </c>
      <c r="D36" s="224" t="s">
        <v>399</v>
      </c>
      <c r="E36" s="228">
        <v>9618690703</v>
      </c>
      <c r="F36" s="73"/>
      <c r="G36" s="223">
        <v>500</v>
      </c>
      <c r="H36" s="164"/>
      <c r="I36" s="164"/>
      <c r="J36" s="164"/>
      <c r="K36" s="164"/>
      <c r="L36" s="164"/>
      <c r="M36" s="164"/>
      <c r="N36" s="164"/>
    </row>
    <row r="37" spans="1:16" ht="18.75" customHeight="1">
      <c r="A37" s="220">
        <v>32</v>
      </c>
      <c r="B37" s="36">
        <v>524</v>
      </c>
      <c r="C37" s="162" t="s">
        <v>237</v>
      </c>
      <c r="D37" s="222" t="s">
        <v>400</v>
      </c>
      <c r="E37" s="164"/>
      <c r="F37" s="73"/>
      <c r="G37" s="164"/>
      <c r="H37" s="223">
        <v>500</v>
      </c>
      <c r="I37" s="223"/>
      <c r="J37" s="164"/>
      <c r="K37" s="164"/>
      <c r="L37" s="164"/>
      <c r="M37" s="164"/>
      <c r="N37" s="164"/>
    </row>
    <row r="38" spans="1:16" ht="18.75" customHeight="1">
      <c r="A38" s="220">
        <v>33</v>
      </c>
      <c r="B38" s="104">
        <v>525</v>
      </c>
      <c r="C38" s="162" t="s">
        <v>237</v>
      </c>
      <c r="D38" s="222" t="s">
        <v>400</v>
      </c>
      <c r="E38" s="164"/>
      <c r="F38" s="73"/>
      <c r="G38" s="223">
        <v>500</v>
      </c>
      <c r="H38" s="164"/>
      <c r="I38" s="164"/>
      <c r="J38" s="164"/>
      <c r="K38" s="164"/>
      <c r="L38" s="164"/>
      <c r="M38" s="164"/>
      <c r="N38" s="164"/>
    </row>
    <row r="39" spans="1:16" ht="18.75" customHeight="1">
      <c r="A39" s="220">
        <v>34</v>
      </c>
      <c r="B39" s="36">
        <v>526</v>
      </c>
      <c r="C39" s="162" t="s">
        <v>217</v>
      </c>
      <c r="D39" s="222" t="s">
        <v>401</v>
      </c>
      <c r="E39" s="228">
        <v>9346224822</v>
      </c>
      <c r="F39" s="73"/>
      <c r="G39" s="223">
        <v>500</v>
      </c>
      <c r="H39" s="164"/>
      <c r="I39" s="164"/>
      <c r="J39" s="164"/>
      <c r="K39" s="164"/>
      <c r="L39" s="164"/>
      <c r="M39" s="164"/>
      <c r="N39" s="164"/>
    </row>
    <row r="40" spans="1:16" ht="18.75" customHeight="1">
      <c r="A40" s="220">
        <v>35</v>
      </c>
      <c r="B40" s="36">
        <v>527</v>
      </c>
      <c r="C40" s="162" t="s">
        <v>402</v>
      </c>
      <c r="D40" s="222" t="s">
        <v>403</v>
      </c>
      <c r="E40" s="228">
        <v>9845654899</v>
      </c>
      <c r="F40" s="73"/>
      <c r="G40" s="164"/>
      <c r="H40" s="164"/>
      <c r="I40" s="229">
        <v>1000</v>
      </c>
      <c r="J40" s="164"/>
      <c r="K40" s="164"/>
      <c r="L40" s="164"/>
      <c r="M40" s="164"/>
      <c r="N40" s="164"/>
    </row>
    <row r="41" spans="1:16" ht="18.75" customHeight="1">
      <c r="A41" s="220">
        <v>36</v>
      </c>
      <c r="B41" s="104">
        <v>528</v>
      </c>
      <c r="C41" s="162" t="s">
        <v>339</v>
      </c>
      <c r="D41" s="222" t="s">
        <v>404</v>
      </c>
      <c r="E41" s="164"/>
      <c r="F41" s="73"/>
      <c r="G41" s="164"/>
      <c r="H41" s="223">
        <v>500</v>
      </c>
      <c r="I41" s="164"/>
      <c r="J41" s="164"/>
      <c r="K41" s="164"/>
      <c r="L41" s="164"/>
      <c r="M41" s="164"/>
      <c r="N41" s="164"/>
    </row>
    <row r="42" spans="1:16" ht="18.75" customHeight="1">
      <c r="A42" s="220">
        <v>37</v>
      </c>
      <c r="B42" s="36">
        <v>529</v>
      </c>
      <c r="C42" s="162" t="s">
        <v>175</v>
      </c>
      <c r="D42" s="222" t="s">
        <v>405</v>
      </c>
      <c r="E42" s="164"/>
      <c r="F42" s="73"/>
      <c r="G42" s="164"/>
      <c r="H42" s="164"/>
      <c r="I42" s="164"/>
      <c r="J42" s="164"/>
      <c r="K42" s="164"/>
      <c r="L42" s="164"/>
      <c r="M42" s="73"/>
      <c r="N42" s="223">
        <v>1000</v>
      </c>
    </row>
    <row r="43" spans="1:16" ht="18.75" customHeight="1">
      <c r="A43" s="220">
        <v>38</v>
      </c>
      <c r="B43" s="36">
        <v>530</v>
      </c>
      <c r="C43" s="162" t="s">
        <v>175</v>
      </c>
      <c r="D43" s="222" t="s">
        <v>393</v>
      </c>
      <c r="E43" s="164"/>
      <c r="F43" s="73"/>
      <c r="G43" s="164"/>
      <c r="H43" s="164"/>
      <c r="I43" s="164"/>
      <c r="J43" s="164"/>
      <c r="K43" s="164"/>
      <c r="L43" s="164"/>
      <c r="M43" s="73"/>
      <c r="N43" s="223">
        <v>1000</v>
      </c>
    </row>
    <row r="44" spans="1:16" ht="18" customHeight="1">
      <c r="A44" s="220">
        <v>39</v>
      </c>
      <c r="B44" s="104">
        <v>531</v>
      </c>
      <c r="C44" s="37" t="s">
        <v>282</v>
      </c>
      <c r="D44" s="222" t="s">
        <v>406</v>
      </c>
      <c r="E44" s="164"/>
      <c r="F44" s="73"/>
      <c r="G44" s="223">
        <v>500</v>
      </c>
      <c r="H44" s="164"/>
      <c r="I44" s="164"/>
      <c r="J44" s="164"/>
      <c r="K44" s="164"/>
      <c r="L44" s="164"/>
      <c r="M44" s="164"/>
      <c r="N44" s="164"/>
    </row>
    <row r="45" spans="1:16" ht="18.75" customHeight="1">
      <c r="A45" s="220">
        <v>40</v>
      </c>
      <c r="B45" s="36">
        <v>532</v>
      </c>
      <c r="C45" s="162" t="s">
        <v>407</v>
      </c>
      <c r="D45" s="222" t="s">
        <v>408</v>
      </c>
      <c r="E45" s="228">
        <v>6300971235</v>
      </c>
      <c r="F45" s="73"/>
      <c r="G45" s="223">
        <v>500</v>
      </c>
      <c r="H45" s="164"/>
      <c r="I45" s="164"/>
      <c r="J45" s="164"/>
      <c r="K45" s="164"/>
      <c r="L45" s="164"/>
      <c r="M45" s="164"/>
      <c r="N45" s="164"/>
    </row>
    <row r="46" spans="1:16" ht="18.75" customHeight="1">
      <c r="A46" s="220">
        <v>41</v>
      </c>
      <c r="B46" s="36">
        <v>533</v>
      </c>
      <c r="C46" s="162" t="s">
        <v>222</v>
      </c>
      <c r="D46" s="222" t="s">
        <v>225</v>
      </c>
      <c r="E46" s="164"/>
      <c r="F46" s="73"/>
      <c r="G46" s="223">
        <v>500</v>
      </c>
      <c r="H46" s="164"/>
      <c r="I46" s="164"/>
      <c r="J46" s="164"/>
      <c r="K46" s="164"/>
      <c r="L46" s="164"/>
      <c r="M46" s="164"/>
      <c r="N46" s="164"/>
    </row>
    <row r="47" spans="1:16" ht="38.25" customHeight="1">
      <c r="A47" s="214"/>
      <c r="B47" s="104">
        <v>534</v>
      </c>
      <c r="C47" s="162" t="s">
        <v>409</v>
      </c>
      <c r="D47" s="222" t="s">
        <v>477</v>
      </c>
      <c r="E47" s="228">
        <v>9398035387</v>
      </c>
      <c r="F47" s="73"/>
      <c r="G47" s="164"/>
      <c r="H47" s="164"/>
      <c r="I47" s="164"/>
      <c r="J47" s="164"/>
      <c r="K47" s="164"/>
      <c r="L47" s="164"/>
      <c r="M47" s="73"/>
      <c r="N47" s="223">
        <v>4500</v>
      </c>
    </row>
    <row r="48" spans="1:16" ht="17.25" customHeight="1">
      <c r="A48" s="214"/>
      <c r="B48" s="36">
        <v>535</v>
      </c>
      <c r="C48" s="162" t="s">
        <v>409</v>
      </c>
      <c r="D48" s="222" t="s">
        <v>410</v>
      </c>
      <c r="E48" s="228">
        <v>7674952952</v>
      </c>
      <c r="F48" s="73"/>
      <c r="G48" s="164"/>
      <c r="H48" s="223">
        <v>500</v>
      </c>
      <c r="I48" s="164"/>
      <c r="J48" s="164"/>
      <c r="K48" s="164"/>
      <c r="L48" s="164"/>
      <c r="M48" s="164"/>
      <c r="N48" s="164"/>
      <c r="P48">
        <v>2</v>
      </c>
    </row>
    <row r="49" spans="1:42" ht="18.75" customHeight="1">
      <c r="A49" s="214">
        <v>40</v>
      </c>
      <c r="B49" s="36">
        <v>536</v>
      </c>
      <c r="C49" s="162" t="s">
        <v>411</v>
      </c>
      <c r="D49" s="222" t="s">
        <v>243</v>
      </c>
      <c r="E49" s="164"/>
      <c r="F49" s="73"/>
      <c r="G49" s="164"/>
      <c r="H49" s="164"/>
      <c r="I49" s="164"/>
      <c r="J49" s="164"/>
      <c r="K49" s="164"/>
      <c r="L49" s="164"/>
      <c r="M49" s="73"/>
      <c r="N49" s="223">
        <v>11500</v>
      </c>
    </row>
    <row r="50" spans="1:42" ht="18.75" customHeight="1">
      <c r="A50" s="214">
        <v>41</v>
      </c>
      <c r="B50" s="104">
        <v>537</v>
      </c>
      <c r="C50" s="162" t="s">
        <v>165</v>
      </c>
      <c r="D50" s="222" t="s">
        <v>412</v>
      </c>
      <c r="E50" s="228">
        <v>9959797188</v>
      </c>
      <c r="F50" s="73"/>
      <c r="G50" s="164"/>
      <c r="H50" s="223">
        <v>500</v>
      </c>
      <c r="I50" s="164"/>
      <c r="J50" s="164"/>
      <c r="K50" s="164"/>
      <c r="L50" s="164"/>
      <c r="M50" s="164"/>
      <c r="N50" s="164"/>
    </row>
    <row r="51" spans="1:42" ht="18.75" customHeight="1">
      <c r="A51" s="214">
        <v>42</v>
      </c>
      <c r="B51" s="36">
        <v>538</v>
      </c>
      <c r="C51" s="162" t="s">
        <v>413</v>
      </c>
      <c r="D51" s="222" t="s">
        <v>414</v>
      </c>
      <c r="E51" s="228">
        <v>9298757770</v>
      </c>
      <c r="F51" s="73"/>
      <c r="G51" s="223">
        <v>500</v>
      </c>
      <c r="H51" s="164"/>
      <c r="I51" s="164"/>
      <c r="J51" s="164"/>
      <c r="K51" s="164"/>
      <c r="L51" s="164"/>
      <c r="M51" s="164"/>
      <c r="N51" s="164"/>
    </row>
    <row r="52" spans="1:42" ht="18.75" customHeight="1">
      <c r="A52" s="214">
        <v>43</v>
      </c>
      <c r="B52" s="36">
        <v>539</v>
      </c>
      <c r="C52" s="162" t="s">
        <v>407</v>
      </c>
      <c r="D52" s="222" t="s">
        <v>415</v>
      </c>
      <c r="E52" s="228">
        <v>9550170186</v>
      </c>
      <c r="F52" s="73"/>
      <c r="G52" s="223">
        <v>500</v>
      </c>
      <c r="H52" s="164"/>
      <c r="I52" s="164"/>
      <c r="J52" s="164"/>
      <c r="K52" s="164"/>
      <c r="L52" s="164"/>
      <c r="M52" s="164"/>
      <c r="N52" s="164"/>
    </row>
    <row r="53" spans="1:42" ht="18.75" customHeight="1">
      <c r="A53" s="215">
        <v>44</v>
      </c>
      <c r="B53" s="104">
        <v>540</v>
      </c>
      <c r="C53" s="230" t="s">
        <v>333</v>
      </c>
      <c r="D53" s="230" t="s">
        <v>416</v>
      </c>
      <c r="E53" s="231">
        <v>9666470781</v>
      </c>
      <c r="F53" s="232">
        <v>0</v>
      </c>
      <c r="G53" s="217"/>
      <c r="H53" s="164"/>
      <c r="I53" s="164"/>
      <c r="J53" s="164"/>
      <c r="K53" s="164"/>
      <c r="L53" s="164"/>
      <c r="M53" s="164"/>
      <c r="N53" s="164"/>
      <c r="O53" s="51"/>
      <c r="P53" s="51"/>
      <c r="Q53" s="51"/>
      <c r="R53" s="51"/>
    </row>
    <row r="54" spans="1:42" s="114" customFormat="1" ht="18.75" customHeight="1">
      <c r="A54" s="215">
        <v>45</v>
      </c>
      <c r="B54" s="36">
        <v>541</v>
      </c>
      <c r="C54" s="230" t="s">
        <v>386</v>
      </c>
      <c r="D54" s="230" t="s">
        <v>417</v>
      </c>
      <c r="E54" s="231">
        <v>9550505957</v>
      </c>
      <c r="F54" s="139"/>
      <c r="G54" s="232">
        <v>500</v>
      </c>
      <c r="H54" s="217"/>
      <c r="I54" s="217"/>
      <c r="J54" s="217"/>
      <c r="K54" s="217"/>
      <c r="L54" s="217"/>
      <c r="M54" s="217"/>
      <c r="N54" s="217"/>
      <c r="O54" s="141"/>
      <c r="P54" s="141"/>
      <c r="Q54" s="141"/>
      <c r="R54" s="141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</row>
    <row r="55" spans="1:42" s="114" customFormat="1" ht="18.75" customHeight="1">
      <c r="A55" s="215">
        <v>46</v>
      </c>
      <c r="B55" s="36">
        <v>542</v>
      </c>
      <c r="C55" s="230" t="s">
        <v>386</v>
      </c>
      <c r="D55" s="230" t="s">
        <v>417</v>
      </c>
      <c r="E55" s="231">
        <v>9550505957</v>
      </c>
      <c r="F55" s="139"/>
      <c r="G55" s="217"/>
      <c r="H55" s="232">
        <v>500</v>
      </c>
      <c r="I55" s="217"/>
      <c r="J55" s="217"/>
      <c r="K55" s="217"/>
      <c r="L55" s="217"/>
      <c r="M55" s="217"/>
      <c r="N55" s="217"/>
      <c r="O55" s="141"/>
      <c r="P55" s="141"/>
      <c r="Q55" s="141"/>
      <c r="R55" s="141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</row>
    <row r="56" spans="1:42" ht="18.75" customHeight="1">
      <c r="A56" s="214">
        <v>47</v>
      </c>
      <c r="B56" s="104">
        <v>543</v>
      </c>
      <c r="C56" s="226" t="s">
        <v>418</v>
      </c>
      <c r="D56" s="224" t="s">
        <v>419</v>
      </c>
      <c r="E56" s="225">
        <v>9014359010</v>
      </c>
      <c r="F56" s="73"/>
      <c r="G56" s="217"/>
      <c r="H56" s="223">
        <v>500</v>
      </c>
      <c r="I56" s="217"/>
      <c r="J56" s="217"/>
      <c r="K56" s="217"/>
      <c r="L56" s="217"/>
      <c r="M56" s="217"/>
      <c r="N56" s="217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</row>
    <row r="57" spans="1:42" ht="24" customHeight="1">
      <c r="A57" s="214">
        <v>48</v>
      </c>
      <c r="B57" s="36">
        <v>544</v>
      </c>
      <c r="C57" s="224" t="s">
        <v>208</v>
      </c>
      <c r="D57" s="224" t="s">
        <v>209</v>
      </c>
      <c r="E57" s="225">
        <v>9666897406</v>
      </c>
      <c r="F57" s="73"/>
      <c r="G57" s="164"/>
      <c r="H57" s="223">
        <v>500</v>
      </c>
      <c r="I57" s="164"/>
      <c r="J57" s="164"/>
      <c r="K57" s="164"/>
      <c r="L57" s="164"/>
      <c r="M57" s="164"/>
      <c r="N57" s="164"/>
    </row>
    <row r="58" spans="1:42" ht="18.75" customHeight="1">
      <c r="A58" s="214">
        <v>49</v>
      </c>
      <c r="B58" s="36">
        <v>545</v>
      </c>
      <c r="C58" s="224" t="s">
        <v>208</v>
      </c>
      <c r="D58" s="224" t="s">
        <v>209</v>
      </c>
      <c r="E58" s="225">
        <v>9666897407</v>
      </c>
      <c r="F58" s="73"/>
      <c r="G58" s="164"/>
      <c r="H58" s="164"/>
      <c r="I58" s="164"/>
      <c r="J58" s="223">
        <v>1000</v>
      </c>
      <c r="K58" s="164"/>
      <c r="L58" s="164"/>
      <c r="M58" s="164"/>
      <c r="N58" s="164"/>
    </row>
    <row r="59" spans="1:42" ht="18.75" customHeight="1">
      <c r="A59" s="214">
        <v>50</v>
      </c>
      <c r="B59" s="104">
        <v>546</v>
      </c>
      <c r="C59" s="224" t="s">
        <v>165</v>
      </c>
      <c r="D59" s="224" t="s">
        <v>257</v>
      </c>
      <c r="E59" s="225">
        <v>9912574889</v>
      </c>
      <c r="F59" s="73"/>
      <c r="G59" s="223">
        <v>500</v>
      </c>
      <c r="H59" s="164"/>
      <c r="I59" s="164"/>
      <c r="J59" s="164"/>
      <c r="K59" s="164"/>
      <c r="L59" s="164"/>
      <c r="M59" s="164"/>
      <c r="N59" s="164"/>
    </row>
    <row r="60" spans="1:42" ht="18.75" customHeight="1">
      <c r="A60" s="214">
        <v>51</v>
      </c>
      <c r="B60" s="36">
        <v>547</v>
      </c>
      <c r="C60" s="224" t="s">
        <v>165</v>
      </c>
      <c r="D60" s="224" t="s">
        <v>257</v>
      </c>
      <c r="E60" s="225">
        <v>9912574889</v>
      </c>
      <c r="F60" s="73"/>
      <c r="G60" s="164"/>
      <c r="H60" s="223">
        <v>500</v>
      </c>
      <c r="I60" s="164"/>
      <c r="J60" s="164"/>
      <c r="K60" s="164"/>
      <c r="L60" s="164"/>
      <c r="M60" s="164"/>
      <c r="N60" s="164"/>
    </row>
    <row r="61" spans="1:42" ht="18.75" customHeight="1">
      <c r="A61" s="214">
        <v>52</v>
      </c>
      <c r="B61" s="36">
        <v>548</v>
      </c>
      <c r="C61" s="224" t="s">
        <v>222</v>
      </c>
      <c r="D61" s="224" t="s">
        <v>420</v>
      </c>
      <c r="E61" s="164"/>
      <c r="F61" s="73"/>
      <c r="G61" s="164"/>
      <c r="H61" s="164"/>
      <c r="I61" s="164"/>
      <c r="J61" s="223">
        <v>1116</v>
      </c>
      <c r="K61" s="164"/>
      <c r="L61" s="164"/>
      <c r="M61" s="164"/>
      <c r="N61" s="164"/>
    </row>
    <row r="62" spans="1:42" ht="18.75" customHeight="1">
      <c r="A62" s="214">
        <v>53</v>
      </c>
      <c r="B62" s="104">
        <v>550</v>
      </c>
      <c r="C62" s="224" t="s">
        <v>421</v>
      </c>
      <c r="D62" s="224" t="s">
        <v>422</v>
      </c>
      <c r="E62" s="225">
        <v>9701801198</v>
      </c>
      <c r="F62" s="73"/>
      <c r="G62" s="164"/>
      <c r="H62" s="164"/>
      <c r="I62" s="164"/>
      <c r="J62" s="164"/>
      <c r="K62" s="164"/>
      <c r="L62" s="164"/>
      <c r="M62" s="164"/>
      <c r="N62" s="223">
        <v>1000</v>
      </c>
    </row>
    <row r="63" spans="1:42" ht="18.75" customHeight="1">
      <c r="A63" s="214">
        <v>54</v>
      </c>
      <c r="B63" s="36">
        <v>551</v>
      </c>
      <c r="C63" s="37" t="s">
        <v>38</v>
      </c>
      <c r="D63" s="53" t="s">
        <v>205</v>
      </c>
      <c r="E63" s="164"/>
      <c r="F63" s="223"/>
      <c r="G63" s="219">
        <v>500</v>
      </c>
      <c r="H63" s="219">
        <v>500</v>
      </c>
      <c r="I63" s="164"/>
      <c r="J63" s="164"/>
      <c r="K63" s="164"/>
      <c r="L63" s="164"/>
      <c r="M63" s="164"/>
      <c r="N63" s="164"/>
    </row>
    <row r="64" spans="1:42" ht="18.75" customHeight="1">
      <c r="A64" s="214">
        <v>55</v>
      </c>
      <c r="B64" s="36">
        <v>552</v>
      </c>
      <c r="C64" s="222" t="s">
        <v>423</v>
      </c>
      <c r="D64" s="222" t="s">
        <v>424</v>
      </c>
      <c r="E64" s="164"/>
      <c r="F64" s="223">
        <v>0</v>
      </c>
      <c r="G64" s="164"/>
      <c r="H64" s="164"/>
      <c r="I64" s="164"/>
      <c r="J64" s="164"/>
      <c r="K64" s="164"/>
      <c r="L64" s="164"/>
      <c r="M64" s="164"/>
      <c r="N64" s="164"/>
    </row>
    <row r="65" spans="1:16" ht="18.75" customHeight="1">
      <c r="A65" s="214">
        <v>56</v>
      </c>
      <c r="B65" s="104">
        <v>553</v>
      </c>
      <c r="C65" s="222" t="s">
        <v>339</v>
      </c>
      <c r="D65" s="222" t="s">
        <v>425</v>
      </c>
      <c r="E65" s="164">
        <v>9177536343</v>
      </c>
      <c r="F65" s="73"/>
      <c r="G65" s="164"/>
      <c r="H65" s="223">
        <v>500</v>
      </c>
      <c r="I65" s="164"/>
      <c r="J65" s="164"/>
      <c r="K65" s="164"/>
      <c r="L65" s="164"/>
      <c r="M65" s="164"/>
      <c r="N65" s="164"/>
    </row>
    <row r="66" spans="1:16" ht="15.75" customHeight="1">
      <c r="A66" s="214">
        <v>57</v>
      </c>
      <c r="B66" s="36">
        <v>554</v>
      </c>
      <c r="C66" s="222" t="s">
        <v>426</v>
      </c>
      <c r="D66" s="222" t="s">
        <v>427</v>
      </c>
      <c r="E66" s="164">
        <v>9154022375</v>
      </c>
      <c r="F66" s="73"/>
      <c r="G66" s="164"/>
      <c r="H66" s="223">
        <v>500</v>
      </c>
      <c r="I66" s="164"/>
      <c r="J66" s="164"/>
      <c r="K66" s="164"/>
      <c r="L66" s="164"/>
      <c r="M66" s="164"/>
      <c r="N66" s="164"/>
    </row>
    <row r="67" spans="1:16" ht="18.75" customHeight="1">
      <c r="A67" s="214">
        <v>58</v>
      </c>
      <c r="B67" s="36">
        <v>555</v>
      </c>
      <c r="C67" s="222" t="s">
        <v>428</v>
      </c>
      <c r="D67" s="222" t="s">
        <v>429</v>
      </c>
      <c r="E67" s="164"/>
      <c r="F67" s="73"/>
      <c r="G67" s="164"/>
      <c r="H67" s="223">
        <v>500</v>
      </c>
      <c r="I67" s="164"/>
      <c r="J67" s="164"/>
      <c r="K67" s="164"/>
      <c r="L67" s="164"/>
      <c r="M67" s="164"/>
      <c r="N67" s="164"/>
    </row>
    <row r="68" spans="1:16" ht="18" customHeight="1">
      <c r="A68" s="214">
        <v>59</v>
      </c>
      <c r="B68" s="104">
        <v>556</v>
      </c>
      <c r="C68" s="222" t="s">
        <v>430</v>
      </c>
      <c r="D68" s="222" t="s">
        <v>431</v>
      </c>
      <c r="E68" s="164">
        <v>9963992288</v>
      </c>
      <c r="F68" s="73"/>
      <c r="G68" s="164"/>
      <c r="H68" s="223">
        <v>500</v>
      </c>
      <c r="I68" s="164"/>
      <c r="J68" s="164"/>
      <c r="K68" s="164"/>
      <c r="L68" s="164"/>
      <c r="M68" s="164"/>
      <c r="N68" s="164"/>
    </row>
    <row r="69" spans="1:16" ht="18.75" customHeight="1">
      <c r="A69" s="214">
        <v>60</v>
      </c>
      <c r="B69" s="36">
        <v>557</v>
      </c>
      <c r="C69" s="222" t="s">
        <v>432</v>
      </c>
      <c r="D69" s="222" t="s">
        <v>433</v>
      </c>
      <c r="E69" s="164">
        <v>9848057798</v>
      </c>
      <c r="F69" s="223">
        <v>516</v>
      </c>
      <c r="G69" s="164"/>
      <c r="H69" s="164"/>
      <c r="I69" s="164"/>
      <c r="J69" s="164"/>
      <c r="K69" s="164"/>
      <c r="L69" s="164"/>
      <c r="M69" s="164"/>
      <c r="N69" s="164"/>
    </row>
    <row r="70" spans="1:16" ht="18.75" customHeight="1">
      <c r="A70" s="214">
        <v>61</v>
      </c>
      <c r="B70" s="36">
        <v>558</v>
      </c>
      <c r="C70" s="222" t="s">
        <v>339</v>
      </c>
      <c r="D70" s="222" t="s">
        <v>434</v>
      </c>
      <c r="E70" s="164"/>
      <c r="F70" s="73"/>
      <c r="G70" s="164"/>
      <c r="H70" s="164"/>
      <c r="I70" s="164"/>
      <c r="J70" s="164"/>
      <c r="K70" s="164"/>
      <c r="L70" s="164"/>
      <c r="M70" s="164"/>
      <c r="N70" s="223">
        <v>516</v>
      </c>
    </row>
    <row r="71" spans="1:16" ht="18.75" customHeight="1">
      <c r="A71" s="214">
        <v>62</v>
      </c>
      <c r="B71" s="104">
        <v>559</v>
      </c>
      <c r="C71" s="222" t="s">
        <v>217</v>
      </c>
      <c r="D71" s="233" t="s">
        <v>435</v>
      </c>
      <c r="E71" s="164"/>
      <c r="F71" s="219"/>
      <c r="G71" s="164"/>
      <c r="H71" s="164"/>
      <c r="I71" s="164"/>
      <c r="J71" s="164"/>
      <c r="K71" s="164"/>
      <c r="L71" s="164"/>
      <c r="M71" s="164"/>
      <c r="N71" s="164"/>
    </row>
    <row r="72" spans="1:16" ht="18.75" customHeight="1">
      <c r="A72" s="214">
        <v>63</v>
      </c>
      <c r="B72" s="36">
        <v>560</v>
      </c>
      <c r="C72" s="222" t="s">
        <v>436</v>
      </c>
      <c r="D72" s="222" t="s">
        <v>437</v>
      </c>
      <c r="E72" s="164"/>
      <c r="F72" s="73"/>
      <c r="G72" s="164"/>
      <c r="H72" s="223">
        <v>500</v>
      </c>
      <c r="I72" s="164"/>
      <c r="J72" s="164"/>
      <c r="K72" s="164"/>
      <c r="L72" s="164"/>
      <c r="M72" s="164"/>
      <c r="N72" s="164"/>
    </row>
    <row r="73" spans="1:16" ht="18.75" customHeight="1">
      <c r="A73" s="214">
        <v>64</v>
      </c>
      <c r="B73" s="36">
        <v>561</v>
      </c>
      <c r="C73" s="222" t="s">
        <v>438</v>
      </c>
      <c r="D73" s="222" t="s">
        <v>439</v>
      </c>
      <c r="E73" s="164"/>
      <c r="F73" s="73"/>
      <c r="G73" s="164"/>
      <c r="H73" s="223">
        <v>501</v>
      </c>
      <c r="I73" s="164"/>
      <c r="J73" s="164"/>
      <c r="K73" s="164"/>
      <c r="L73" s="164"/>
      <c r="M73" s="164"/>
      <c r="N73" s="164"/>
    </row>
    <row r="74" spans="1:16" ht="18.75" customHeight="1">
      <c r="A74" s="214">
        <v>65</v>
      </c>
      <c r="B74" s="104">
        <v>562</v>
      </c>
      <c r="C74" s="222" t="s">
        <v>440</v>
      </c>
      <c r="D74" s="222" t="s">
        <v>441</v>
      </c>
      <c r="E74" s="164">
        <v>9989935103</v>
      </c>
      <c r="F74" s="73"/>
      <c r="G74" s="164"/>
      <c r="H74" s="223">
        <v>500</v>
      </c>
      <c r="I74" s="164"/>
      <c r="J74" s="164"/>
      <c r="K74" s="164"/>
      <c r="L74" s="164"/>
      <c r="M74" s="164"/>
      <c r="N74" s="164"/>
    </row>
    <row r="75" spans="1:16" ht="18.75" customHeight="1">
      <c r="A75" s="214">
        <v>66</v>
      </c>
      <c r="B75" s="36">
        <v>563</v>
      </c>
      <c r="C75" s="222" t="s">
        <v>442</v>
      </c>
      <c r="D75" s="222" t="s">
        <v>443</v>
      </c>
      <c r="E75" s="164"/>
      <c r="F75" s="223">
        <v>1000</v>
      </c>
      <c r="G75" s="164"/>
      <c r="H75" s="164"/>
      <c r="I75" s="164"/>
      <c r="J75" s="164"/>
      <c r="K75" s="164"/>
      <c r="L75" s="164"/>
      <c r="M75" s="164"/>
      <c r="N75" s="164"/>
      <c r="P75">
        <v>3</v>
      </c>
    </row>
    <row r="76" spans="1:16" ht="17.25" customHeight="1">
      <c r="A76" s="214">
        <v>67</v>
      </c>
      <c r="B76" s="36">
        <v>564</v>
      </c>
      <c r="C76" s="222" t="s">
        <v>203</v>
      </c>
      <c r="D76" s="222" t="s">
        <v>444</v>
      </c>
      <c r="E76" s="164"/>
      <c r="F76" s="73"/>
      <c r="G76" s="164"/>
      <c r="H76" s="223">
        <v>500</v>
      </c>
      <c r="I76" s="164"/>
      <c r="J76" s="164"/>
      <c r="K76" s="164"/>
      <c r="L76" s="164"/>
      <c r="M76" s="164"/>
      <c r="N76" s="164"/>
    </row>
    <row r="77" spans="1:16" ht="18.75" customHeight="1">
      <c r="A77" s="214">
        <v>68</v>
      </c>
      <c r="B77" s="104">
        <v>565</v>
      </c>
      <c r="C77" s="222" t="s">
        <v>339</v>
      </c>
      <c r="D77" s="222" t="s">
        <v>445</v>
      </c>
      <c r="E77" s="164"/>
      <c r="F77" s="73"/>
      <c r="G77" s="164"/>
      <c r="H77" s="223">
        <v>500</v>
      </c>
      <c r="I77" s="164"/>
      <c r="J77" s="164"/>
      <c r="K77" s="164"/>
      <c r="L77" s="164"/>
      <c r="M77" s="164"/>
      <c r="N77" s="164"/>
    </row>
    <row r="78" spans="1:16" ht="18.75" customHeight="1">
      <c r="A78" s="214">
        <v>69</v>
      </c>
      <c r="B78" s="36">
        <v>566</v>
      </c>
      <c r="C78" s="222" t="s">
        <v>446</v>
      </c>
      <c r="D78" s="222" t="s">
        <v>447</v>
      </c>
      <c r="E78" s="164"/>
      <c r="F78" s="73"/>
      <c r="G78" s="164"/>
      <c r="H78" s="223">
        <v>500</v>
      </c>
      <c r="I78" s="164"/>
      <c r="J78" s="164"/>
      <c r="K78" s="164"/>
      <c r="L78" s="164"/>
      <c r="M78" s="164"/>
      <c r="N78" s="164"/>
    </row>
    <row r="79" spans="1:16" ht="18.75" customHeight="1">
      <c r="A79" s="214">
        <v>70</v>
      </c>
      <c r="B79" s="36">
        <v>567</v>
      </c>
      <c r="C79" s="222" t="s">
        <v>448</v>
      </c>
      <c r="D79" s="222" t="s">
        <v>449</v>
      </c>
      <c r="E79" s="164"/>
      <c r="F79" s="73"/>
      <c r="G79" s="223">
        <v>500</v>
      </c>
      <c r="H79" s="164"/>
      <c r="I79" s="164"/>
      <c r="J79" s="164"/>
      <c r="K79" s="164"/>
      <c r="L79" s="164"/>
      <c r="M79" s="164"/>
      <c r="N79" s="164"/>
    </row>
    <row r="80" spans="1:16" ht="16.5">
      <c r="A80" s="214">
        <v>71</v>
      </c>
      <c r="B80" s="104">
        <v>568</v>
      </c>
      <c r="C80" s="222" t="s">
        <v>450</v>
      </c>
      <c r="D80" s="222" t="s">
        <v>451</v>
      </c>
      <c r="E80" s="164"/>
      <c r="F80" s="73"/>
      <c r="G80" s="164"/>
      <c r="H80" s="223">
        <v>500</v>
      </c>
      <c r="I80" s="164"/>
      <c r="J80" s="164"/>
      <c r="K80" s="164"/>
      <c r="L80" s="164"/>
      <c r="M80" s="164"/>
      <c r="N80" s="164"/>
    </row>
    <row r="81" spans="1:16" ht="19.5" customHeight="1">
      <c r="A81" s="214">
        <v>72</v>
      </c>
      <c r="B81" s="36">
        <v>569</v>
      </c>
      <c r="C81" s="222" t="s">
        <v>452</v>
      </c>
      <c r="D81" s="222" t="s">
        <v>453</v>
      </c>
      <c r="E81" s="164"/>
      <c r="F81" s="73"/>
      <c r="G81" s="164"/>
      <c r="H81" s="223">
        <v>500</v>
      </c>
      <c r="I81" s="164"/>
      <c r="J81" s="164"/>
      <c r="K81" s="164"/>
      <c r="L81" s="164"/>
      <c r="M81" s="164"/>
      <c r="N81" s="164"/>
    </row>
    <row r="82" spans="1:16" ht="16.5">
      <c r="A82" s="214">
        <v>73</v>
      </c>
      <c r="B82" s="36">
        <v>570</v>
      </c>
      <c r="C82" s="222" t="s">
        <v>171</v>
      </c>
      <c r="D82" s="222" t="s">
        <v>454</v>
      </c>
      <c r="E82" s="164"/>
      <c r="F82" s="73"/>
      <c r="G82" s="164"/>
      <c r="H82" s="223">
        <v>500</v>
      </c>
      <c r="I82" s="164"/>
      <c r="J82" s="164"/>
      <c r="K82" s="164"/>
      <c r="L82" s="164"/>
      <c r="M82" s="164"/>
      <c r="N82" s="164"/>
    </row>
    <row r="83" spans="1:16" ht="18.75" customHeight="1">
      <c r="A83" s="214">
        <v>74</v>
      </c>
      <c r="B83" s="104">
        <v>571</v>
      </c>
      <c r="C83" s="222" t="s">
        <v>455</v>
      </c>
      <c r="D83" s="222" t="s">
        <v>456</v>
      </c>
      <c r="E83" s="164"/>
      <c r="F83" s="73"/>
      <c r="G83" s="164"/>
      <c r="H83" s="223">
        <v>500</v>
      </c>
      <c r="I83" s="164"/>
      <c r="J83" s="164"/>
      <c r="K83" s="164"/>
      <c r="L83" s="164"/>
      <c r="M83" s="164"/>
      <c r="N83" s="164"/>
    </row>
    <row r="84" spans="1:16" ht="18.75" customHeight="1">
      <c r="A84" s="214">
        <v>75</v>
      </c>
      <c r="B84" s="36">
        <v>572</v>
      </c>
      <c r="C84" s="222" t="s">
        <v>457</v>
      </c>
      <c r="D84" s="222" t="s">
        <v>458</v>
      </c>
      <c r="E84" s="164"/>
      <c r="F84" s="73"/>
      <c r="G84" s="164"/>
      <c r="H84" s="223">
        <v>500</v>
      </c>
      <c r="I84" s="164"/>
      <c r="J84" s="164">
        <v>0</v>
      </c>
      <c r="K84" s="164"/>
      <c r="L84" s="164"/>
      <c r="M84" s="164"/>
      <c r="N84" s="164">
        <v>0</v>
      </c>
    </row>
    <row r="85" spans="1:16" ht="18.75" customHeight="1">
      <c r="A85" s="214">
        <v>76</v>
      </c>
      <c r="B85" s="235">
        <v>573</v>
      </c>
      <c r="C85" s="236" t="s">
        <v>459</v>
      </c>
      <c r="D85" s="237" t="s">
        <v>460</v>
      </c>
      <c r="E85" s="238"/>
      <c r="F85" s="73"/>
      <c r="G85" s="239">
        <v>5000</v>
      </c>
      <c r="H85" s="238">
        <v>0</v>
      </c>
      <c r="I85" s="238"/>
      <c r="J85" s="238">
        <v>0</v>
      </c>
      <c r="K85" s="238"/>
      <c r="L85" s="238"/>
      <c r="M85" s="238"/>
      <c r="N85" s="238">
        <v>0</v>
      </c>
    </row>
    <row r="86" spans="1:16" ht="34.5" customHeight="1">
      <c r="A86" s="214">
        <v>77</v>
      </c>
      <c r="B86" s="36"/>
      <c r="C86" s="222" t="s">
        <v>472</v>
      </c>
      <c r="D86" s="224" t="s">
        <v>473</v>
      </c>
      <c r="E86" s="164"/>
      <c r="F86" s="219"/>
      <c r="G86" s="164"/>
      <c r="H86" s="164">
        <v>0</v>
      </c>
      <c r="I86" s="164"/>
      <c r="J86" s="164">
        <v>0</v>
      </c>
      <c r="K86" s="164"/>
      <c r="L86" s="164"/>
      <c r="M86" s="164"/>
      <c r="N86" s="164">
        <v>0</v>
      </c>
    </row>
    <row r="87" spans="1:16" ht="32.25" customHeight="1">
      <c r="A87" s="240"/>
      <c r="B87" s="47"/>
      <c r="C87" s="244" t="s">
        <v>227</v>
      </c>
      <c r="D87" s="455" t="s">
        <v>474</v>
      </c>
      <c r="E87" s="455"/>
      <c r="F87" s="245"/>
      <c r="G87" s="106"/>
      <c r="H87" s="106"/>
      <c r="I87" s="106"/>
      <c r="J87" s="106"/>
      <c r="K87" s="106"/>
      <c r="L87" s="106"/>
      <c r="M87" s="106"/>
      <c r="N87" s="106"/>
    </row>
    <row r="88" spans="1:16" ht="18.75" customHeight="1">
      <c r="A88" s="240"/>
      <c r="B88" s="241"/>
      <c r="C88" s="106"/>
      <c r="D88" s="106"/>
      <c r="E88" s="73"/>
      <c r="F88" s="234">
        <f>SUM(F6:F86)</f>
        <v>36032</v>
      </c>
      <c r="G88" s="73">
        <f>SUM(G6:G86)</f>
        <v>14000</v>
      </c>
      <c r="H88" s="73">
        <f>SUM(H6:H86)</f>
        <v>17001</v>
      </c>
      <c r="I88" s="73">
        <v>1000</v>
      </c>
      <c r="J88" s="73">
        <f>SUM(J6:J86)</f>
        <v>7116</v>
      </c>
      <c r="K88" s="73">
        <v>1000</v>
      </c>
      <c r="L88" s="73">
        <v>1000</v>
      </c>
      <c r="M88" s="73">
        <v>1000</v>
      </c>
      <c r="N88" s="73">
        <f>SUM(N6:N86)</f>
        <v>22517</v>
      </c>
      <c r="O88" s="242">
        <f>F88+G88+H88+I88+J88+K88+L88+M88+N88</f>
        <v>100666</v>
      </c>
    </row>
    <row r="89" spans="1:16" ht="18.75" customHeight="1">
      <c r="A89" s="240"/>
      <c r="B89" s="241"/>
      <c r="C89" s="106"/>
      <c r="D89" s="106"/>
      <c r="E89" s="73"/>
      <c r="F89" s="234"/>
      <c r="G89" s="73"/>
      <c r="H89" s="73"/>
      <c r="I89" s="73"/>
      <c r="J89" s="73"/>
      <c r="K89" s="73"/>
      <c r="L89" s="73"/>
      <c r="M89" s="73"/>
      <c r="N89" s="73"/>
      <c r="O89" s="242"/>
    </row>
    <row r="90" spans="1:16" ht="18.75" customHeight="1">
      <c r="A90" s="240"/>
      <c r="B90" s="241"/>
      <c r="C90" s="106"/>
      <c r="D90" s="106"/>
      <c r="E90" s="73"/>
      <c r="F90" s="234"/>
      <c r="G90" s="73"/>
      <c r="H90" s="73"/>
      <c r="I90" s="73"/>
      <c r="J90" s="73"/>
      <c r="K90" s="73"/>
      <c r="L90" s="73"/>
      <c r="M90" s="73"/>
      <c r="N90" s="73"/>
      <c r="O90" s="242"/>
    </row>
    <row r="91" spans="1:16" ht="206.25" customHeight="1">
      <c r="A91" s="240"/>
      <c r="B91" s="241"/>
      <c r="C91" s="106"/>
      <c r="D91" s="106"/>
      <c r="E91" s="73"/>
      <c r="F91" s="234"/>
      <c r="G91" s="73"/>
      <c r="H91" s="73"/>
      <c r="I91" s="73"/>
      <c r="J91" s="73"/>
      <c r="K91" s="73"/>
      <c r="L91" s="73"/>
      <c r="M91" s="73"/>
      <c r="N91" s="73"/>
      <c r="O91" s="242"/>
      <c r="P91">
        <v>4</v>
      </c>
    </row>
    <row r="92" spans="1:16" ht="18.75" customHeight="1">
      <c r="A92" s="240"/>
      <c r="B92" s="47"/>
      <c r="C92" s="51"/>
      <c r="D92" s="51"/>
      <c r="G92" s="73"/>
    </row>
    <row r="93" spans="1:16" ht="31.5" customHeight="1" thickBot="1">
      <c r="A93" s="17"/>
      <c r="B93" s="63"/>
      <c r="C93" s="428" t="s">
        <v>488</v>
      </c>
      <c r="D93" s="429"/>
      <c r="E93" s="430"/>
      <c r="F93" s="243">
        <f>O88</f>
        <v>100666</v>
      </c>
      <c r="G93" s="73"/>
    </row>
    <row r="94" spans="1:16" ht="19.5" customHeight="1">
      <c r="B94" s="171"/>
      <c r="C94" s="172"/>
      <c r="D94" s="173" t="s">
        <v>33</v>
      </c>
      <c r="E94" s="174"/>
      <c r="F94" s="175"/>
      <c r="G94" s="73"/>
    </row>
    <row r="95" spans="1:16" ht="36" customHeight="1">
      <c r="B95" s="39"/>
      <c r="C95" s="37"/>
      <c r="D95" s="37" t="s">
        <v>481</v>
      </c>
      <c r="E95" s="37"/>
      <c r="F95" s="176">
        <v>10800</v>
      </c>
      <c r="G95" s="73"/>
    </row>
    <row r="96" spans="1:16" ht="16.5">
      <c r="A96" s="165"/>
      <c r="B96" s="39"/>
      <c r="C96" s="37"/>
      <c r="D96" s="37" t="s">
        <v>317</v>
      </c>
      <c r="E96" s="37"/>
      <c r="F96" s="176">
        <v>150</v>
      </c>
      <c r="G96" s="73"/>
    </row>
    <row r="97" spans="1:7" ht="16.5">
      <c r="A97" s="165"/>
      <c r="B97" s="39"/>
      <c r="C97" s="37"/>
      <c r="D97" s="37" t="s">
        <v>478</v>
      </c>
      <c r="E97" s="37"/>
      <c r="F97" s="176">
        <v>2500</v>
      </c>
      <c r="G97" s="73"/>
    </row>
    <row r="98" spans="1:7" ht="16.5">
      <c r="A98" s="165"/>
      <c r="B98" s="39"/>
      <c r="C98" s="451" t="s">
        <v>475</v>
      </c>
      <c r="D98" s="452"/>
      <c r="E98" s="453"/>
      <c r="F98" s="176">
        <v>8400</v>
      </c>
      <c r="G98" s="73"/>
    </row>
    <row r="99" spans="1:7" ht="21" customHeight="1">
      <c r="A99" s="165"/>
      <c r="B99" s="39"/>
      <c r="C99" s="416" t="s">
        <v>322</v>
      </c>
      <c r="D99" s="454"/>
      <c r="E99" s="417"/>
      <c r="F99" s="176">
        <v>18600</v>
      </c>
      <c r="G99" s="73"/>
    </row>
    <row r="100" spans="1:7" ht="30" customHeight="1">
      <c r="A100" s="165"/>
      <c r="B100" s="39"/>
      <c r="C100" s="458" t="s">
        <v>626</v>
      </c>
      <c r="D100" s="459"/>
      <c r="E100" s="460"/>
      <c r="F100" s="176">
        <v>11000</v>
      </c>
      <c r="G100" s="73"/>
    </row>
    <row r="101" spans="1:7" ht="14.25" customHeight="1">
      <c r="A101" s="165"/>
      <c r="B101" s="39"/>
      <c r="C101" s="37"/>
      <c r="D101" s="37" t="s">
        <v>324</v>
      </c>
      <c r="E101" s="37"/>
      <c r="F101" s="176">
        <v>1800</v>
      </c>
      <c r="G101" s="73"/>
    </row>
    <row r="102" spans="1:7" ht="14.25" customHeight="1">
      <c r="A102" s="165"/>
      <c r="B102" s="39"/>
      <c r="C102" s="37"/>
      <c r="D102" s="37" t="s">
        <v>479</v>
      </c>
      <c r="E102" s="37"/>
      <c r="F102" s="176">
        <v>1000</v>
      </c>
      <c r="G102" s="73"/>
    </row>
    <row r="103" spans="1:7" ht="14.25" customHeight="1">
      <c r="A103" s="165"/>
      <c r="B103" s="39"/>
      <c r="C103" s="37"/>
      <c r="D103" s="37" t="s">
        <v>325</v>
      </c>
      <c r="E103" s="37"/>
      <c r="F103" s="176">
        <v>100</v>
      </c>
      <c r="G103" s="73"/>
    </row>
    <row r="104" spans="1:7" ht="14.25" customHeight="1">
      <c r="A104" s="165"/>
      <c r="B104" s="39"/>
      <c r="C104" s="37"/>
      <c r="D104" s="37" t="s">
        <v>490</v>
      </c>
      <c r="E104" s="37"/>
      <c r="F104" s="176">
        <v>500</v>
      </c>
      <c r="G104" s="73"/>
    </row>
    <row r="105" spans="1:7" ht="21.75" customHeight="1">
      <c r="A105" s="165"/>
      <c r="B105" s="39"/>
      <c r="C105" s="416" t="s">
        <v>485</v>
      </c>
      <c r="D105" s="454"/>
      <c r="E105" s="417"/>
      <c r="F105" s="176">
        <v>1000</v>
      </c>
      <c r="G105" s="73"/>
    </row>
    <row r="106" spans="1:7" ht="16.5">
      <c r="A106" s="165"/>
      <c r="B106" s="39"/>
      <c r="C106" s="37"/>
      <c r="D106" s="162" t="s">
        <v>480</v>
      </c>
      <c r="E106" s="71"/>
      <c r="F106" s="177">
        <v>3000</v>
      </c>
      <c r="G106" s="73"/>
    </row>
    <row r="107" spans="1:7" ht="30.75" customHeight="1">
      <c r="A107" s="165"/>
      <c r="B107" s="39"/>
      <c r="C107" s="461" t="s">
        <v>489</v>
      </c>
      <c r="D107" s="462"/>
      <c r="E107" s="463"/>
      <c r="F107" s="177">
        <v>899</v>
      </c>
      <c r="G107" s="73"/>
    </row>
    <row r="108" spans="1:7" ht="21" customHeight="1">
      <c r="A108" s="165"/>
      <c r="B108" s="39"/>
      <c r="C108" s="37"/>
      <c r="D108" s="456" t="s">
        <v>476</v>
      </c>
      <c r="E108" s="457"/>
      <c r="F108" s="247">
        <v>15000</v>
      </c>
      <c r="G108" s="73"/>
    </row>
    <row r="109" spans="1:7" ht="31.5" customHeight="1">
      <c r="A109" s="165"/>
      <c r="B109" s="39"/>
      <c r="C109" s="464" t="s">
        <v>487</v>
      </c>
      <c r="D109" s="465"/>
      <c r="E109" s="466"/>
      <c r="F109" s="177">
        <v>5000</v>
      </c>
      <c r="G109" s="73"/>
    </row>
    <row r="110" spans="1:7" ht="18" customHeight="1">
      <c r="A110" s="166"/>
      <c r="B110" s="39"/>
      <c r="C110" s="467" t="s">
        <v>484</v>
      </c>
      <c r="D110" s="468"/>
      <c r="E110" s="469"/>
      <c r="F110" s="43">
        <v>2000</v>
      </c>
      <c r="G110" s="73"/>
    </row>
    <row r="111" spans="1:7" ht="30.75" customHeight="1">
      <c r="A111" s="167"/>
      <c r="B111" s="39"/>
      <c r="C111" s="416" t="s">
        <v>483</v>
      </c>
      <c r="D111" s="454"/>
      <c r="E111" s="417"/>
      <c r="F111" s="43">
        <v>3000</v>
      </c>
      <c r="G111" s="73"/>
    </row>
    <row r="112" spans="1:7" ht="13.5" customHeight="1">
      <c r="A112" s="167"/>
      <c r="B112" s="39"/>
      <c r="C112" s="164"/>
      <c r="D112" s="416" t="s">
        <v>482</v>
      </c>
      <c r="E112" s="417"/>
      <c r="F112" s="43">
        <v>500</v>
      </c>
      <c r="G112" s="73"/>
    </row>
    <row r="113" spans="1:7" ht="14.25" customHeight="1">
      <c r="A113" s="167"/>
      <c r="B113" s="39"/>
      <c r="C113" s="164"/>
      <c r="D113" s="416" t="s">
        <v>486</v>
      </c>
      <c r="E113" s="417"/>
      <c r="F113" s="43">
        <v>1500</v>
      </c>
      <c r="G113" s="73"/>
    </row>
    <row r="114" spans="1:7" ht="17.25" customHeight="1" thickBot="1">
      <c r="A114" s="168"/>
      <c r="B114" s="39"/>
      <c r="C114" s="37"/>
      <c r="D114" s="71"/>
      <c r="E114" s="160" t="s">
        <v>328</v>
      </c>
      <c r="F114" s="178">
        <f>SUM(F95:F113)</f>
        <v>86749</v>
      </c>
      <c r="G114" s="73"/>
    </row>
    <row r="115" spans="1:7" ht="27" customHeight="1" thickBot="1">
      <c r="A115" s="169"/>
      <c r="B115" s="59"/>
      <c r="C115" s="60"/>
      <c r="D115" s="179" t="s">
        <v>35</v>
      </c>
      <c r="E115" s="60"/>
      <c r="F115" s="180">
        <f>F93-F114</f>
        <v>13917</v>
      </c>
    </row>
    <row r="116" spans="1:7" s="51" customFormat="1" ht="16.5">
      <c r="A116" s="46"/>
      <c r="B116" s="46"/>
      <c r="C116" s="46"/>
      <c r="D116" s="46"/>
      <c r="E116" s="46"/>
      <c r="F116" s="47"/>
    </row>
    <row r="117" spans="1:7" s="51" customFormat="1" ht="16.5">
      <c r="A117" s="46"/>
      <c r="B117" s="46"/>
      <c r="C117" s="46"/>
      <c r="D117" s="46"/>
      <c r="E117" s="46"/>
      <c r="F117" s="47"/>
    </row>
    <row r="118" spans="1:7" s="51" customFormat="1" ht="16.5">
      <c r="A118" s="46"/>
      <c r="B118" s="46"/>
      <c r="C118" s="46"/>
      <c r="D118" s="46"/>
      <c r="E118" s="46"/>
      <c r="F118" s="47"/>
    </row>
    <row r="119" spans="1:7" s="51" customFormat="1" ht="16.5">
      <c r="A119" s="46"/>
      <c r="B119" s="46"/>
      <c r="C119" s="46"/>
      <c r="D119" s="46"/>
      <c r="E119" s="46"/>
      <c r="F119" s="47"/>
    </row>
    <row r="120" spans="1:7" s="51" customFormat="1" ht="16.5">
      <c r="A120" s="46"/>
      <c r="B120" s="46"/>
      <c r="C120" s="46"/>
      <c r="D120" s="46"/>
      <c r="E120" s="46"/>
      <c r="F120" s="47"/>
    </row>
    <row r="121" spans="1:7" s="51" customFormat="1" ht="16.5">
      <c r="A121" s="46"/>
      <c r="B121" s="46"/>
      <c r="C121" s="46"/>
      <c r="D121" s="46"/>
      <c r="E121" s="46"/>
      <c r="F121" s="47"/>
    </row>
    <row r="122" spans="1:7" s="51" customFormat="1" ht="16.5">
      <c r="A122" s="46"/>
      <c r="B122" s="46"/>
      <c r="C122" s="46"/>
      <c r="D122" s="46"/>
      <c r="E122" s="46"/>
      <c r="F122" s="47"/>
    </row>
    <row r="123" spans="1:7" s="51" customFormat="1" ht="16.5">
      <c r="A123" s="46"/>
      <c r="B123" s="46"/>
      <c r="C123" s="46"/>
      <c r="D123" s="46"/>
      <c r="E123" s="46"/>
      <c r="F123" s="47"/>
    </row>
    <row r="124" spans="1:7" s="51" customFormat="1" ht="16.5">
      <c r="A124" s="46"/>
      <c r="B124" s="46"/>
      <c r="C124" s="46"/>
      <c r="D124" s="46"/>
      <c r="E124" s="46"/>
      <c r="F124" s="47"/>
    </row>
    <row r="125" spans="1:7" s="51" customFormat="1" ht="16.5">
      <c r="A125" s="46"/>
      <c r="B125" s="46"/>
      <c r="C125" s="46"/>
      <c r="D125" s="46"/>
      <c r="E125" s="46"/>
      <c r="F125" s="47"/>
    </row>
    <row r="126" spans="1:7" s="51" customFormat="1" ht="16.5">
      <c r="A126" s="46"/>
      <c r="B126" s="46"/>
      <c r="C126" s="46"/>
      <c r="D126" s="46"/>
      <c r="E126" s="46"/>
      <c r="F126" s="47"/>
    </row>
    <row r="127" spans="1:7" s="51" customFormat="1" ht="16.5">
      <c r="A127" s="46"/>
      <c r="B127" s="46"/>
      <c r="C127" s="46"/>
      <c r="D127" s="46"/>
      <c r="E127" s="46"/>
      <c r="F127" s="47"/>
    </row>
    <row r="128" spans="1:7" s="51" customFormat="1" ht="16.5">
      <c r="A128" s="46"/>
      <c r="B128" s="46"/>
      <c r="C128" s="46"/>
      <c r="D128" s="46"/>
      <c r="E128" s="46"/>
      <c r="F128" s="47"/>
    </row>
    <row r="129" spans="1:6" ht="16.5">
      <c r="A129" s="46"/>
      <c r="B129" s="46"/>
      <c r="C129" s="46"/>
      <c r="D129" s="46"/>
      <c r="E129" s="46"/>
      <c r="F129" s="47"/>
    </row>
    <row r="130" spans="1:6" ht="16.5">
      <c r="A130" s="46"/>
      <c r="B130" s="46"/>
      <c r="C130" s="46"/>
      <c r="D130" s="46"/>
      <c r="E130" s="46"/>
      <c r="F130" s="47"/>
    </row>
    <row r="131" spans="1:6" ht="16.5">
      <c r="A131" s="46"/>
      <c r="B131" s="46"/>
      <c r="C131" s="48"/>
      <c r="D131" s="46"/>
      <c r="E131" s="46"/>
      <c r="F131" s="49"/>
    </row>
    <row r="132" spans="1:6" ht="16.5">
      <c r="A132" s="46"/>
      <c r="B132" s="46"/>
      <c r="C132" s="48"/>
      <c r="D132" s="46"/>
      <c r="E132" s="46"/>
      <c r="F132" s="49"/>
    </row>
    <row r="133" spans="1:6" ht="16.5">
      <c r="A133" s="46"/>
      <c r="B133" s="46"/>
      <c r="C133" s="46"/>
      <c r="D133" s="50"/>
      <c r="E133" s="50"/>
      <c r="F133" s="49"/>
    </row>
    <row r="134" spans="1:6" ht="16.5">
      <c r="A134" s="46"/>
      <c r="B134" s="46"/>
      <c r="C134" s="48"/>
      <c r="D134" s="46"/>
      <c r="E134" s="46"/>
      <c r="F134" s="49"/>
    </row>
    <row r="135" spans="1:6" ht="16.5">
      <c r="A135" s="46"/>
      <c r="B135" s="46"/>
      <c r="C135" s="48"/>
      <c r="D135" s="46"/>
      <c r="E135" s="46"/>
      <c r="F135" s="49"/>
    </row>
    <row r="136" spans="1:6" ht="16.5">
      <c r="A136" s="46"/>
      <c r="B136" s="46"/>
      <c r="C136" s="48"/>
      <c r="D136" s="46"/>
      <c r="E136" s="46"/>
      <c r="F136" s="49"/>
    </row>
    <row r="137" spans="1:6" ht="16.5">
      <c r="A137" s="46"/>
      <c r="B137" s="46"/>
      <c r="C137" s="48"/>
      <c r="D137" s="47"/>
      <c r="E137" s="47"/>
      <c r="F137" s="49"/>
    </row>
    <row r="138" spans="1:6" ht="16.5">
      <c r="A138" s="46"/>
      <c r="B138" s="46"/>
      <c r="C138" s="48"/>
      <c r="D138" s="46"/>
      <c r="E138" s="46"/>
      <c r="F138" s="49"/>
    </row>
    <row r="139" spans="1:6" ht="16.5">
      <c r="A139" s="46"/>
      <c r="B139" s="46"/>
      <c r="C139" s="46"/>
      <c r="D139" s="46"/>
      <c r="E139" s="46"/>
      <c r="F139" s="49"/>
    </row>
    <row r="140" spans="1:6" ht="16.5">
      <c r="A140" s="46"/>
      <c r="B140" s="46"/>
      <c r="C140" s="48"/>
      <c r="D140" s="46"/>
      <c r="E140" s="46"/>
      <c r="F140" s="49"/>
    </row>
    <row r="141" spans="1:6" ht="16.5">
      <c r="A141" s="46"/>
      <c r="B141" s="46"/>
      <c r="C141" s="51"/>
      <c r="D141" s="51"/>
      <c r="E141" s="51"/>
      <c r="F141" s="49"/>
    </row>
    <row r="142" spans="1:6" ht="16.5">
      <c r="A142" s="46"/>
      <c r="B142" s="46"/>
      <c r="C142" s="48"/>
      <c r="D142" s="46"/>
      <c r="E142" s="46"/>
      <c r="F142" s="49"/>
    </row>
    <row r="143" spans="1:6" ht="16.5">
      <c r="A143" s="46"/>
      <c r="B143" s="46"/>
      <c r="C143" s="48"/>
      <c r="D143" s="46"/>
      <c r="E143" s="46"/>
      <c r="F143" s="49"/>
    </row>
    <row r="144" spans="1:6" ht="16.5">
      <c r="A144" s="46"/>
      <c r="B144" s="46"/>
      <c r="C144" s="48"/>
      <c r="D144" s="46"/>
      <c r="E144" s="46"/>
      <c r="F144" s="49"/>
    </row>
    <row r="145" spans="1:6" ht="16.5">
      <c r="A145" s="46"/>
      <c r="B145" s="46"/>
      <c r="C145" s="51"/>
      <c r="D145" s="51"/>
      <c r="E145" s="51"/>
      <c r="F145" s="51"/>
    </row>
    <row r="146" spans="1:6" ht="16.5">
      <c r="A146" s="46"/>
      <c r="B146" s="46"/>
      <c r="C146" s="48"/>
      <c r="D146" s="46"/>
      <c r="E146" s="46"/>
      <c r="F146" s="49"/>
    </row>
    <row r="147" spans="1:6" ht="16.5">
      <c r="A147" s="46"/>
      <c r="B147" s="52"/>
      <c r="C147" s="52"/>
      <c r="D147" s="48"/>
      <c r="E147" s="48"/>
      <c r="F147" s="49"/>
    </row>
    <row r="148" spans="1:6" ht="16.5">
      <c r="A148" s="46"/>
      <c r="B148" s="52"/>
      <c r="C148" s="48"/>
      <c r="D148" s="48"/>
      <c r="E148" s="48"/>
      <c r="F148" s="49"/>
    </row>
    <row r="149" spans="1:6" ht="16.5">
      <c r="A149" s="46"/>
      <c r="B149" s="52"/>
      <c r="C149" s="51"/>
      <c r="D149" s="51"/>
      <c r="E149" s="51"/>
      <c r="F149" s="51"/>
    </row>
  </sheetData>
  <mergeCells count="15">
    <mergeCell ref="D112:E112"/>
    <mergeCell ref="D113:E113"/>
    <mergeCell ref="D87:E87"/>
    <mergeCell ref="D108:E108"/>
    <mergeCell ref="C111:E111"/>
    <mergeCell ref="C100:E100"/>
    <mergeCell ref="C107:E107"/>
    <mergeCell ref="C105:E105"/>
    <mergeCell ref="C109:E109"/>
    <mergeCell ref="C110:E110"/>
    <mergeCell ref="A1:O3"/>
    <mergeCell ref="C93:E93"/>
    <mergeCell ref="D6:E6"/>
    <mergeCell ref="C98:E98"/>
    <mergeCell ref="C99:E99"/>
  </mergeCell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46"/>
  <sheetViews>
    <sheetView topLeftCell="A31" workbookViewId="0">
      <selection activeCell="G5" sqref="G5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45597</v>
      </c>
      <c r="E3" s="2" t="s">
        <v>1</v>
      </c>
      <c r="F3" s="3">
        <f>'oct -24 '!G4</f>
        <v>175086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334" t="s">
        <v>142</v>
      </c>
      <c r="G4" s="78">
        <f>F45</f>
        <v>160634</v>
      </c>
    </row>
    <row r="5" spans="1:9">
      <c r="A5" s="7">
        <v>1</v>
      </c>
      <c r="B5" s="8">
        <v>45597</v>
      </c>
      <c r="C5" s="9"/>
      <c r="D5" s="79">
        <v>0</v>
      </c>
      <c r="E5" s="79">
        <v>0</v>
      </c>
      <c r="F5" s="80">
        <f>F3+D5-E5</f>
        <v>175086</v>
      </c>
      <c r="G5" s="81"/>
      <c r="I5" t="s">
        <v>142</v>
      </c>
    </row>
    <row r="6" spans="1:9" ht="16.5" customHeight="1">
      <c r="A6" s="7">
        <v>2</v>
      </c>
      <c r="B6" s="8">
        <v>45598</v>
      </c>
      <c r="C6" s="271" t="s">
        <v>137</v>
      </c>
      <c r="D6" s="79"/>
      <c r="E6" s="79">
        <v>5650</v>
      </c>
      <c r="F6" s="80">
        <f>F5+D6-E6</f>
        <v>169436</v>
      </c>
      <c r="G6" s="82" t="s">
        <v>9</v>
      </c>
    </row>
    <row r="7" spans="1:9" ht="17.25" customHeight="1">
      <c r="A7" s="7">
        <v>3</v>
      </c>
      <c r="B7" s="8">
        <v>45599</v>
      </c>
      <c r="C7" s="9"/>
      <c r="D7" s="79"/>
      <c r="E7" s="79"/>
      <c r="F7" s="80">
        <f t="shared" ref="F7:F38" si="0">F6+D7-E7</f>
        <v>169436</v>
      </c>
      <c r="G7" s="415">
        <f>'[1]OCT23cx (2)'!I7</f>
        <v>0</v>
      </c>
    </row>
    <row r="8" spans="1:9" ht="150">
      <c r="A8" s="7">
        <v>4</v>
      </c>
      <c r="B8" s="8">
        <v>45600</v>
      </c>
      <c r="C8" s="9" t="s">
        <v>649</v>
      </c>
      <c r="D8" s="79">
        <v>30500</v>
      </c>
      <c r="E8" s="79"/>
      <c r="F8" s="80">
        <f t="shared" si="0"/>
        <v>199936</v>
      </c>
      <c r="G8" s="415"/>
    </row>
    <row r="9" spans="1:9">
      <c r="A9" s="7">
        <v>5</v>
      </c>
      <c r="B9" s="8">
        <v>45601</v>
      </c>
      <c r="D9" s="79"/>
      <c r="E9" s="79"/>
      <c r="F9" s="80">
        <f t="shared" si="0"/>
        <v>199936</v>
      </c>
      <c r="G9" s="81"/>
    </row>
    <row r="10" spans="1:9">
      <c r="A10" s="7">
        <v>6</v>
      </c>
      <c r="B10" s="8">
        <v>45602</v>
      </c>
      <c r="C10" s="9" t="s">
        <v>142</v>
      </c>
      <c r="D10" s="79"/>
      <c r="E10" s="79"/>
      <c r="F10" s="80">
        <f t="shared" si="0"/>
        <v>199936</v>
      </c>
      <c r="G10" s="81"/>
    </row>
    <row r="11" spans="1:9" ht="30">
      <c r="A11" s="7">
        <v>7</v>
      </c>
      <c r="B11" s="8">
        <v>45603</v>
      </c>
      <c r="C11" s="9" t="s">
        <v>498</v>
      </c>
      <c r="D11" s="79">
        <v>2200</v>
      </c>
      <c r="E11" s="79">
        <v>0</v>
      </c>
      <c r="F11" s="80">
        <f t="shared" si="0"/>
        <v>202136</v>
      </c>
      <c r="G11" s="81"/>
    </row>
    <row r="12" spans="1:9">
      <c r="A12" s="7">
        <v>8</v>
      </c>
      <c r="B12" s="8">
        <v>45604</v>
      </c>
      <c r="C12" s="9"/>
      <c r="D12" s="79"/>
      <c r="E12" s="79"/>
      <c r="F12" s="80">
        <f t="shared" si="0"/>
        <v>202136</v>
      </c>
      <c r="G12" s="81"/>
    </row>
    <row r="13" spans="1:9" ht="18.75" customHeight="1">
      <c r="A13" s="7">
        <v>9</v>
      </c>
      <c r="B13" s="8">
        <v>45605</v>
      </c>
      <c r="C13" s="9"/>
      <c r="D13" s="79"/>
      <c r="E13" s="79"/>
      <c r="F13" s="80">
        <f>F12+D13-E13</f>
        <v>202136</v>
      </c>
      <c r="G13" s="81"/>
    </row>
    <row r="14" spans="1:9">
      <c r="A14" s="7">
        <v>10</v>
      </c>
      <c r="B14" s="8">
        <v>45606</v>
      </c>
      <c r="C14" s="9"/>
      <c r="D14" s="79"/>
      <c r="E14" s="79"/>
      <c r="F14" s="80">
        <f t="shared" si="0"/>
        <v>202136</v>
      </c>
      <c r="G14" s="81"/>
    </row>
    <row r="15" spans="1:9" ht="18.75">
      <c r="A15" s="7">
        <v>11</v>
      </c>
      <c r="B15" s="8">
        <v>45607</v>
      </c>
      <c r="C15" s="74"/>
      <c r="D15" s="93"/>
      <c r="E15" s="84"/>
      <c r="F15" s="85">
        <f t="shared" si="0"/>
        <v>202136</v>
      </c>
      <c r="G15" s="81"/>
    </row>
    <row r="16" spans="1:9">
      <c r="A16" s="7">
        <v>12</v>
      </c>
      <c r="B16" s="8">
        <v>45608</v>
      </c>
      <c r="C16" s="9"/>
      <c r="D16" s="79"/>
      <c r="E16" s="79"/>
      <c r="F16" s="80">
        <f t="shared" si="0"/>
        <v>202136</v>
      </c>
      <c r="G16" s="81"/>
    </row>
    <row r="17" spans="1:10">
      <c r="A17" s="20">
        <v>13</v>
      </c>
      <c r="B17" s="8">
        <v>45609</v>
      </c>
      <c r="C17" s="9" t="s">
        <v>560</v>
      </c>
      <c r="D17" s="79"/>
      <c r="E17" s="79">
        <v>1381</v>
      </c>
      <c r="F17" s="80">
        <f t="shared" si="0"/>
        <v>200755</v>
      </c>
      <c r="G17" s="81"/>
    </row>
    <row r="18" spans="1:10">
      <c r="A18" s="20">
        <v>14</v>
      </c>
      <c r="B18" s="8">
        <v>45610</v>
      </c>
      <c r="C18" s="9"/>
      <c r="D18" s="79"/>
      <c r="E18" s="79"/>
      <c r="F18" s="80">
        <f t="shared" si="0"/>
        <v>200755</v>
      </c>
      <c r="G18" s="81"/>
    </row>
    <row r="19" spans="1:10" ht="15.75">
      <c r="A19" s="20">
        <v>15</v>
      </c>
      <c r="B19" s="8">
        <v>45611</v>
      </c>
      <c r="C19" s="249" t="s">
        <v>499</v>
      </c>
      <c r="D19" s="79">
        <v>1200</v>
      </c>
      <c r="E19" s="79"/>
      <c r="F19" s="85">
        <f t="shared" si="0"/>
        <v>201955</v>
      </c>
      <c r="G19" s="81"/>
    </row>
    <row r="20" spans="1:10">
      <c r="A20" s="17">
        <v>16</v>
      </c>
      <c r="B20" s="8">
        <v>45612</v>
      </c>
      <c r="C20" s="9"/>
      <c r="D20" s="79"/>
      <c r="E20" s="79"/>
      <c r="F20" s="80">
        <f>F19+D20-E20</f>
        <v>201955</v>
      </c>
      <c r="G20" s="81"/>
    </row>
    <row r="21" spans="1:10">
      <c r="A21" s="17">
        <v>17</v>
      </c>
      <c r="B21" s="8">
        <v>45613</v>
      </c>
      <c r="C21" s="9"/>
      <c r="D21" s="86"/>
      <c r="E21" s="86"/>
      <c r="F21" s="85">
        <f>F20+D21-E21</f>
        <v>201955</v>
      </c>
      <c r="G21" s="81"/>
    </row>
    <row r="22" spans="1:10">
      <c r="A22" s="11">
        <v>18</v>
      </c>
      <c r="B22" s="8">
        <v>45614</v>
      </c>
      <c r="C22" s="19"/>
      <c r="D22" s="79"/>
      <c r="E22" s="79"/>
      <c r="F22" s="80">
        <f t="shared" si="0"/>
        <v>201955</v>
      </c>
      <c r="G22" s="81"/>
    </row>
    <row r="23" spans="1:10">
      <c r="A23" s="12">
        <v>19</v>
      </c>
      <c r="B23" s="8">
        <v>45615</v>
      </c>
      <c r="C23" s="19"/>
      <c r="D23" s="79"/>
      <c r="E23" s="79"/>
      <c r="F23" s="80">
        <f t="shared" si="0"/>
        <v>201955</v>
      </c>
      <c r="G23" s="81"/>
      <c r="J23" s="73"/>
    </row>
    <row r="24" spans="1:10">
      <c r="A24" s="7">
        <v>20</v>
      </c>
      <c r="B24" s="8">
        <v>45616</v>
      </c>
      <c r="C24" s="71"/>
      <c r="D24" s="79"/>
      <c r="E24" s="79"/>
      <c r="F24" s="80">
        <f t="shared" si="0"/>
        <v>201955</v>
      </c>
      <c r="G24" s="81"/>
    </row>
    <row r="25" spans="1:10">
      <c r="A25" s="7">
        <v>21</v>
      </c>
      <c r="B25" s="8">
        <v>45617</v>
      </c>
      <c r="C25" s="9"/>
      <c r="D25" s="87"/>
      <c r="E25" s="79"/>
      <c r="F25" s="80">
        <f t="shared" si="0"/>
        <v>201955</v>
      </c>
      <c r="G25" s="81"/>
    </row>
    <row r="26" spans="1:10">
      <c r="A26" s="7">
        <v>22</v>
      </c>
      <c r="B26" s="8">
        <v>45618</v>
      </c>
      <c r="C26" s="9"/>
      <c r="D26" s="79"/>
      <c r="E26" s="79"/>
      <c r="F26" s="80">
        <f t="shared" si="0"/>
        <v>201955</v>
      </c>
      <c r="G26" s="81"/>
    </row>
    <row r="27" spans="1:10" ht="18.75" customHeight="1">
      <c r="A27" s="7">
        <v>23</v>
      </c>
      <c r="B27" s="8">
        <v>45619</v>
      </c>
      <c r="C27" s="9"/>
      <c r="D27" s="87"/>
      <c r="E27" s="79"/>
      <c r="F27" s="80">
        <f t="shared" si="0"/>
        <v>201955</v>
      </c>
      <c r="G27" s="81"/>
    </row>
    <row r="28" spans="1:10">
      <c r="A28" s="7">
        <v>24</v>
      </c>
      <c r="B28" s="8">
        <v>45620</v>
      </c>
      <c r="C28" s="9"/>
      <c r="D28" s="79"/>
      <c r="E28" s="79"/>
      <c r="F28" s="80">
        <f t="shared" si="0"/>
        <v>201955</v>
      </c>
      <c r="G28" s="81"/>
    </row>
    <row r="29" spans="1:10">
      <c r="A29" s="7">
        <v>25</v>
      </c>
      <c r="B29" s="8">
        <v>45621</v>
      </c>
      <c r="C29" s="9"/>
      <c r="D29" s="79"/>
      <c r="E29" s="79"/>
      <c r="F29" s="80">
        <f t="shared" si="0"/>
        <v>201955</v>
      </c>
      <c r="G29" s="81"/>
    </row>
    <row r="30" spans="1:10">
      <c r="A30" s="13">
        <v>26</v>
      </c>
      <c r="B30" s="8">
        <v>45622</v>
      </c>
      <c r="C30" s="22"/>
      <c r="D30" s="79"/>
      <c r="E30" s="79"/>
      <c r="F30" s="80">
        <f t="shared" si="0"/>
        <v>201955</v>
      </c>
      <c r="G30" s="81"/>
    </row>
    <row r="31" spans="1:10">
      <c r="A31" s="7">
        <v>27</v>
      </c>
      <c r="B31" s="8">
        <v>45623</v>
      </c>
      <c r="C31" s="9" t="s">
        <v>578</v>
      </c>
      <c r="D31" s="79">
        <v>1200</v>
      </c>
      <c r="E31" s="79"/>
      <c r="F31" s="80">
        <f t="shared" si="0"/>
        <v>203155</v>
      </c>
      <c r="G31" s="81"/>
    </row>
    <row r="32" spans="1:10">
      <c r="A32" s="7">
        <v>28</v>
      </c>
      <c r="B32" s="8">
        <v>45624</v>
      </c>
      <c r="C32" s="9" t="s">
        <v>579</v>
      </c>
      <c r="D32" s="79">
        <v>1200</v>
      </c>
      <c r="E32" s="79"/>
      <c r="F32" s="80">
        <f t="shared" si="0"/>
        <v>204355</v>
      </c>
      <c r="G32" s="81"/>
    </row>
    <row r="33" spans="1:7" ht="19.5" customHeight="1">
      <c r="A33" s="7">
        <v>29</v>
      </c>
      <c r="B33" s="8">
        <v>45625</v>
      </c>
      <c r="C33" s="9"/>
      <c r="D33" s="79"/>
      <c r="E33" s="79"/>
      <c r="F33" s="80">
        <f t="shared" si="0"/>
        <v>204355</v>
      </c>
      <c r="G33" s="81"/>
    </row>
    <row r="34" spans="1:7">
      <c r="A34" s="20">
        <v>30</v>
      </c>
      <c r="B34" s="8">
        <v>45626</v>
      </c>
      <c r="C34" s="9"/>
      <c r="D34" s="79">
        <v>0</v>
      </c>
      <c r="E34" s="79"/>
      <c r="F34" s="80">
        <f t="shared" si="0"/>
        <v>204355</v>
      </c>
      <c r="G34" s="81"/>
    </row>
    <row r="35" spans="1:7" ht="20.25" customHeight="1">
      <c r="A35" s="7">
        <v>31</v>
      </c>
      <c r="B35" s="8">
        <v>45626</v>
      </c>
      <c r="C35" s="9" t="s">
        <v>500</v>
      </c>
      <c r="D35" s="79">
        <v>0</v>
      </c>
      <c r="E35" s="79">
        <v>6000</v>
      </c>
      <c r="F35" s="80">
        <f t="shared" si="0"/>
        <v>198355</v>
      </c>
      <c r="G35" s="81"/>
    </row>
    <row r="36" spans="1:7" ht="18.75" customHeight="1">
      <c r="A36" s="7"/>
      <c r="B36" s="14"/>
      <c r="C36" s="9" t="s">
        <v>13</v>
      </c>
      <c r="D36" s="79">
        <v>0</v>
      </c>
      <c r="E36" s="79">
        <v>15000</v>
      </c>
      <c r="F36" s="80">
        <f>F35+D36-E36</f>
        <v>183355</v>
      </c>
      <c r="G36" s="81"/>
    </row>
    <row r="37" spans="1:7" ht="29.25" customHeight="1">
      <c r="A37" s="7"/>
      <c r="B37" s="14"/>
      <c r="C37" s="9" t="s">
        <v>625</v>
      </c>
      <c r="D37" s="79">
        <v>0</v>
      </c>
      <c r="E37" s="79">
        <f>145*30</f>
        <v>4350</v>
      </c>
      <c r="F37" s="80">
        <f t="shared" si="0"/>
        <v>179005</v>
      </c>
      <c r="G37" s="81"/>
    </row>
    <row r="38" spans="1:7" ht="28.5" customHeight="1">
      <c r="A38" s="7"/>
      <c r="B38" s="14"/>
      <c r="C38" s="9" t="s">
        <v>14</v>
      </c>
      <c r="D38" s="79">
        <v>0</v>
      </c>
      <c r="E38" s="79">
        <v>1000</v>
      </c>
      <c r="F38" s="331">
        <f t="shared" si="0"/>
        <v>178005</v>
      </c>
      <c r="G38" s="81"/>
    </row>
    <row r="39" spans="1:7" ht="27.75" customHeight="1">
      <c r="A39" s="327"/>
      <c r="B39" s="328">
        <v>45626</v>
      </c>
      <c r="C39" s="329" t="s">
        <v>650</v>
      </c>
      <c r="D39" s="330"/>
      <c r="E39" s="330">
        <v>1000</v>
      </c>
      <c r="F39" s="332">
        <f>F38+D39-E39</f>
        <v>177005</v>
      </c>
      <c r="G39" s="81"/>
    </row>
    <row r="40" spans="1:7" ht="29.25" customHeight="1">
      <c r="A40" s="327"/>
      <c r="B40" s="328">
        <v>45626</v>
      </c>
      <c r="C40" s="329" t="s">
        <v>651</v>
      </c>
      <c r="D40" s="330"/>
      <c r="E40" s="330">
        <v>6000</v>
      </c>
      <c r="F40" s="332">
        <f t="shared" ref="F40:F45" si="1">F39+D40-E40</f>
        <v>171005</v>
      </c>
      <c r="G40" s="81"/>
    </row>
    <row r="41" spans="1:7" ht="48.75" customHeight="1">
      <c r="A41" s="327"/>
      <c r="B41" s="328">
        <v>45626</v>
      </c>
      <c r="C41" s="329" t="s">
        <v>653</v>
      </c>
      <c r="D41" s="330"/>
      <c r="E41" s="330">
        <v>2276</v>
      </c>
      <c r="F41" s="332">
        <f t="shared" si="1"/>
        <v>168729</v>
      </c>
      <c r="G41" s="81"/>
    </row>
    <row r="42" spans="1:7" ht="27.75" customHeight="1">
      <c r="A42" s="327"/>
      <c r="B42" s="328">
        <v>45626</v>
      </c>
      <c r="C42" s="329" t="s">
        <v>652</v>
      </c>
      <c r="D42" s="330"/>
      <c r="E42" s="330">
        <v>2720</v>
      </c>
      <c r="F42" s="332">
        <f t="shared" si="1"/>
        <v>166009</v>
      </c>
      <c r="G42" s="81"/>
    </row>
    <row r="43" spans="1:7" ht="20.25" customHeight="1">
      <c r="A43" s="327"/>
      <c r="B43" s="328"/>
      <c r="C43" s="329" t="s">
        <v>654</v>
      </c>
      <c r="D43" s="330"/>
      <c r="E43" s="330">
        <v>160</v>
      </c>
      <c r="F43" s="332">
        <f t="shared" si="1"/>
        <v>165849</v>
      </c>
      <c r="G43" s="81"/>
    </row>
    <row r="44" spans="1:7" ht="37.5" customHeight="1">
      <c r="A44" s="327"/>
      <c r="B44" s="328">
        <v>45626</v>
      </c>
      <c r="C44" s="329" t="s">
        <v>655</v>
      </c>
      <c r="D44" s="330"/>
      <c r="E44" s="330">
        <v>3215</v>
      </c>
      <c r="F44" s="332">
        <f t="shared" si="1"/>
        <v>162634</v>
      </c>
      <c r="G44" s="81"/>
    </row>
    <row r="45" spans="1:7" ht="20.25" customHeight="1">
      <c r="A45" s="327"/>
      <c r="B45" s="328">
        <v>45626</v>
      </c>
      <c r="C45" s="329" t="s">
        <v>656</v>
      </c>
      <c r="D45" s="330"/>
      <c r="E45" s="330">
        <v>2000</v>
      </c>
      <c r="F45" s="332">
        <f t="shared" si="1"/>
        <v>160634</v>
      </c>
      <c r="G45" s="81"/>
    </row>
    <row r="46" spans="1:7" ht="15.75" thickBot="1">
      <c r="A46" s="15"/>
      <c r="B46" s="16"/>
      <c r="C46" s="16"/>
      <c r="D46" s="92">
        <f>SUM(D5:D38)</f>
        <v>36300</v>
      </c>
      <c r="E46" s="91">
        <f>SUM(E5:E45)</f>
        <v>50752</v>
      </c>
      <c r="F46" s="335"/>
      <c r="G46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7"/>
  <sheetViews>
    <sheetView topLeftCell="A43" workbookViewId="0">
      <selection activeCell="C45" sqref="C45:F45"/>
    </sheetView>
  </sheetViews>
  <sheetFormatPr defaultRowHeight="15"/>
  <cols>
    <col min="1" max="1" width="4" customWidth="1"/>
    <col min="2" max="2" width="5.42578125" customWidth="1"/>
    <col min="3" max="3" width="11.7109375" customWidth="1"/>
    <col min="4" max="4" width="13.7109375" customWidth="1"/>
    <col min="5" max="5" width="29.28515625" customWidth="1"/>
    <col min="6" max="6" width="5.85546875" customWidth="1"/>
    <col min="7" max="7" width="6.85546875" customWidth="1"/>
  </cols>
  <sheetData>
    <row r="1" spans="1:8" ht="15" customHeight="1">
      <c r="A1" s="436" t="s">
        <v>504</v>
      </c>
      <c r="B1" s="470"/>
      <c r="C1" s="470"/>
      <c r="D1" s="470"/>
      <c r="E1" s="470"/>
      <c r="F1" s="470"/>
      <c r="G1" s="470"/>
      <c r="H1" s="471"/>
    </row>
    <row r="2" spans="1:8">
      <c r="A2" s="448"/>
      <c r="B2" s="449"/>
      <c r="C2" s="449"/>
      <c r="D2" s="449"/>
      <c r="E2" s="449"/>
      <c r="F2" s="449"/>
      <c r="G2" s="449"/>
      <c r="H2" s="472"/>
    </row>
    <row r="3" spans="1:8" ht="84" customHeight="1">
      <c r="A3" s="448"/>
      <c r="B3" s="449"/>
      <c r="C3" s="449"/>
      <c r="D3" s="449"/>
      <c r="E3" s="449"/>
      <c r="F3" s="449"/>
      <c r="G3" s="449"/>
      <c r="H3" s="472"/>
    </row>
    <row r="4" spans="1:8" ht="87" customHeight="1">
      <c r="A4" s="23" t="s">
        <v>27</v>
      </c>
      <c r="B4" s="24" t="s">
        <v>28</v>
      </c>
      <c r="C4" s="24" t="s">
        <v>506</v>
      </c>
      <c r="D4" s="24" t="s">
        <v>29</v>
      </c>
      <c r="E4" s="24" t="s">
        <v>30</v>
      </c>
      <c r="F4" s="24" t="s">
        <v>501</v>
      </c>
      <c r="G4" s="24" t="s">
        <v>502</v>
      </c>
      <c r="H4" s="269" t="s">
        <v>503</v>
      </c>
    </row>
    <row r="5" spans="1:8">
      <c r="A5" s="26">
        <v>1</v>
      </c>
      <c r="B5" s="27">
        <v>2</v>
      </c>
      <c r="C5" s="27"/>
      <c r="D5" s="27">
        <v>3</v>
      </c>
      <c r="E5" s="27">
        <v>4</v>
      </c>
      <c r="F5" s="27"/>
      <c r="G5" s="71"/>
      <c r="H5" s="270"/>
    </row>
    <row r="6" spans="1:8" ht="28.5" customHeight="1">
      <c r="A6" s="263">
        <v>1</v>
      </c>
      <c r="B6" s="220">
        <v>574</v>
      </c>
      <c r="C6" s="251">
        <v>45600</v>
      </c>
      <c r="D6" s="221" t="s">
        <v>536</v>
      </c>
      <c r="E6" s="267" t="s">
        <v>505</v>
      </c>
      <c r="F6" s="220">
        <v>500</v>
      </c>
      <c r="G6" s="258">
        <v>500</v>
      </c>
      <c r="H6" s="270">
        <f>F6+G6</f>
        <v>1000</v>
      </c>
    </row>
    <row r="7" spans="1:8" ht="16.5">
      <c r="A7" s="263">
        <v>2</v>
      </c>
      <c r="B7" s="220">
        <v>575</v>
      </c>
      <c r="C7" s="250">
        <v>45600</v>
      </c>
      <c r="D7" s="222" t="s">
        <v>217</v>
      </c>
      <c r="E7" s="246" t="s">
        <v>390</v>
      </c>
      <c r="F7" s="257">
        <v>500</v>
      </c>
      <c r="G7" s="258">
        <v>500</v>
      </c>
      <c r="H7" s="270">
        <f t="shared" ref="H7:H38" si="0">F7+G7</f>
        <v>1000</v>
      </c>
    </row>
    <row r="8" spans="1:8" ht="16.5">
      <c r="A8" s="263">
        <v>3</v>
      </c>
      <c r="B8" s="36">
        <v>576</v>
      </c>
      <c r="C8" s="252">
        <v>45600</v>
      </c>
      <c r="D8" s="37" t="s">
        <v>249</v>
      </c>
      <c r="E8" s="37" t="s">
        <v>250</v>
      </c>
      <c r="F8" s="164">
        <v>500</v>
      </c>
      <c r="G8" s="258">
        <v>500</v>
      </c>
      <c r="H8" s="270">
        <f t="shared" si="0"/>
        <v>1000</v>
      </c>
    </row>
    <row r="9" spans="1:8" ht="16.5">
      <c r="A9" s="263">
        <v>4</v>
      </c>
      <c r="B9" s="104">
        <v>577</v>
      </c>
      <c r="C9" s="253">
        <v>45600</v>
      </c>
      <c r="D9" s="37" t="s">
        <v>165</v>
      </c>
      <c r="E9" s="53" t="s">
        <v>257</v>
      </c>
      <c r="F9" s="164">
        <v>500</v>
      </c>
      <c r="G9" s="258">
        <v>500</v>
      </c>
      <c r="H9" s="270">
        <f t="shared" si="0"/>
        <v>1000</v>
      </c>
    </row>
    <row r="10" spans="1:8" ht="16.5">
      <c r="A10" s="263">
        <v>5</v>
      </c>
      <c r="B10" s="36">
        <v>578</v>
      </c>
      <c r="C10" s="252">
        <v>45600</v>
      </c>
      <c r="D10" s="224" t="s">
        <v>181</v>
      </c>
      <c r="E10" s="224" t="s">
        <v>182</v>
      </c>
      <c r="F10" s="164">
        <v>500</v>
      </c>
      <c r="G10" s="258">
        <v>500</v>
      </c>
      <c r="H10" s="270">
        <f t="shared" si="0"/>
        <v>1000</v>
      </c>
    </row>
    <row r="11" spans="1:8" ht="16.5">
      <c r="A11" s="263">
        <v>6</v>
      </c>
      <c r="B11" s="104">
        <v>579</v>
      </c>
      <c r="C11" s="255">
        <v>45600</v>
      </c>
      <c r="D11" s="224" t="s">
        <v>395</v>
      </c>
      <c r="E11" s="224" t="s">
        <v>396</v>
      </c>
      <c r="F11" s="164">
        <v>500</v>
      </c>
      <c r="G11" s="258">
        <v>500</v>
      </c>
      <c r="H11" s="270">
        <f t="shared" si="0"/>
        <v>1000</v>
      </c>
    </row>
    <row r="12" spans="1:8" ht="15" customHeight="1">
      <c r="A12" s="263">
        <v>7</v>
      </c>
      <c r="B12" s="104">
        <v>580</v>
      </c>
      <c r="C12" s="255">
        <v>45600</v>
      </c>
      <c r="D12" s="224" t="s">
        <v>428</v>
      </c>
      <c r="E12" s="224" t="s">
        <v>507</v>
      </c>
      <c r="F12" s="164">
        <v>500</v>
      </c>
      <c r="G12" s="259">
        <v>500</v>
      </c>
      <c r="H12" s="270">
        <f t="shared" si="0"/>
        <v>1000</v>
      </c>
    </row>
    <row r="13" spans="1:8" ht="17.25" customHeight="1">
      <c r="A13" s="263">
        <v>8</v>
      </c>
      <c r="B13" s="36">
        <v>581</v>
      </c>
      <c r="C13" s="252">
        <v>45600</v>
      </c>
      <c r="D13" s="224" t="s">
        <v>206</v>
      </c>
      <c r="E13" s="224" t="s">
        <v>508</v>
      </c>
      <c r="F13" s="164">
        <v>500</v>
      </c>
      <c r="G13" s="258">
        <v>500</v>
      </c>
      <c r="H13" s="270">
        <f t="shared" si="0"/>
        <v>1000</v>
      </c>
    </row>
    <row r="14" spans="1:8" ht="15" customHeight="1">
      <c r="A14" s="263">
        <v>9</v>
      </c>
      <c r="B14" s="104">
        <v>582</v>
      </c>
      <c r="C14" s="255">
        <v>45600</v>
      </c>
      <c r="D14" s="224" t="s">
        <v>509</v>
      </c>
      <c r="E14" s="224" t="s">
        <v>510</v>
      </c>
      <c r="F14" s="164">
        <v>500</v>
      </c>
      <c r="G14" s="258">
        <v>500</v>
      </c>
      <c r="H14" s="270">
        <f t="shared" si="0"/>
        <v>1000</v>
      </c>
    </row>
    <row r="15" spans="1:8" ht="18.75" customHeight="1">
      <c r="A15" s="263">
        <v>10</v>
      </c>
      <c r="B15" s="36">
        <v>583</v>
      </c>
      <c r="C15" s="252">
        <v>45600</v>
      </c>
      <c r="D15" s="224" t="s">
        <v>38</v>
      </c>
      <c r="E15" s="224" t="s">
        <v>205</v>
      </c>
      <c r="F15" s="164">
        <v>500</v>
      </c>
      <c r="G15" s="258">
        <v>500</v>
      </c>
      <c r="H15" s="270">
        <f t="shared" si="0"/>
        <v>1000</v>
      </c>
    </row>
    <row r="16" spans="1:8" ht="15" customHeight="1">
      <c r="A16" s="263">
        <v>11</v>
      </c>
      <c r="B16" s="36">
        <v>584</v>
      </c>
      <c r="C16" s="252">
        <v>45600</v>
      </c>
      <c r="D16" s="224" t="s">
        <v>511</v>
      </c>
      <c r="E16" s="224" t="s">
        <v>512</v>
      </c>
      <c r="F16" s="164">
        <v>500</v>
      </c>
      <c r="G16" s="258">
        <v>500</v>
      </c>
      <c r="H16" s="270">
        <f t="shared" si="0"/>
        <v>1000</v>
      </c>
    </row>
    <row r="17" spans="1:8" ht="15.75" customHeight="1">
      <c r="A17" s="263">
        <v>12</v>
      </c>
      <c r="B17" s="104">
        <v>585</v>
      </c>
      <c r="C17" s="252">
        <v>45600</v>
      </c>
      <c r="D17" s="254" t="s">
        <v>237</v>
      </c>
      <c r="E17" s="224" t="s">
        <v>400</v>
      </c>
      <c r="F17" s="164">
        <v>500</v>
      </c>
      <c r="G17" s="258">
        <v>500</v>
      </c>
      <c r="H17" s="270">
        <f t="shared" si="0"/>
        <v>1000</v>
      </c>
    </row>
    <row r="18" spans="1:8" ht="16.5">
      <c r="A18" s="263">
        <v>13</v>
      </c>
      <c r="B18" s="36">
        <v>586</v>
      </c>
      <c r="C18" s="252">
        <v>45600</v>
      </c>
      <c r="D18" s="224" t="s">
        <v>513</v>
      </c>
      <c r="E18" s="224" t="s">
        <v>456</v>
      </c>
      <c r="F18" s="164">
        <v>500</v>
      </c>
      <c r="G18" s="258">
        <v>0</v>
      </c>
      <c r="H18" s="270">
        <f t="shared" si="0"/>
        <v>500</v>
      </c>
    </row>
    <row r="19" spans="1:8" ht="16.5">
      <c r="A19" s="263">
        <v>14</v>
      </c>
      <c r="B19" s="268">
        <v>587</v>
      </c>
      <c r="C19" s="252">
        <v>45600</v>
      </c>
      <c r="D19" s="36" t="s">
        <v>165</v>
      </c>
      <c r="E19" s="224" t="s">
        <v>514</v>
      </c>
      <c r="F19" s="164">
        <v>500</v>
      </c>
      <c r="G19" s="258">
        <v>500</v>
      </c>
      <c r="H19" s="270">
        <f t="shared" si="0"/>
        <v>1000</v>
      </c>
    </row>
    <row r="20" spans="1:8" ht="16.5">
      <c r="A20" s="263">
        <v>15</v>
      </c>
      <c r="B20" s="104">
        <v>588</v>
      </c>
      <c r="C20" s="255">
        <v>45600</v>
      </c>
      <c r="D20" s="224" t="s">
        <v>175</v>
      </c>
      <c r="E20" s="224" t="s">
        <v>515</v>
      </c>
      <c r="F20" s="164">
        <v>500</v>
      </c>
      <c r="G20" s="259">
        <v>0</v>
      </c>
      <c r="H20" s="270">
        <f t="shared" si="0"/>
        <v>500</v>
      </c>
    </row>
    <row r="21" spans="1:8" ht="16.5">
      <c r="A21" s="263">
        <v>16</v>
      </c>
      <c r="B21" s="36">
        <v>589</v>
      </c>
      <c r="C21" s="252">
        <v>45600</v>
      </c>
      <c r="D21" s="224" t="s">
        <v>213</v>
      </c>
      <c r="E21" s="224" t="s">
        <v>91</v>
      </c>
      <c r="F21" s="164">
        <v>500</v>
      </c>
      <c r="G21" s="259">
        <v>500</v>
      </c>
      <c r="H21" s="270">
        <f t="shared" si="0"/>
        <v>1000</v>
      </c>
    </row>
    <row r="22" spans="1:8" ht="16.5">
      <c r="A22" s="263">
        <v>17</v>
      </c>
      <c r="B22" s="36">
        <v>590</v>
      </c>
      <c r="C22" s="252">
        <v>45600</v>
      </c>
      <c r="D22" s="224" t="s">
        <v>175</v>
      </c>
      <c r="E22" s="224" t="s">
        <v>516</v>
      </c>
      <c r="F22" s="164">
        <v>500</v>
      </c>
      <c r="G22" s="258">
        <v>500</v>
      </c>
      <c r="H22" s="270">
        <f t="shared" si="0"/>
        <v>1000</v>
      </c>
    </row>
    <row r="23" spans="1:8" ht="14.25" customHeight="1">
      <c r="A23" s="263">
        <v>18</v>
      </c>
      <c r="B23" s="104">
        <v>591</v>
      </c>
      <c r="C23" s="255">
        <v>45600</v>
      </c>
      <c r="D23" s="224" t="s">
        <v>213</v>
      </c>
      <c r="E23" s="224" t="s">
        <v>214</v>
      </c>
      <c r="F23" s="164">
        <v>500</v>
      </c>
      <c r="G23" s="259">
        <v>500</v>
      </c>
      <c r="H23" s="270">
        <f t="shared" si="0"/>
        <v>1000</v>
      </c>
    </row>
    <row r="24" spans="1:8" ht="18.75" customHeight="1">
      <c r="A24" s="263">
        <v>19</v>
      </c>
      <c r="B24" s="36">
        <v>592</v>
      </c>
      <c r="C24" s="252">
        <v>45600</v>
      </c>
      <c r="D24" s="224" t="s">
        <v>175</v>
      </c>
      <c r="E24" s="224" t="s">
        <v>210</v>
      </c>
      <c r="F24" s="164">
        <v>500</v>
      </c>
      <c r="G24" s="258">
        <v>500</v>
      </c>
      <c r="H24" s="270">
        <f t="shared" si="0"/>
        <v>1000</v>
      </c>
    </row>
    <row r="25" spans="1:8" ht="18.75" customHeight="1">
      <c r="A25" s="263">
        <v>20</v>
      </c>
      <c r="B25" s="36">
        <v>593</v>
      </c>
      <c r="C25" s="252">
        <v>45600</v>
      </c>
      <c r="D25" s="224" t="s">
        <v>175</v>
      </c>
      <c r="E25" s="224" t="s">
        <v>515</v>
      </c>
      <c r="F25" s="164">
        <v>0</v>
      </c>
      <c r="G25" s="258">
        <v>500</v>
      </c>
      <c r="H25" s="270">
        <f t="shared" si="0"/>
        <v>500</v>
      </c>
    </row>
    <row r="26" spans="1:8" ht="18.75" customHeight="1">
      <c r="A26" s="263">
        <v>21</v>
      </c>
      <c r="B26" s="104">
        <v>594</v>
      </c>
      <c r="C26" s="255">
        <v>45600</v>
      </c>
      <c r="D26" s="224" t="s">
        <v>517</v>
      </c>
      <c r="E26" s="224" t="s">
        <v>202</v>
      </c>
      <c r="F26" s="164">
        <v>500</v>
      </c>
      <c r="G26" s="259">
        <v>500</v>
      </c>
      <c r="H26" s="270">
        <f t="shared" si="0"/>
        <v>1000</v>
      </c>
    </row>
    <row r="27" spans="1:8" ht="18.75" customHeight="1">
      <c r="A27" s="263">
        <v>22</v>
      </c>
      <c r="B27" s="36">
        <v>595</v>
      </c>
      <c r="C27" s="252">
        <v>45600</v>
      </c>
      <c r="D27" s="224" t="s">
        <v>518</v>
      </c>
      <c r="E27" s="224" t="s">
        <v>519</v>
      </c>
      <c r="F27" s="164">
        <v>500</v>
      </c>
      <c r="G27" s="258">
        <v>500</v>
      </c>
      <c r="H27" s="270">
        <f t="shared" si="0"/>
        <v>1000</v>
      </c>
    </row>
    <row r="28" spans="1:8" ht="22.5" customHeight="1">
      <c r="A28" s="263">
        <v>23</v>
      </c>
      <c r="B28" s="36">
        <v>596</v>
      </c>
      <c r="C28" s="252">
        <v>45600</v>
      </c>
      <c r="D28" s="226" t="s">
        <v>339</v>
      </c>
      <c r="E28" s="224" t="s">
        <v>520</v>
      </c>
      <c r="F28" s="164">
        <v>500</v>
      </c>
      <c r="G28" s="258">
        <v>500</v>
      </c>
      <c r="H28" s="270">
        <f t="shared" si="0"/>
        <v>1000</v>
      </c>
    </row>
    <row r="29" spans="1:8" ht="21" customHeight="1">
      <c r="A29" s="263">
        <v>24</v>
      </c>
      <c r="B29" s="104">
        <v>597</v>
      </c>
      <c r="C29" s="255">
        <v>45600</v>
      </c>
      <c r="D29" s="37" t="s">
        <v>521</v>
      </c>
      <c r="E29" s="53" t="s">
        <v>522</v>
      </c>
      <c r="F29" s="164">
        <v>500</v>
      </c>
      <c r="G29" s="258">
        <v>500</v>
      </c>
      <c r="H29" s="270">
        <f t="shared" si="0"/>
        <v>1000</v>
      </c>
    </row>
    <row r="30" spans="1:8" ht="22.5" customHeight="1">
      <c r="A30" s="263">
        <v>25</v>
      </c>
      <c r="B30" s="36">
        <v>598</v>
      </c>
      <c r="C30" s="252">
        <v>45600</v>
      </c>
      <c r="D30" s="222" t="s">
        <v>523</v>
      </c>
      <c r="E30" s="222" t="s">
        <v>524</v>
      </c>
      <c r="F30" s="164">
        <v>500</v>
      </c>
      <c r="G30" s="258">
        <v>500</v>
      </c>
      <c r="H30" s="270">
        <f t="shared" si="0"/>
        <v>1000</v>
      </c>
    </row>
    <row r="31" spans="1:8" ht="22.5" customHeight="1">
      <c r="A31" s="263">
        <v>26</v>
      </c>
      <c r="B31" s="36">
        <v>599</v>
      </c>
      <c r="C31" s="252">
        <v>45600</v>
      </c>
      <c r="D31" s="37" t="s">
        <v>525</v>
      </c>
      <c r="E31" s="37" t="s">
        <v>526</v>
      </c>
      <c r="F31" s="164">
        <v>500</v>
      </c>
      <c r="G31" s="259">
        <v>500</v>
      </c>
      <c r="H31" s="270">
        <f t="shared" si="0"/>
        <v>1000</v>
      </c>
    </row>
    <row r="32" spans="1:8" ht="16.5" customHeight="1">
      <c r="A32" s="263">
        <v>27</v>
      </c>
      <c r="B32" s="104">
        <v>600</v>
      </c>
      <c r="C32" s="253">
        <v>45600</v>
      </c>
      <c r="D32" s="37" t="s">
        <v>165</v>
      </c>
      <c r="E32" s="37" t="s">
        <v>527</v>
      </c>
      <c r="F32" s="164">
        <v>500</v>
      </c>
      <c r="G32" s="258">
        <v>500</v>
      </c>
      <c r="H32" s="270">
        <f t="shared" si="0"/>
        <v>1000</v>
      </c>
    </row>
    <row r="33" spans="1:13" ht="18.75" customHeight="1">
      <c r="A33" s="263">
        <v>28</v>
      </c>
      <c r="B33" s="36">
        <v>601</v>
      </c>
      <c r="C33" s="253">
        <v>45600</v>
      </c>
      <c r="D33" s="162" t="s">
        <v>161</v>
      </c>
      <c r="E33" s="130" t="s">
        <v>420</v>
      </c>
      <c r="F33" s="164">
        <v>500</v>
      </c>
      <c r="G33" s="260">
        <v>500</v>
      </c>
      <c r="H33" s="270">
        <f t="shared" si="0"/>
        <v>1000</v>
      </c>
    </row>
    <row r="34" spans="1:13" ht="18.75" customHeight="1">
      <c r="A34" s="263">
        <v>29</v>
      </c>
      <c r="B34" s="36">
        <v>602</v>
      </c>
      <c r="C34" s="253">
        <v>45600</v>
      </c>
      <c r="D34" s="162" t="s">
        <v>411</v>
      </c>
      <c r="E34" s="130" t="s">
        <v>44</v>
      </c>
      <c r="F34" s="256">
        <v>500</v>
      </c>
      <c r="G34" s="260">
        <v>500</v>
      </c>
      <c r="H34" s="270">
        <f t="shared" si="0"/>
        <v>1000</v>
      </c>
    </row>
    <row r="35" spans="1:13" ht="18.75" customHeight="1">
      <c r="A35" s="263">
        <v>30</v>
      </c>
      <c r="B35" s="104">
        <v>603</v>
      </c>
      <c r="C35" s="253">
        <v>45600</v>
      </c>
      <c r="D35" s="162" t="s">
        <v>272</v>
      </c>
      <c r="E35" s="130" t="s">
        <v>528</v>
      </c>
      <c r="F35" s="256">
        <v>500</v>
      </c>
      <c r="G35" s="260">
        <v>500</v>
      </c>
      <c r="H35" s="270">
        <f t="shared" si="0"/>
        <v>1000</v>
      </c>
    </row>
    <row r="36" spans="1:13" ht="18.75" customHeight="1">
      <c r="A36" s="263">
        <v>31</v>
      </c>
      <c r="B36" s="36">
        <v>604</v>
      </c>
      <c r="C36" s="253">
        <v>45600</v>
      </c>
      <c r="D36" s="162" t="s">
        <v>529</v>
      </c>
      <c r="E36" s="130" t="s">
        <v>530</v>
      </c>
      <c r="F36" s="256">
        <v>500</v>
      </c>
      <c r="G36" s="260">
        <v>500</v>
      </c>
      <c r="H36" s="270">
        <f t="shared" si="0"/>
        <v>1000</v>
      </c>
    </row>
    <row r="37" spans="1:13" ht="18.75" customHeight="1">
      <c r="A37" s="263">
        <v>32</v>
      </c>
      <c r="B37" s="36">
        <v>605</v>
      </c>
      <c r="C37" s="253">
        <v>45600</v>
      </c>
      <c r="D37" s="71" t="s">
        <v>531</v>
      </c>
      <c r="E37" s="130" t="s">
        <v>532</v>
      </c>
      <c r="F37" s="256">
        <v>500</v>
      </c>
      <c r="G37" s="260">
        <v>500</v>
      </c>
      <c r="H37" s="270">
        <f t="shared" si="0"/>
        <v>1000</v>
      </c>
    </row>
    <row r="38" spans="1:13" ht="18.75" customHeight="1">
      <c r="A38" s="263">
        <v>33</v>
      </c>
      <c r="B38" s="104">
        <v>607</v>
      </c>
      <c r="C38" s="253">
        <v>45600</v>
      </c>
      <c r="D38" s="162" t="s">
        <v>533</v>
      </c>
      <c r="E38" s="130" t="s">
        <v>534</v>
      </c>
      <c r="F38" s="256">
        <v>500</v>
      </c>
      <c r="G38" s="260">
        <v>500</v>
      </c>
      <c r="H38" s="270">
        <f t="shared" si="0"/>
        <v>1000</v>
      </c>
    </row>
    <row r="39" spans="1:13" ht="18.75" customHeight="1" thickBot="1">
      <c r="A39" s="265">
        <v>34</v>
      </c>
      <c r="B39" s="266"/>
      <c r="C39" s="266"/>
      <c r="D39" s="264"/>
      <c r="E39" s="272" t="s">
        <v>535</v>
      </c>
      <c r="F39" s="264">
        <f>SUM(F5:F38)</f>
        <v>16000</v>
      </c>
      <c r="G39" s="264">
        <f>SUM(G6:G38)</f>
        <v>15500</v>
      </c>
      <c r="H39" s="273">
        <f>SUM(H6:H38)</f>
        <v>31500</v>
      </c>
    </row>
    <row r="40" spans="1:13" ht="18.75" customHeight="1">
      <c r="A40" s="261">
        <v>35</v>
      </c>
      <c r="B40" s="262"/>
      <c r="C40" s="262"/>
      <c r="E40" s="299" t="s">
        <v>33</v>
      </c>
    </row>
    <row r="41" spans="1:13" ht="18.75" customHeight="1">
      <c r="A41" s="220">
        <v>36</v>
      </c>
      <c r="B41" s="104"/>
      <c r="C41" s="473" t="s">
        <v>569</v>
      </c>
      <c r="D41" s="474"/>
      <c r="E41" s="474"/>
      <c r="G41" t="s">
        <v>570</v>
      </c>
      <c r="H41">
        <f>680*4</f>
        <v>2720</v>
      </c>
    </row>
    <row r="42" spans="1:13" ht="20.25" customHeight="1">
      <c r="A42" s="220">
        <v>37</v>
      </c>
      <c r="B42" s="36"/>
      <c r="C42" s="296" t="s">
        <v>564</v>
      </c>
      <c r="D42" s="297"/>
      <c r="E42" s="297"/>
      <c r="H42">
        <v>2276</v>
      </c>
      <c r="J42" t="s">
        <v>566</v>
      </c>
      <c r="K42" t="s">
        <v>567</v>
      </c>
      <c r="L42" t="s">
        <v>568</v>
      </c>
      <c r="M42" t="s">
        <v>571</v>
      </c>
    </row>
    <row r="43" spans="1:13" ht="18.75" customHeight="1">
      <c r="A43" s="220">
        <v>38</v>
      </c>
      <c r="B43" s="36"/>
      <c r="C43" s="473" t="s">
        <v>561</v>
      </c>
      <c r="D43" s="474"/>
      <c r="E43" s="474"/>
      <c r="G43" t="s">
        <v>572</v>
      </c>
      <c r="H43">
        <v>160</v>
      </c>
    </row>
    <row r="44" spans="1:13" ht="18" customHeight="1">
      <c r="A44" s="220">
        <v>39</v>
      </c>
      <c r="B44" s="104"/>
      <c r="C44" s="473" t="s">
        <v>562</v>
      </c>
      <c r="D44" s="474"/>
      <c r="E44" s="474"/>
      <c r="H44">
        <v>3215</v>
      </c>
    </row>
    <row r="45" spans="1:13" ht="50.25" customHeight="1">
      <c r="A45" s="220">
        <v>40</v>
      </c>
      <c r="B45" s="36"/>
      <c r="C45" s="475" t="s">
        <v>565</v>
      </c>
      <c r="D45" s="476"/>
      <c r="E45" s="476"/>
      <c r="F45" s="476"/>
      <c r="H45">
        <v>0</v>
      </c>
    </row>
    <row r="46" spans="1:13" ht="18.75" customHeight="1">
      <c r="A46" s="220">
        <v>41</v>
      </c>
      <c r="B46" s="36"/>
      <c r="C46" s="473" t="s">
        <v>563</v>
      </c>
      <c r="D46" s="479"/>
      <c r="E46" s="479"/>
      <c r="G46" t="s">
        <v>573</v>
      </c>
      <c r="H46">
        <v>1000</v>
      </c>
    </row>
    <row r="47" spans="1:13" ht="16.5" customHeight="1">
      <c r="A47" s="46"/>
      <c r="B47" s="46"/>
      <c r="C47" s="480" t="s">
        <v>574</v>
      </c>
      <c r="D47" s="480"/>
      <c r="E47" s="480"/>
      <c r="F47" s="480"/>
      <c r="G47" s="480"/>
      <c r="H47">
        <v>6000</v>
      </c>
    </row>
    <row r="48" spans="1:13" ht="16.5">
      <c r="A48" s="46"/>
      <c r="B48" s="46"/>
      <c r="C48" s="480" t="s">
        <v>575</v>
      </c>
      <c r="D48" s="480"/>
      <c r="E48" s="480"/>
      <c r="F48" s="480"/>
      <c r="G48" s="480"/>
      <c r="H48">
        <v>4000</v>
      </c>
    </row>
    <row r="49" spans="1:8" ht="16.5" customHeight="1">
      <c r="A49" s="46"/>
      <c r="B49" s="46"/>
      <c r="C49" s="298"/>
      <c r="D49" s="298"/>
      <c r="E49" s="477" t="s">
        <v>576</v>
      </c>
      <c r="F49" s="477"/>
      <c r="G49" s="477"/>
      <c r="H49" s="271">
        <f>SUM(H41:H48)</f>
        <v>19371</v>
      </c>
    </row>
    <row r="50" spans="1:8" ht="16.5">
      <c r="A50" s="46"/>
      <c r="B50" s="46"/>
      <c r="C50" s="46"/>
      <c r="D50" s="48"/>
      <c r="E50" s="300" t="s">
        <v>35</v>
      </c>
      <c r="F50" s="478" t="s">
        <v>577</v>
      </c>
      <c r="G50" s="478"/>
      <c r="H50">
        <f>H39-H49</f>
        <v>12129</v>
      </c>
    </row>
    <row r="51" spans="1:8" ht="16.5">
      <c r="A51" s="46"/>
      <c r="B51" s="46"/>
      <c r="C51" s="46"/>
      <c r="D51" s="48"/>
      <c r="E51" s="46"/>
      <c r="F51" s="49"/>
    </row>
    <row r="52" spans="1:8" ht="16.5">
      <c r="A52" s="46"/>
      <c r="B52" s="46"/>
      <c r="C52" s="46"/>
      <c r="D52" s="48"/>
      <c r="E52" s="46"/>
      <c r="F52" s="49"/>
    </row>
    <row r="53" spans="1:8" ht="16.5">
      <c r="A53" s="46"/>
      <c r="B53" s="46"/>
      <c r="C53" s="46"/>
      <c r="D53" s="51"/>
      <c r="E53" s="51"/>
      <c r="F53" s="51"/>
    </row>
    <row r="54" spans="1:8" ht="16.5">
      <c r="A54" s="46"/>
      <c r="B54" s="46"/>
      <c r="C54" s="46"/>
      <c r="D54" s="48"/>
      <c r="E54" s="46"/>
      <c r="F54" s="49"/>
    </row>
    <row r="55" spans="1:8" ht="16.5">
      <c r="A55" s="46"/>
      <c r="B55" s="52"/>
      <c r="C55" s="52"/>
      <c r="D55" s="52"/>
      <c r="E55" s="48"/>
      <c r="F55" s="49"/>
    </row>
    <row r="56" spans="1:8" ht="16.5">
      <c r="A56" s="46"/>
      <c r="B56" s="52"/>
      <c r="C56" s="52"/>
      <c r="D56" s="48"/>
      <c r="E56" s="48"/>
      <c r="F56" s="49"/>
    </row>
    <row r="57" spans="1:8" ht="16.5">
      <c r="A57" s="46"/>
      <c r="B57" s="52"/>
      <c r="C57" s="52"/>
      <c r="D57" s="51"/>
      <c r="E57" s="51"/>
      <c r="F57" s="51"/>
    </row>
  </sheetData>
  <mergeCells count="10">
    <mergeCell ref="E49:G49"/>
    <mergeCell ref="F50:G50"/>
    <mergeCell ref="C46:E46"/>
    <mergeCell ref="C47:G47"/>
    <mergeCell ref="C48:G48"/>
    <mergeCell ref="A1:H3"/>
    <mergeCell ref="C41:E41"/>
    <mergeCell ref="C43:E43"/>
    <mergeCell ref="C44:E44"/>
    <mergeCell ref="C45:F45"/>
  </mergeCell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39"/>
  <sheetViews>
    <sheetView topLeftCell="A22" workbookViewId="0">
      <selection activeCell="C20" sqref="C20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45627</v>
      </c>
      <c r="E3" s="2" t="s">
        <v>1</v>
      </c>
      <c r="F3" s="3">
        <f>'nov '!F45</f>
        <v>160634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F38</f>
        <v>133971</v>
      </c>
    </row>
    <row r="5" spans="1:9">
      <c r="A5" s="7">
        <v>1</v>
      </c>
      <c r="B5" s="8">
        <v>45627</v>
      </c>
      <c r="C5" s="9"/>
      <c r="D5" s="79">
        <v>0</v>
      </c>
      <c r="E5" s="79">
        <v>0</v>
      </c>
      <c r="F5" s="80">
        <f>F3+D5-E5</f>
        <v>160634</v>
      </c>
      <c r="G5" s="81"/>
      <c r="I5" t="s">
        <v>142</v>
      </c>
    </row>
    <row r="6" spans="1:9" ht="16.5" customHeight="1">
      <c r="A6" s="7">
        <v>2</v>
      </c>
      <c r="B6" s="8">
        <v>45628</v>
      </c>
      <c r="C6" s="271" t="s">
        <v>137</v>
      </c>
      <c r="D6" s="79"/>
      <c r="E6" s="79">
        <v>4547</v>
      </c>
      <c r="F6" s="80">
        <f>F5+D6-E6</f>
        <v>156087</v>
      </c>
      <c r="G6" s="82" t="s">
        <v>9</v>
      </c>
    </row>
    <row r="7" spans="1:9" ht="17.25" customHeight="1">
      <c r="A7" s="7">
        <v>3</v>
      </c>
      <c r="B7" s="8">
        <v>45629</v>
      </c>
      <c r="C7" s="9"/>
      <c r="D7" s="79"/>
      <c r="E7" s="79"/>
      <c r="F7" s="80">
        <f t="shared" ref="F7:F38" si="0">F6+D7-E7</f>
        <v>156087</v>
      </c>
      <c r="G7" s="415">
        <f>'[1]OCT23cx (2)'!I7</f>
        <v>0</v>
      </c>
    </row>
    <row r="8" spans="1:9">
      <c r="A8" s="7">
        <v>4</v>
      </c>
      <c r="B8" s="8">
        <v>45630</v>
      </c>
      <c r="C8" s="9"/>
      <c r="D8" s="79"/>
      <c r="E8" s="79"/>
      <c r="F8" s="80">
        <f t="shared" si="0"/>
        <v>156087</v>
      </c>
      <c r="G8" s="415"/>
    </row>
    <row r="9" spans="1:9">
      <c r="A9" s="7">
        <v>5</v>
      </c>
      <c r="B9" s="8">
        <v>45631</v>
      </c>
      <c r="C9" s="295" t="s">
        <v>559</v>
      </c>
      <c r="D9" s="79"/>
      <c r="E9" s="79">
        <v>1186</v>
      </c>
      <c r="F9" s="80">
        <f t="shared" si="0"/>
        <v>154901</v>
      </c>
      <c r="G9" s="81"/>
    </row>
    <row r="10" spans="1:9">
      <c r="A10" s="7">
        <v>6</v>
      </c>
      <c r="B10" s="8">
        <v>45632</v>
      </c>
      <c r="C10" s="9" t="s">
        <v>142</v>
      </c>
      <c r="D10" s="79"/>
      <c r="E10" s="79"/>
      <c r="F10" s="80">
        <f t="shared" si="0"/>
        <v>154901</v>
      </c>
      <c r="G10" s="81"/>
    </row>
    <row r="11" spans="1:9">
      <c r="A11" s="7">
        <v>7</v>
      </c>
      <c r="B11" s="8">
        <v>45633</v>
      </c>
      <c r="C11" s="9"/>
      <c r="D11" s="79"/>
      <c r="E11" s="79">
        <v>0</v>
      </c>
      <c r="F11" s="80">
        <f t="shared" si="0"/>
        <v>154901</v>
      </c>
      <c r="G11" s="81"/>
    </row>
    <row r="12" spans="1:9">
      <c r="A12" s="7">
        <v>8</v>
      </c>
      <c r="B12" s="8">
        <v>45634</v>
      </c>
      <c r="C12" s="9"/>
      <c r="D12" s="79"/>
      <c r="E12" s="79"/>
      <c r="F12" s="80">
        <f t="shared" si="0"/>
        <v>154901</v>
      </c>
      <c r="G12" s="81"/>
    </row>
    <row r="13" spans="1:9" ht="18.75" customHeight="1">
      <c r="A13" s="7">
        <v>9</v>
      </c>
      <c r="B13" s="8">
        <v>45635</v>
      </c>
      <c r="C13" s="249" t="s">
        <v>580</v>
      </c>
      <c r="D13" s="79">
        <v>1200</v>
      </c>
      <c r="E13" s="79"/>
      <c r="F13" s="80">
        <f>F12+D13-E13</f>
        <v>156101</v>
      </c>
      <c r="G13" s="81"/>
    </row>
    <row r="14" spans="1:9">
      <c r="A14" s="7">
        <v>10</v>
      </c>
      <c r="B14" s="8">
        <v>45636</v>
      </c>
      <c r="C14" s="9"/>
      <c r="D14" s="79"/>
      <c r="E14" s="79"/>
      <c r="F14" s="80">
        <f t="shared" si="0"/>
        <v>156101</v>
      </c>
      <c r="G14" s="81"/>
    </row>
    <row r="15" spans="1:9" ht="18.75">
      <c r="A15" s="7">
        <v>11</v>
      </c>
      <c r="B15" s="8">
        <v>45637</v>
      </c>
      <c r="C15" s="74"/>
      <c r="D15" s="93"/>
      <c r="E15" s="84"/>
      <c r="F15" s="85">
        <f t="shared" si="0"/>
        <v>156101</v>
      </c>
      <c r="G15" s="81"/>
    </row>
    <row r="16" spans="1:9">
      <c r="A16" s="7">
        <v>12</v>
      </c>
      <c r="B16" s="8">
        <v>45638</v>
      </c>
      <c r="C16" s="9"/>
      <c r="D16" s="79"/>
      <c r="E16" s="79"/>
      <c r="F16" s="80">
        <f t="shared" si="0"/>
        <v>156101</v>
      </c>
      <c r="G16" s="81"/>
    </row>
    <row r="17" spans="1:10">
      <c r="A17" s="20">
        <v>13</v>
      </c>
      <c r="B17" s="8">
        <v>45639</v>
      </c>
      <c r="C17" s="9"/>
      <c r="D17" s="79"/>
      <c r="E17" s="79">
        <v>0</v>
      </c>
      <c r="F17" s="80">
        <f t="shared" si="0"/>
        <v>156101</v>
      </c>
      <c r="G17" s="81"/>
    </row>
    <row r="18" spans="1:10">
      <c r="A18" s="20">
        <v>14</v>
      </c>
      <c r="B18" s="8">
        <v>45640</v>
      </c>
      <c r="C18" s="9"/>
      <c r="D18" s="79"/>
      <c r="E18" s="79"/>
      <c r="F18" s="80">
        <f t="shared" si="0"/>
        <v>156101</v>
      </c>
      <c r="G18" s="81"/>
    </row>
    <row r="19" spans="1:10">
      <c r="A19" s="20">
        <v>15</v>
      </c>
      <c r="B19" s="8">
        <v>45641</v>
      </c>
      <c r="E19" s="79"/>
      <c r="F19" s="85">
        <f>F18+D19-E19</f>
        <v>156101</v>
      </c>
      <c r="G19" s="81"/>
    </row>
    <row r="20" spans="1:10">
      <c r="A20" s="17">
        <v>16</v>
      </c>
      <c r="B20" s="8">
        <v>45642</v>
      </c>
      <c r="C20" s="9"/>
      <c r="D20" s="79"/>
      <c r="E20" s="79"/>
      <c r="F20" s="80">
        <f>F19+D20-E20</f>
        <v>156101</v>
      </c>
      <c r="G20" s="81"/>
    </row>
    <row r="21" spans="1:10">
      <c r="A21" s="17">
        <v>17</v>
      </c>
      <c r="B21" s="8">
        <v>45643</v>
      </c>
      <c r="C21" s="9"/>
      <c r="D21" s="86"/>
      <c r="E21" s="86"/>
      <c r="F21" s="85">
        <f>F20+D21-E21</f>
        <v>156101</v>
      </c>
      <c r="G21" s="81"/>
    </row>
    <row r="22" spans="1:10">
      <c r="A22" s="11">
        <v>18</v>
      </c>
      <c r="B22" s="8">
        <v>45644</v>
      </c>
      <c r="C22" s="19"/>
      <c r="D22" s="79"/>
      <c r="E22" s="79"/>
      <c r="F22" s="80">
        <f t="shared" si="0"/>
        <v>156101</v>
      </c>
      <c r="G22" s="81"/>
    </row>
    <row r="23" spans="1:10">
      <c r="A23" s="12">
        <v>19</v>
      </c>
      <c r="B23" s="8">
        <v>45645</v>
      </c>
      <c r="C23" s="19"/>
      <c r="D23" s="79"/>
      <c r="E23" s="79"/>
      <c r="F23" s="80">
        <f t="shared" si="0"/>
        <v>156101</v>
      </c>
      <c r="G23" s="81"/>
      <c r="J23" s="73"/>
    </row>
    <row r="24" spans="1:10">
      <c r="A24" s="7">
        <v>20</v>
      </c>
      <c r="B24" s="8">
        <v>45646</v>
      </c>
      <c r="C24" s="71"/>
      <c r="D24" s="79"/>
      <c r="E24" s="79"/>
      <c r="F24" s="80">
        <f t="shared" si="0"/>
        <v>156101</v>
      </c>
      <c r="G24" s="81"/>
    </row>
    <row r="25" spans="1:10">
      <c r="A25" s="7">
        <v>21</v>
      </c>
      <c r="B25" s="8">
        <v>45647</v>
      </c>
      <c r="C25" s="9"/>
      <c r="D25" s="87"/>
      <c r="E25" s="79"/>
      <c r="F25" s="80">
        <f t="shared" si="0"/>
        <v>156101</v>
      </c>
      <c r="G25" s="81"/>
    </row>
    <row r="26" spans="1:10" ht="41.25" customHeight="1">
      <c r="A26" s="7">
        <v>22</v>
      </c>
      <c r="B26" s="8">
        <v>45648</v>
      </c>
      <c r="C26" s="9" t="s">
        <v>583</v>
      </c>
      <c r="D26" s="79">
        <v>4100</v>
      </c>
      <c r="E26" s="79"/>
      <c r="F26" s="80">
        <f t="shared" si="0"/>
        <v>160201</v>
      </c>
      <c r="G26" s="81"/>
    </row>
    <row r="27" spans="1:10" ht="27.75" customHeight="1">
      <c r="A27" s="7">
        <v>23</v>
      </c>
      <c r="B27" s="8">
        <v>45649</v>
      </c>
      <c r="C27" s="9" t="s">
        <v>657</v>
      </c>
      <c r="D27" s="87">
        <v>0</v>
      </c>
      <c r="E27" s="79"/>
      <c r="F27" s="80">
        <f t="shared" si="0"/>
        <v>160201</v>
      </c>
      <c r="G27" s="81"/>
    </row>
    <row r="28" spans="1:10">
      <c r="A28" s="7">
        <v>24</v>
      </c>
      <c r="B28" s="8">
        <v>45650</v>
      </c>
      <c r="C28" s="9"/>
      <c r="D28" s="79"/>
      <c r="E28" s="79"/>
      <c r="F28" s="80">
        <f t="shared" si="0"/>
        <v>160201</v>
      </c>
      <c r="G28" s="81"/>
    </row>
    <row r="29" spans="1:10">
      <c r="A29" s="7">
        <v>25</v>
      </c>
      <c r="B29" s="8">
        <v>45651</v>
      </c>
      <c r="C29" s="9"/>
      <c r="D29" s="79"/>
      <c r="E29" s="79"/>
      <c r="F29" s="80">
        <f t="shared" si="0"/>
        <v>160201</v>
      </c>
      <c r="G29" s="81"/>
    </row>
    <row r="30" spans="1:10">
      <c r="A30" s="13">
        <v>26</v>
      </c>
      <c r="B30" s="8">
        <v>45652</v>
      </c>
      <c r="C30" s="22"/>
      <c r="D30" s="79"/>
      <c r="E30" s="79"/>
      <c r="F30" s="80">
        <f t="shared" si="0"/>
        <v>160201</v>
      </c>
      <c r="G30" s="81"/>
    </row>
    <row r="31" spans="1:10">
      <c r="A31" s="7">
        <v>27</v>
      </c>
      <c r="B31" s="8">
        <v>45653</v>
      </c>
      <c r="C31" s="9"/>
      <c r="D31" s="79"/>
      <c r="E31" s="79"/>
      <c r="F31" s="80">
        <f t="shared" si="0"/>
        <v>160201</v>
      </c>
      <c r="G31" s="81"/>
    </row>
    <row r="32" spans="1:10">
      <c r="A32" s="7">
        <v>28</v>
      </c>
      <c r="B32" s="8">
        <v>45654</v>
      </c>
      <c r="C32" s="9"/>
      <c r="D32" s="79"/>
      <c r="E32" s="79"/>
      <c r="F32" s="80">
        <f t="shared" si="0"/>
        <v>160201</v>
      </c>
      <c r="G32" s="81"/>
    </row>
    <row r="33" spans="1:7" ht="19.5" customHeight="1">
      <c r="A33" s="7">
        <v>29</v>
      </c>
      <c r="B33" s="8">
        <v>45655</v>
      </c>
      <c r="C33" s="9"/>
      <c r="D33" s="79"/>
      <c r="E33" s="79"/>
      <c r="F33" s="80">
        <f t="shared" si="0"/>
        <v>160201</v>
      </c>
      <c r="G33" s="81"/>
    </row>
    <row r="34" spans="1:7">
      <c r="A34" s="20">
        <v>30</v>
      </c>
      <c r="B34" s="8">
        <v>45656</v>
      </c>
      <c r="C34" s="9"/>
      <c r="D34" s="79">
        <v>0</v>
      </c>
      <c r="E34" s="79"/>
      <c r="F34" s="80">
        <f t="shared" si="0"/>
        <v>160201</v>
      </c>
      <c r="G34" s="81"/>
    </row>
    <row r="35" spans="1:7" ht="20.25" customHeight="1">
      <c r="A35" s="7">
        <v>31</v>
      </c>
      <c r="B35" s="8">
        <v>45657</v>
      </c>
      <c r="C35" s="9" t="s">
        <v>500</v>
      </c>
      <c r="D35" s="79">
        <v>0</v>
      </c>
      <c r="E35" s="79">
        <v>6000</v>
      </c>
      <c r="F35" s="80">
        <f t="shared" si="0"/>
        <v>154201</v>
      </c>
      <c r="G35" s="81"/>
    </row>
    <row r="36" spans="1:7" ht="18.75" customHeight="1">
      <c r="A36" s="7"/>
      <c r="B36" s="14"/>
      <c r="C36" s="9" t="s">
        <v>13</v>
      </c>
      <c r="D36" s="79">
        <v>0</v>
      </c>
      <c r="E36" s="79">
        <v>15000</v>
      </c>
      <c r="F36" s="80">
        <f>F35+D36-E36</f>
        <v>139201</v>
      </c>
      <c r="G36" s="81"/>
    </row>
    <row r="37" spans="1:7" ht="29.25" customHeight="1">
      <c r="A37" s="7"/>
      <c r="B37" s="14"/>
      <c r="C37" s="9" t="s">
        <v>136</v>
      </c>
      <c r="D37" s="79">
        <v>0</v>
      </c>
      <c r="E37" s="79">
        <f>141*30</f>
        <v>4230</v>
      </c>
      <c r="F37" s="80">
        <f t="shared" si="0"/>
        <v>134971</v>
      </c>
      <c r="G37" s="81"/>
    </row>
    <row r="38" spans="1:7" ht="28.5" customHeight="1" thickBot="1">
      <c r="A38" s="7"/>
      <c r="B38" s="14"/>
      <c r="C38" s="9" t="s">
        <v>14</v>
      </c>
      <c r="D38" s="79">
        <v>0</v>
      </c>
      <c r="E38" s="79">
        <v>1000</v>
      </c>
      <c r="F38" s="88">
        <f t="shared" si="0"/>
        <v>133971</v>
      </c>
      <c r="G38" s="81"/>
    </row>
    <row r="39" spans="1:7" ht="15.75" thickBot="1">
      <c r="A39" s="15"/>
      <c r="B39" s="16"/>
      <c r="C39" s="16"/>
      <c r="D39" s="92">
        <f>SUM(D5:D38)</f>
        <v>5300</v>
      </c>
      <c r="E39" s="91">
        <f>SUM(E5:E38)</f>
        <v>31963</v>
      </c>
      <c r="F39" s="89"/>
      <c r="G39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39"/>
  <sheetViews>
    <sheetView tabSelected="1" workbookViewId="0">
      <selection activeCell="H14" sqref="H14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45658</v>
      </c>
      <c r="E3" s="2" t="s">
        <v>1</v>
      </c>
      <c r="F3" s="3">
        <f>'dec '!F38</f>
        <v>133971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F38</f>
        <v>103774</v>
      </c>
    </row>
    <row r="5" spans="1:9">
      <c r="A5" s="7">
        <v>1</v>
      </c>
      <c r="B5" s="8">
        <v>45658</v>
      </c>
      <c r="C5" s="9"/>
      <c r="D5" s="79">
        <v>0</v>
      </c>
      <c r="E5" s="79">
        <v>0</v>
      </c>
      <c r="F5" s="80">
        <f>F3+D5-E5</f>
        <v>133971</v>
      </c>
      <c r="G5" s="81"/>
      <c r="I5" t="s">
        <v>142</v>
      </c>
    </row>
    <row r="6" spans="1:9" ht="16.5" customHeight="1">
      <c r="A6" s="7">
        <v>2</v>
      </c>
      <c r="B6" s="8">
        <v>45659</v>
      </c>
      <c r="D6" s="79"/>
      <c r="E6" s="79"/>
      <c r="F6" s="80">
        <f>F5+D6-E6</f>
        <v>133971</v>
      </c>
      <c r="G6" s="82" t="s">
        <v>9</v>
      </c>
    </row>
    <row r="7" spans="1:9" ht="17.25" customHeight="1">
      <c r="A7" s="7">
        <v>3</v>
      </c>
      <c r="B7" s="8">
        <v>45660</v>
      </c>
      <c r="C7" s="9"/>
      <c r="D7" s="79"/>
      <c r="E7" s="79"/>
      <c r="F7" s="80">
        <f t="shared" ref="F7:F38" si="0">F6+D7-E7</f>
        <v>133971</v>
      </c>
      <c r="G7" s="415">
        <f>'[1]OCT23cx (2)'!I7</f>
        <v>0</v>
      </c>
    </row>
    <row r="8" spans="1:9">
      <c r="A8" s="7">
        <v>4</v>
      </c>
      <c r="B8" s="8">
        <v>45661</v>
      </c>
      <c r="C8" s="9"/>
      <c r="D8" s="79"/>
      <c r="E8" s="79"/>
      <c r="F8" s="80">
        <f t="shared" si="0"/>
        <v>133971</v>
      </c>
      <c r="G8" s="415"/>
    </row>
    <row r="9" spans="1:9">
      <c r="A9" s="7">
        <v>5</v>
      </c>
      <c r="B9" s="8">
        <v>45662</v>
      </c>
      <c r="C9" s="271" t="s">
        <v>137</v>
      </c>
      <c r="D9" s="79"/>
      <c r="E9" s="79">
        <v>2569</v>
      </c>
      <c r="F9" s="80">
        <f t="shared" si="0"/>
        <v>131402</v>
      </c>
      <c r="G9" s="81"/>
    </row>
    <row r="10" spans="1:9">
      <c r="A10" s="7">
        <v>6</v>
      </c>
      <c r="B10" s="8">
        <v>45663</v>
      </c>
      <c r="C10" s="9" t="s">
        <v>142</v>
      </c>
      <c r="D10" s="79"/>
      <c r="E10" s="79"/>
      <c r="F10" s="80">
        <f t="shared" si="0"/>
        <v>131402</v>
      </c>
      <c r="G10" s="81"/>
    </row>
    <row r="11" spans="1:9" ht="30">
      <c r="A11" s="7">
        <v>7</v>
      </c>
      <c r="B11" s="8">
        <v>45664</v>
      </c>
      <c r="C11" s="9" t="s">
        <v>498</v>
      </c>
      <c r="D11" s="79">
        <v>2200</v>
      </c>
      <c r="E11" s="79">
        <v>0</v>
      </c>
      <c r="F11" s="80">
        <f t="shared" si="0"/>
        <v>133602</v>
      </c>
      <c r="G11" s="81"/>
    </row>
    <row r="12" spans="1:9" ht="30">
      <c r="A12" s="7">
        <v>8</v>
      </c>
      <c r="B12" s="8">
        <v>45665</v>
      </c>
      <c r="C12" s="9" t="s">
        <v>584</v>
      </c>
      <c r="D12" s="79">
        <v>2116</v>
      </c>
      <c r="E12" s="79"/>
      <c r="F12" s="80">
        <f t="shared" si="0"/>
        <v>135718</v>
      </c>
      <c r="G12" s="81"/>
    </row>
    <row r="13" spans="1:9" ht="63" customHeight="1">
      <c r="A13" s="7">
        <v>9</v>
      </c>
      <c r="B13" s="8">
        <v>45666</v>
      </c>
      <c r="C13" s="249" t="s">
        <v>585</v>
      </c>
      <c r="D13" s="79">
        <v>7232</v>
      </c>
      <c r="E13" s="79"/>
      <c r="F13" s="80">
        <f>F12+D13-E13</f>
        <v>142950</v>
      </c>
      <c r="G13" s="81"/>
    </row>
    <row r="14" spans="1:9" ht="75">
      <c r="A14" s="7">
        <v>10</v>
      </c>
      <c r="B14" s="8">
        <v>45667</v>
      </c>
      <c r="C14" s="336" t="s">
        <v>734</v>
      </c>
      <c r="D14" s="79"/>
      <c r="E14" s="337">
        <v>1346</v>
      </c>
      <c r="F14" s="80">
        <f t="shared" si="0"/>
        <v>141604</v>
      </c>
      <c r="G14" s="81"/>
    </row>
    <row r="15" spans="1:9" ht="31.5">
      <c r="A15" s="7">
        <v>11</v>
      </c>
      <c r="B15" s="8">
        <v>45668</v>
      </c>
      <c r="C15" s="94" t="s">
        <v>726</v>
      </c>
      <c r="D15" s="93"/>
      <c r="E15" s="84">
        <v>7800</v>
      </c>
      <c r="F15" s="85">
        <f t="shared" si="0"/>
        <v>133804</v>
      </c>
      <c r="G15" s="81"/>
    </row>
    <row r="16" spans="1:9">
      <c r="A16" s="7">
        <v>12</v>
      </c>
      <c r="B16" s="8">
        <v>45669</v>
      </c>
      <c r="C16" s="9"/>
      <c r="D16" s="79"/>
      <c r="E16" s="79"/>
      <c r="F16" s="80">
        <f t="shared" si="0"/>
        <v>133804</v>
      </c>
      <c r="G16" s="81"/>
    </row>
    <row r="17" spans="1:10">
      <c r="A17" s="20">
        <v>13</v>
      </c>
      <c r="B17" s="8">
        <v>45670</v>
      </c>
      <c r="C17" s="9"/>
      <c r="D17" s="79"/>
      <c r="E17" s="79">
        <v>0</v>
      </c>
      <c r="F17" s="80">
        <f t="shared" si="0"/>
        <v>133804</v>
      </c>
      <c r="G17" s="81"/>
    </row>
    <row r="18" spans="1:10">
      <c r="A18" s="20">
        <v>14</v>
      </c>
      <c r="B18" s="8">
        <v>45671</v>
      </c>
      <c r="C18" s="9" t="s">
        <v>735</v>
      </c>
      <c r="D18" s="79">
        <v>1200</v>
      </c>
      <c r="E18" s="79"/>
      <c r="F18" s="80">
        <f t="shared" si="0"/>
        <v>135004</v>
      </c>
      <c r="G18" s="81"/>
    </row>
    <row r="19" spans="1:10">
      <c r="A19" s="20">
        <v>15</v>
      </c>
      <c r="B19" s="8">
        <v>45672</v>
      </c>
      <c r="E19" s="79"/>
      <c r="F19" s="85">
        <f>F18+D19-E19</f>
        <v>135004</v>
      </c>
      <c r="G19" s="81"/>
    </row>
    <row r="20" spans="1:10">
      <c r="A20" s="17">
        <v>16</v>
      </c>
      <c r="B20" s="8">
        <v>45673</v>
      </c>
      <c r="C20" s="9"/>
      <c r="D20" s="79"/>
      <c r="E20" s="79"/>
      <c r="F20" s="80">
        <f>F19+D20-E20</f>
        <v>135004</v>
      </c>
      <c r="G20" s="81"/>
    </row>
    <row r="21" spans="1:10">
      <c r="A21" s="17">
        <v>17</v>
      </c>
      <c r="B21" s="8">
        <v>45674</v>
      </c>
      <c r="C21" s="9"/>
      <c r="D21" s="86"/>
      <c r="E21" s="86"/>
      <c r="F21" s="85">
        <f>F20+D21-E21</f>
        <v>135004</v>
      </c>
      <c r="G21" s="81"/>
    </row>
    <row r="22" spans="1:10">
      <c r="A22" s="11">
        <v>18</v>
      </c>
      <c r="B22" s="8">
        <v>45675</v>
      </c>
      <c r="C22" s="19"/>
      <c r="D22" s="79"/>
      <c r="E22" s="79"/>
      <c r="F22" s="80">
        <f t="shared" si="0"/>
        <v>135004</v>
      </c>
      <c r="G22" s="81"/>
    </row>
    <row r="23" spans="1:10">
      <c r="A23" s="12">
        <v>19</v>
      </c>
      <c r="B23" s="8">
        <v>45676</v>
      </c>
      <c r="C23" s="19"/>
      <c r="D23" s="79"/>
      <c r="E23" s="79"/>
      <c r="F23" s="80">
        <f t="shared" si="0"/>
        <v>135004</v>
      </c>
      <c r="G23" s="81"/>
      <c r="J23" s="73"/>
    </row>
    <row r="24" spans="1:10">
      <c r="A24" s="7">
        <v>20</v>
      </c>
      <c r="B24" s="8">
        <v>45677</v>
      </c>
      <c r="C24" s="71"/>
      <c r="D24" s="79"/>
      <c r="E24" s="79"/>
      <c r="F24" s="80">
        <f t="shared" si="0"/>
        <v>135004</v>
      </c>
      <c r="G24" s="81"/>
    </row>
    <row r="25" spans="1:10">
      <c r="A25" s="7">
        <v>21</v>
      </c>
      <c r="B25" s="8">
        <v>45678</v>
      </c>
      <c r="C25" s="9"/>
      <c r="D25" s="87"/>
      <c r="E25" s="79"/>
      <c r="F25" s="80">
        <f t="shared" si="0"/>
        <v>135004</v>
      </c>
      <c r="G25" s="81"/>
    </row>
    <row r="26" spans="1:10" ht="41.25" customHeight="1">
      <c r="A26" s="7">
        <v>22</v>
      </c>
      <c r="B26" s="8">
        <v>45679</v>
      </c>
      <c r="C26" s="9"/>
      <c r="D26" s="79"/>
      <c r="E26" s="79"/>
      <c r="F26" s="80">
        <f t="shared" si="0"/>
        <v>135004</v>
      </c>
      <c r="G26" s="81"/>
    </row>
    <row r="27" spans="1:10" ht="27.75" customHeight="1">
      <c r="A27" s="7">
        <v>23</v>
      </c>
      <c r="B27" s="8">
        <v>45680</v>
      </c>
      <c r="C27" s="9"/>
      <c r="D27" s="87">
        <v>0</v>
      </c>
      <c r="E27" s="79"/>
      <c r="F27" s="80">
        <f t="shared" si="0"/>
        <v>135004</v>
      </c>
      <c r="G27" s="81"/>
    </row>
    <row r="28" spans="1:10">
      <c r="A28" s="7">
        <v>24</v>
      </c>
      <c r="B28" s="8">
        <v>45681</v>
      </c>
      <c r="C28" s="9"/>
      <c r="D28" s="79"/>
      <c r="E28" s="79"/>
      <c r="F28" s="80">
        <f t="shared" si="0"/>
        <v>135004</v>
      </c>
      <c r="G28" s="81"/>
    </row>
    <row r="29" spans="1:10">
      <c r="A29" s="7">
        <v>25</v>
      </c>
      <c r="B29" s="8">
        <v>45682</v>
      </c>
      <c r="C29" s="9"/>
      <c r="D29" s="79"/>
      <c r="E29" s="79"/>
      <c r="F29" s="80">
        <f t="shared" si="0"/>
        <v>135004</v>
      </c>
      <c r="G29" s="81"/>
    </row>
    <row r="30" spans="1:10">
      <c r="A30" s="13">
        <v>26</v>
      </c>
      <c r="B30" s="8">
        <v>45683</v>
      </c>
      <c r="C30" s="22"/>
      <c r="D30" s="79"/>
      <c r="E30" s="79"/>
      <c r="F30" s="80">
        <f t="shared" si="0"/>
        <v>135004</v>
      </c>
      <c r="G30" s="81"/>
    </row>
    <row r="31" spans="1:10">
      <c r="A31" s="7">
        <v>27</v>
      </c>
      <c r="B31" s="8">
        <v>45684</v>
      </c>
      <c r="C31" s="9"/>
      <c r="D31" s="79"/>
      <c r="E31" s="79"/>
      <c r="F31" s="80">
        <f t="shared" si="0"/>
        <v>135004</v>
      </c>
      <c r="G31" s="81"/>
    </row>
    <row r="32" spans="1:10">
      <c r="A32" s="7">
        <v>28</v>
      </c>
      <c r="B32" s="8">
        <v>45685</v>
      </c>
      <c r="C32" s="9"/>
      <c r="D32" s="79"/>
      <c r="E32" s="79"/>
      <c r="F32" s="80">
        <f t="shared" si="0"/>
        <v>135004</v>
      </c>
      <c r="G32" s="81"/>
    </row>
    <row r="33" spans="1:7" ht="19.5" customHeight="1">
      <c r="A33" s="7">
        <v>29</v>
      </c>
      <c r="B33" s="8">
        <v>45686</v>
      </c>
      <c r="C33" s="9"/>
      <c r="D33" s="79"/>
      <c r="E33" s="79"/>
      <c r="F33" s="80">
        <f t="shared" si="0"/>
        <v>135004</v>
      </c>
      <c r="G33" s="81"/>
    </row>
    <row r="34" spans="1:7">
      <c r="A34" s="20">
        <v>30</v>
      </c>
      <c r="B34" s="8">
        <v>45687</v>
      </c>
      <c r="C34" s="9"/>
      <c r="D34" s="79">
        <v>0</v>
      </c>
      <c r="E34" s="79"/>
      <c r="F34" s="80">
        <f t="shared" si="0"/>
        <v>135004</v>
      </c>
      <c r="G34" s="81"/>
    </row>
    <row r="35" spans="1:7" ht="20.25" customHeight="1">
      <c r="A35" s="7">
        <v>31</v>
      </c>
      <c r="B35" s="8">
        <v>45688</v>
      </c>
      <c r="C35" s="9" t="s">
        <v>500</v>
      </c>
      <c r="D35" s="79">
        <v>0</v>
      </c>
      <c r="E35" s="79">
        <v>6000</v>
      </c>
      <c r="F35" s="80">
        <f t="shared" si="0"/>
        <v>129004</v>
      </c>
      <c r="G35" s="81"/>
    </row>
    <row r="36" spans="1:7" ht="18.75" customHeight="1">
      <c r="A36" s="7"/>
      <c r="B36" s="14"/>
      <c r="C36" s="9" t="s">
        <v>13</v>
      </c>
      <c r="D36" s="79">
        <v>0</v>
      </c>
      <c r="E36" s="79">
        <v>20000</v>
      </c>
      <c r="F36" s="80">
        <f>F35+D36-E36</f>
        <v>109004</v>
      </c>
      <c r="G36" s="81"/>
    </row>
    <row r="37" spans="1:7" ht="29.25" customHeight="1">
      <c r="A37" s="7"/>
      <c r="B37" s="14"/>
      <c r="C37" s="9" t="s">
        <v>136</v>
      </c>
      <c r="D37" s="79">
        <v>0</v>
      </c>
      <c r="E37" s="79">
        <f>141*30</f>
        <v>4230</v>
      </c>
      <c r="F37" s="80">
        <f t="shared" si="0"/>
        <v>104774</v>
      </c>
      <c r="G37" s="81"/>
    </row>
    <row r="38" spans="1:7" ht="28.5" customHeight="1" thickBot="1">
      <c r="A38" s="7"/>
      <c r="B38" s="14"/>
      <c r="C38" s="9" t="s">
        <v>14</v>
      </c>
      <c r="D38" s="79">
        <v>0</v>
      </c>
      <c r="E38" s="79">
        <v>1000</v>
      </c>
      <c r="F38" s="88">
        <f t="shared" si="0"/>
        <v>103774</v>
      </c>
      <c r="G38" s="81"/>
    </row>
    <row r="39" spans="1:7" ht="15.75" thickBot="1">
      <c r="A39" s="15"/>
      <c r="B39" s="16"/>
      <c r="C39" s="16"/>
      <c r="D39" s="92">
        <f>SUM(D5:D38)</f>
        <v>12748</v>
      </c>
      <c r="E39" s="91">
        <f>SUM(E5:E38)</f>
        <v>42945</v>
      </c>
      <c r="F39" s="89"/>
      <c r="G39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F25" sqref="F25"/>
    </sheetView>
  </sheetViews>
  <sheetFormatPr defaultRowHeight="15"/>
  <cols>
    <col min="1" max="1" width="4" customWidth="1"/>
    <col min="2" max="2" width="5.42578125" customWidth="1"/>
    <col min="3" max="3" width="11.7109375" customWidth="1"/>
    <col min="4" max="4" width="13.7109375" customWidth="1"/>
    <col min="5" max="5" width="29.28515625" customWidth="1"/>
    <col min="6" max="6" width="10.7109375" bestFit="1" customWidth="1"/>
  </cols>
  <sheetData>
    <row r="1" spans="1:11" ht="15" customHeight="1">
      <c r="A1" s="436" t="s">
        <v>586</v>
      </c>
      <c r="B1" s="470"/>
      <c r="C1" s="470"/>
      <c r="D1" s="470"/>
      <c r="E1" s="470"/>
      <c r="F1" s="471"/>
    </row>
    <row r="2" spans="1:11">
      <c r="A2" s="448"/>
      <c r="B2" s="449"/>
      <c r="C2" s="449"/>
      <c r="D2" s="449"/>
      <c r="E2" s="449"/>
      <c r="F2" s="472"/>
    </row>
    <row r="3" spans="1:11" ht="67.5" customHeight="1">
      <c r="A3" s="448"/>
      <c r="B3" s="449"/>
      <c r="C3" s="449"/>
      <c r="D3" s="449"/>
      <c r="E3" s="449"/>
      <c r="F3" s="472"/>
    </row>
    <row r="4" spans="1:11" ht="87" customHeight="1">
      <c r="A4" s="23" t="s">
        <v>27</v>
      </c>
      <c r="B4" s="24" t="s">
        <v>28</v>
      </c>
      <c r="C4" s="24" t="s">
        <v>506</v>
      </c>
      <c r="D4" s="24" t="s">
        <v>29</v>
      </c>
      <c r="E4" s="24" t="s">
        <v>30</v>
      </c>
      <c r="F4" s="269" t="s">
        <v>588</v>
      </c>
    </row>
    <row r="5" spans="1:11">
      <c r="A5" s="26">
        <v>1</v>
      </c>
      <c r="B5" s="27">
        <v>2</v>
      </c>
      <c r="C5" s="27"/>
      <c r="D5" s="27">
        <v>3</v>
      </c>
      <c r="E5" s="27">
        <v>4</v>
      </c>
      <c r="F5" s="270"/>
    </row>
    <row r="6" spans="1:11" ht="28.5" customHeight="1">
      <c r="A6" s="263">
        <v>1</v>
      </c>
      <c r="B6" s="220">
        <v>616</v>
      </c>
      <c r="C6" s="251">
        <v>45665</v>
      </c>
      <c r="D6" s="221" t="s">
        <v>161</v>
      </c>
      <c r="E6" s="267" t="s">
        <v>587</v>
      </c>
      <c r="F6" s="270">
        <v>2116</v>
      </c>
    </row>
    <row r="7" spans="1:11" ht="16.5">
      <c r="A7" s="263">
        <v>2</v>
      </c>
      <c r="B7" s="220">
        <v>617</v>
      </c>
      <c r="C7" s="250">
        <v>45666</v>
      </c>
      <c r="D7" s="222" t="s">
        <v>206</v>
      </c>
      <c r="E7" s="246" t="s">
        <v>589</v>
      </c>
      <c r="F7" s="270">
        <v>1116</v>
      </c>
    </row>
    <row r="8" spans="1:11" ht="16.5">
      <c r="A8" s="263">
        <v>3</v>
      </c>
      <c r="B8" s="36">
        <v>618</v>
      </c>
      <c r="C8" s="252">
        <v>45666</v>
      </c>
      <c r="D8" s="37" t="s">
        <v>590</v>
      </c>
      <c r="E8" s="37" t="s">
        <v>591</v>
      </c>
      <c r="F8" s="270">
        <v>1116</v>
      </c>
    </row>
    <row r="9" spans="1:11" ht="18.75" customHeight="1" thickBot="1">
      <c r="A9" s="301"/>
      <c r="B9" s="302"/>
      <c r="C9" s="302"/>
      <c r="D9" s="51"/>
      <c r="E9" s="314" t="s">
        <v>535</v>
      </c>
      <c r="F9" s="315">
        <f>SUM(F6:F8)</f>
        <v>4348</v>
      </c>
    </row>
    <row r="10" spans="1:11" ht="18.75" customHeight="1">
      <c r="A10" s="303"/>
      <c r="B10" s="47"/>
      <c r="C10" s="320"/>
      <c r="D10" s="316"/>
      <c r="E10" s="317" t="s">
        <v>33</v>
      </c>
      <c r="F10" s="304"/>
    </row>
    <row r="11" spans="1:11" ht="18.75" customHeight="1">
      <c r="A11" s="303"/>
      <c r="B11" s="241"/>
      <c r="C11" s="318"/>
      <c r="D11" s="483" t="s">
        <v>592</v>
      </c>
      <c r="E11" s="483"/>
      <c r="F11" s="306">
        <v>1400</v>
      </c>
    </row>
    <row r="12" spans="1:11" ht="20.25" customHeight="1">
      <c r="A12" s="303"/>
      <c r="B12" s="47"/>
      <c r="C12" s="305"/>
      <c r="D12" s="483" t="s">
        <v>593</v>
      </c>
      <c r="E12" s="483"/>
      <c r="F12" s="306">
        <v>1000</v>
      </c>
      <c r="H12" t="s">
        <v>566</v>
      </c>
      <c r="I12" t="s">
        <v>567</v>
      </c>
      <c r="J12" t="s">
        <v>568</v>
      </c>
      <c r="K12" t="s">
        <v>571</v>
      </c>
    </row>
    <row r="13" spans="1:11" ht="18.75" customHeight="1">
      <c r="A13" s="303"/>
      <c r="B13" s="47"/>
      <c r="C13" s="318"/>
      <c r="D13" s="483" t="s">
        <v>594</v>
      </c>
      <c r="E13" s="483"/>
      <c r="F13" s="306">
        <v>400</v>
      </c>
    </row>
    <row r="14" spans="1:11" ht="18" customHeight="1">
      <c r="A14" s="303"/>
      <c r="B14" s="241"/>
      <c r="C14" s="318"/>
      <c r="D14" s="483" t="s">
        <v>595</v>
      </c>
      <c r="E14" s="483"/>
      <c r="F14" s="306">
        <v>300</v>
      </c>
    </row>
    <row r="15" spans="1:11" ht="20.25" customHeight="1">
      <c r="A15" s="303"/>
      <c r="B15" s="47"/>
      <c r="C15" s="318"/>
      <c r="D15" s="484" t="s">
        <v>596</v>
      </c>
      <c r="E15" s="484"/>
      <c r="F15" s="306">
        <v>250</v>
      </c>
    </row>
    <row r="16" spans="1:11" ht="18.75" customHeight="1">
      <c r="A16" s="303"/>
      <c r="B16" s="47"/>
      <c r="C16" s="318"/>
      <c r="D16" s="483" t="s">
        <v>597</v>
      </c>
      <c r="E16" s="483"/>
      <c r="F16" s="306">
        <v>300</v>
      </c>
    </row>
    <row r="17" spans="1:9" ht="16.5" customHeight="1">
      <c r="A17" s="46"/>
      <c r="B17" s="46"/>
      <c r="C17" s="318"/>
      <c r="D17" s="481" t="s">
        <v>598</v>
      </c>
      <c r="E17" s="481"/>
      <c r="F17" s="306">
        <v>600</v>
      </c>
    </row>
    <row r="18" spans="1:9" ht="17.25" customHeight="1">
      <c r="A18" s="46"/>
      <c r="B18" s="46"/>
      <c r="C18" s="318"/>
      <c r="D18" s="481" t="s">
        <v>599</v>
      </c>
      <c r="E18" s="481"/>
      <c r="F18" s="306">
        <v>200</v>
      </c>
    </row>
    <row r="19" spans="1:9" ht="17.25">
      <c r="A19" s="46"/>
      <c r="B19" s="46"/>
      <c r="C19" s="307"/>
      <c r="D19" s="481" t="s">
        <v>600</v>
      </c>
      <c r="E19" s="481"/>
      <c r="F19" s="306">
        <v>300</v>
      </c>
    </row>
    <row r="20" spans="1:9" ht="17.25">
      <c r="A20" s="46"/>
      <c r="B20" s="46"/>
      <c r="C20" s="307"/>
      <c r="D20" s="481" t="s">
        <v>601</v>
      </c>
      <c r="E20" s="481"/>
      <c r="F20" s="306">
        <v>500</v>
      </c>
    </row>
    <row r="21" spans="1:9" ht="17.25">
      <c r="A21" s="46"/>
      <c r="B21" s="46"/>
      <c r="C21" s="307"/>
      <c r="D21" s="481" t="s">
        <v>602</v>
      </c>
      <c r="E21" s="481"/>
      <c r="F21" s="306">
        <v>750</v>
      </c>
    </row>
    <row r="22" spans="1:9" ht="16.5" customHeight="1" thickBot="1">
      <c r="A22" s="46"/>
      <c r="B22" s="46"/>
      <c r="C22" s="308"/>
      <c r="D22" s="309"/>
      <c r="E22" s="310" t="s">
        <v>603</v>
      </c>
      <c r="F22" s="311">
        <f>SUM(F11:F21)</f>
        <v>6000</v>
      </c>
    </row>
    <row r="23" spans="1:9" ht="36.75" customHeight="1">
      <c r="A23" s="46"/>
      <c r="B23" s="46"/>
      <c r="C23" s="312"/>
      <c r="D23" s="481" t="s">
        <v>604</v>
      </c>
      <c r="E23" s="481"/>
      <c r="F23" s="313">
        <v>1800</v>
      </c>
    </row>
    <row r="24" spans="1:9" ht="20.25" customHeight="1">
      <c r="A24" s="46"/>
      <c r="B24" s="46"/>
      <c r="C24" s="312"/>
      <c r="D24" s="481" t="s">
        <v>605</v>
      </c>
      <c r="E24" s="481"/>
      <c r="F24" s="313"/>
    </row>
    <row r="25" spans="1:9" ht="40.5" customHeight="1">
      <c r="A25" s="46"/>
      <c r="B25" s="46"/>
      <c r="C25" s="363"/>
      <c r="D25" s="481" t="s">
        <v>897</v>
      </c>
      <c r="E25" s="481"/>
      <c r="F25" s="313"/>
    </row>
    <row r="26" spans="1:9" ht="20.25" customHeight="1">
      <c r="A26" s="46"/>
      <c r="B26" s="46"/>
      <c r="C26" s="312"/>
      <c r="D26" s="482" t="s">
        <v>576</v>
      </c>
      <c r="E26" s="482"/>
      <c r="F26" s="319">
        <f>F22+F23</f>
        <v>7800</v>
      </c>
    </row>
    <row r="27" spans="1:9" ht="20.25" customHeight="1">
      <c r="A27" s="46"/>
      <c r="B27" s="46"/>
      <c r="C27" s="363"/>
      <c r="D27" s="364"/>
      <c r="E27" s="372" t="s">
        <v>895</v>
      </c>
      <c r="F27" s="319">
        <f>F9</f>
        <v>4348</v>
      </c>
    </row>
    <row r="28" spans="1:9" ht="27.75">
      <c r="A28" s="46"/>
      <c r="B28" s="46"/>
      <c r="C28" s="46"/>
      <c r="D28" s="48"/>
      <c r="E28" s="300" t="s">
        <v>896</v>
      </c>
      <c r="F28" s="373">
        <f>F9-F22</f>
        <v>-1652</v>
      </c>
    </row>
    <row r="29" spans="1:9" ht="16.5">
      <c r="A29" s="46"/>
      <c r="B29" s="46"/>
      <c r="C29" s="46"/>
      <c r="D29" s="48"/>
      <c r="E29" s="46"/>
    </row>
    <row r="30" spans="1:9" ht="16.5">
      <c r="A30" s="46"/>
      <c r="B30" s="46"/>
      <c r="C30" s="46"/>
      <c r="D30" s="48"/>
      <c r="E30" s="46"/>
    </row>
    <row r="31" spans="1:9" ht="16.5">
      <c r="A31" s="46"/>
      <c r="B31" s="46"/>
      <c r="C31" s="46"/>
      <c r="D31" s="51"/>
      <c r="E31" s="51"/>
    </row>
    <row r="32" spans="1:9" ht="16.5">
      <c r="A32" s="46"/>
      <c r="B32" s="46"/>
      <c r="C32" s="46"/>
      <c r="D32" s="48"/>
      <c r="E32" s="46"/>
      <c r="I32" s="73"/>
    </row>
    <row r="33" spans="1:5" ht="16.5">
      <c r="A33" s="46"/>
      <c r="B33" s="52"/>
      <c r="C33" s="52"/>
      <c r="D33" s="52"/>
      <c r="E33" s="48"/>
    </row>
    <row r="34" spans="1:5" ht="16.5">
      <c r="A34" s="46"/>
      <c r="B34" s="52"/>
      <c r="C34" s="52"/>
      <c r="D34" s="48"/>
      <c r="E34" s="48"/>
    </row>
    <row r="35" spans="1:5" ht="16.5">
      <c r="A35" s="46"/>
      <c r="B35" s="52"/>
      <c r="C35" s="52"/>
      <c r="D35" s="51"/>
      <c r="E35" s="51"/>
    </row>
  </sheetData>
  <mergeCells count="16">
    <mergeCell ref="D16:E16"/>
    <mergeCell ref="D17:E17"/>
    <mergeCell ref="D19:E19"/>
    <mergeCell ref="D18:E18"/>
    <mergeCell ref="A1:F3"/>
    <mergeCell ref="D11:E11"/>
    <mergeCell ref="D12:E12"/>
    <mergeCell ref="D13:E13"/>
    <mergeCell ref="D14:E14"/>
    <mergeCell ref="D15:E15"/>
    <mergeCell ref="D23:E23"/>
    <mergeCell ref="D26:E26"/>
    <mergeCell ref="D24:E24"/>
    <mergeCell ref="D20:E20"/>
    <mergeCell ref="D21:E21"/>
    <mergeCell ref="D25:E25"/>
  </mergeCell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1" sqref="B11"/>
    </sheetView>
  </sheetViews>
  <sheetFormatPr defaultRowHeight="15"/>
  <cols>
    <col min="1" max="1" width="10.42578125" bestFit="1" customWidth="1"/>
    <col min="2" max="2" width="21.7109375" customWidth="1"/>
  </cols>
  <sheetData>
    <row r="1" spans="1:8" ht="17.25">
      <c r="A1" s="485" t="s">
        <v>728</v>
      </c>
      <c r="B1" s="485"/>
      <c r="C1" s="485"/>
      <c r="D1" s="485"/>
      <c r="E1" s="485"/>
      <c r="F1" s="485"/>
      <c r="G1" s="485"/>
      <c r="H1" s="485"/>
    </row>
    <row r="2" spans="1:8" ht="39.75" customHeight="1">
      <c r="A2" s="349">
        <v>45663</v>
      </c>
      <c r="B2" s="486" t="s">
        <v>729</v>
      </c>
      <c r="C2" s="486"/>
      <c r="D2" s="486"/>
      <c r="E2" s="486"/>
      <c r="F2" s="486"/>
      <c r="G2" t="s">
        <v>732</v>
      </c>
      <c r="H2" t="s">
        <v>730</v>
      </c>
    </row>
    <row r="4" spans="1:8" ht="41.25" customHeight="1">
      <c r="A4" s="349">
        <v>45669</v>
      </c>
      <c r="B4" s="486" t="s">
        <v>731</v>
      </c>
      <c r="C4" s="486"/>
      <c r="D4" s="486"/>
      <c r="E4" s="486"/>
      <c r="F4" s="486"/>
      <c r="G4" t="s">
        <v>733</v>
      </c>
      <c r="H4" t="s">
        <v>730</v>
      </c>
    </row>
    <row r="9" spans="1:8">
      <c r="B9" t="s">
        <v>822</v>
      </c>
      <c r="G9" t="s">
        <v>823</v>
      </c>
      <c r="H9">
        <v>3000</v>
      </c>
    </row>
    <row r="10" spans="1:8">
      <c r="B10" t="s">
        <v>824</v>
      </c>
      <c r="G10" t="s">
        <v>825</v>
      </c>
      <c r="H10">
        <v>300</v>
      </c>
    </row>
    <row r="11" spans="1:8">
      <c r="B11" t="s">
        <v>142</v>
      </c>
    </row>
  </sheetData>
  <mergeCells count="3">
    <mergeCell ref="A1:H1"/>
    <mergeCell ref="B2:F2"/>
    <mergeCell ref="B4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J39"/>
  <sheetViews>
    <sheetView workbookViewId="0">
      <selection activeCell="F27" sqref="F27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45689</v>
      </c>
      <c r="E3" s="2" t="s">
        <v>1</v>
      </c>
      <c r="F3" s="3">
        <f>'JAN-25'!F38</f>
        <v>103774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F38</f>
        <v>115499</v>
      </c>
    </row>
    <row r="5" spans="1:9">
      <c r="A5" s="7">
        <v>1</v>
      </c>
      <c r="B5" s="8">
        <v>45689</v>
      </c>
      <c r="C5" s="9"/>
      <c r="D5" s="79">
        <v>0</v>
      </c>
      <c r="E5" s="79">
        <v>0</v>
      </c>
      <c r="F5" s="80">
        <f>F3+D5-E5</f>
        <v>103774</v>
      </c>
      <c r="G5" s="81"/>
      <c r="I5" t="s">
        <v>142</v>
      </c>
    </row>
    <row r="6" spans="1:9" ht="16.5" customHeight="1">
      <c r="A6" s="7">
        <v>2</v>
      </c>
      <c r="B6" s="8">
        <v>45690</v>
      </c>
      <c r="D6" s="79"/>
      <c r="E6" s="79"/>
      <c r="F6" s="80">
        <f>F5+D6-E6</f>
        <v>103774</v>
      </c>
      <c r="G6" s="82" t="s">
        <v>9</v>
      </c>
    </row>
    <row r="7" spans="1:9" ht="30.75" customHeight="1">
      <c r="A7" s="7">
        <v>3</v>
      </c>
      <c r="B7" s="8">
        <v>45691</v>
      </c>
      <c r="C7" s="9" t="s">
        <v>950</v>
      </c>
      <c r="D7" s="79"/>
      <c r="E7" s="79"/>
      <c r="F7" s="80">
        <f t="shared" ref="F7:F38" si="0">F6+D7-E7</f>
        <v>103774</v>
      </c>
      <c r="G7" s="415">
        <f>'[1]OCT23cx (2)'!I7</f>
        <v>0</v>
      </c>
    </row>
    <row r="8" spans="1:9">
      <c r="A8" s="7">
        <v>4</v>
      </c>
      <c r="B8" s="8">
        <v>45692</v>
      </c>
      <c r="C8" s="9"/>
      <c r="D8" s="79"/>
      <c r="E8" s="79"/>
      <c r="F8" s="80">
        <f t="shared" si="0"/>
        <v>103774</v>
      </c>
      <c r="G8" s="415"/>
    </row>
    <row r="9" spans="1:9">
      <c r="A9" s="7">
        <v>5</v>
      </c>
      <c r="B9" s="8">
        <v>45693</v>
      </c>
      <c r="C9" s="271" t="s">
        <v>137</v>
      </c>
      <c r="D9" s="79"/>
      <c r="E9" s="79"/>
      <c r="F9" s="80">
        <f t="shared" si="0"/>
        <v>103774</v>
      </c>
      <c r="G9" s="81"/>
    </row>
    <row r="10" spans="1:9">
      <c r="A10" s="7">
        <v>6</v>
      </c>
      <c r="B10" s="8">
        <v>45694</v>
      </c>
      <c r="C10" s="9" t="s">
        <v>775</v>
      </c>
      <c r="D10" s="79">
        <v>2400</v>
      </c>
      <c r="E10" s="79"/>
      <c r="F10" s="80">
        <f t="shared" si="0"/>
        <v>106174</v>
      </c>
      <c r="G10" s="81"/>
    </row>
    <row r="11" spans="1:9">
      <c r="A11" s="7">
        <v>7</v>
      </c>
      <c r="B11" s="8">
        <v>45695</v>
      </c>
      <c r="C11" s="9"/>
      <c r="D11" s="79"/>
      <c r="E11" s="79">
        <v>0</v>
      </c>
      <c r="F11" s="80">
        <f t="shared" si="0"/>
        <v>106174</v>
      </c>
      <c r="G11" s="81"/>
    </row>
    <row r="12" spans="1:9">
      <c r="A12" s="7">
        <v>8</v>
      </c>
      <c r="B12" s="8">
        <v>45696</v>
      </c>
      <c r="C12" s="9"/>
      <c r="D12" s="79"/>
      <c r="E12" s="79"/>
      <c r="F12" s="80">
        <f t="shared" si="0"/>
        <v>106174</v>
      </c>
      <c r="G12" s="81"/>
    </row>
    <row r="13" spans="1:9" ht="63" customHeight="1">
      <c r="A13" s="7">
        <v>9</v>
      </c>
      <c r="B13" s="8">
        <v>45697</v>
      </c>
      <c r="C13" s="249"/>
      <c r="D13" s="79"/>
      <c r="E13" s="79"/>
      <c r="F13" s="80">
        <f>F12+D13-E13</f>
        <v>106174</v>
      </c>
      <c r="G13" s="81"/>
    </row>
    <row r="14" spans="1:9">
      <c r="A14" s="7">
        <v>10</v>
      </c>
      <c r="B14" s="8">
        <v>45698</v>
      </c>
      <c r="C14" s="336" t="s">
        <v>658</v>
      </c>
      <c r="D14" s="79"/>
      <c r="E14" s="337">
        <v>1655</v>
      </c>
      <c r="F14" s="80">
        <f t="shared" si="0"/>
        <v>104519</v>
      </c>
      <c r="G14" s="81"/>
    </row>
    <row r="15" spans="1:9" ht="18.75">
      <c r="A15" s="7">
        <v>11</v>
      </c>
      <c r="B15" s="8">
        <v>45699</v>
      </c>
      <c r="C15" s="74"/>
      <c r="D15" s="93"/>
      <c r="E15" s="84"/>
      <c r="F15" s="85">
        <f t="shared" si="0"/>
        <v>104519</v>
      </c>
      <c r="G15" s="81"/>
    </row>
    <row r="16" spans="1:9">
      <c r="A16" s="7">
        <v>12</v>
      </c>
      <c r="B16" s="8">
        <v>45700</v>
      </c>
      <c r="C16" s="9"/>
      <c r="D16" s="79"/>
      <c r="E16" s="79"/>
      <c r="F16" s="80">
        <f t="shared" si="0"/>
        <v>104519</v>
      </c>
      <c r="G16" s="81"/>
    </row>
    <row r="17" spans="1:10">
      <c r="A17" s="20">
        <v>13</v>
      </c>
      <c r="B17" s="8">
        <v>45701</v>
      </c>
      <c r="C17" s="9"/>
      <c r="D17" s="79"/>
      <c r="E17" s="79">
        <v>0</v>
      </c>
      <c r="F17" s="80">
        <f t="shared" si="0"/>
        <v>104519</v>
      </c>
      <c r="G17" s="81"/>
    </row>
    <row r="18" spans="1:10">
      <c r="A18" s="20">
        <v>14</v>
      </c>
      <c r="B18" s="8">
        <v>45702</v>
      </c>
      <c r="C18" s="9"/>
      <c r="D18" s="79"/>
      <c r="E18" s="79"/>
      <c r="F18" s="80">
        <f t="shared" si="0"/>
        <v>104519</v>
      </c>
      <c r="G18" s="81"/>
    </row>
    <row r="19" spans="1:10">
      <c r="A19" s="20">
        <v>15</v>
      </c>
      <c r="B19" s="8">
        <v>45703</v>
      </c>
      <c r="E19" s="79"/>
      <c r="F19" s="85">
        <f>F18+D19-E19</f>
        <v>104519</v>
      </c>
      <c r="G19" s="81"/>
    </row>
    <row r="20" spans="1:10">
      <c r="A20" s="17">
        <v>16</v>
      </c>
      <c r="B20" s="8">
        <v>45704</v>
      </c>
      <c r="C20" s="9"/>
      <c r="D20" s="79"/>
      <c r="E20" s="79"/>
      <c r="F20" s="80">
        <f>F19+D20-E20</f>
        <v>104519</v>
      </c>
      <c r="G20" s="81"/>
    </row>
    <row r="21" spans="1:10">
      <c r="A21" s="17">
        <v>17</v>
      </c>
      <c r="B21" s="8">
        <v>45705</v>
      </c>
      <c r="C21" s="9"/>
      <c r="D21" s="86"/>
      <c r="E21" s="86"/>
      <c r="F21" s="85">
        <f>F20+D21-E21</f>
        <v>104519</v>
      </c>
      <c r="G21" s="81"/>
    </row>
    <row r="22" spans="1:10">
      <c r="A22" s="11">
        <v>18</v>
      </c>
      <c r="B22" s="8">
        <v>45706</v>
      </c>
      <c r="C22" s="19"/>
      <c r="D22" s="79"/>
      <c r="E22" s="79"/>
      <c r="F22" s="80">
        <f t="shared" si="0"/>
        <v>104519</v>
      </c>
      <c r="G22" s="81"/>
    </row>
    <row r="23" spans="1:10">
      <c r="A23" s="12">
        <v>19</v>
      </c>
      <c r="B23" s="8">
        <v>45707</v>
      </c>
      <c r="C23" s="19"/>
      <c r="D23" s="79"/>
      <c r="E23" s="79"/>
      <c r="F23" s="80">
        <f t="shared" si="0"/>
        <v>104519</v>
      </c>
      <c r="G23" s="81"/>
      <c r="J23" s="73"/>
    </row>
    <row r="24" spans="1:10">
      <c r="A24" s="7">
        <v>20</v>
      </c>
      <c r="B24" s="8">
        <v>45708</v>
      </c>
      <c r="C24" s="71"/>
      <c r="D24" s="79"/>
      <c r="E24" s="79"/>
      <c r="F24" s="80">
        <f t="shared" si="0"/>
        <v>104519</v>
      </c>
      <c r="G24" s="81"/>
    </row>
    <row r="25" spans="1:10">
      <c r="A25" s="7">
        <v>21</v>
      </c>
      <c r="B25" s="8">
        <v>45709</v>
      </c>
      <c r="C25" s="9"/>
      <c r="D25" s="87"/>
      <c r="E25" s="79"/>
      <c r="F25" s="80">
        <f t="shared" si="0"/>
        <v>104519</v>
      </c>
      <c r="G25" s="81"/>
    </row>
    <row r="26" spans="1:10" ht="18" customHeight="1">
      <c r="A26" s="7">
        <v>22</v>
      </c>
      <c r="B26" s="8">
        <v>45710</v>
      </c>
      <c r="C26" s="9"/>
      <c r="D26" s="79"/>
      <c r="E26" s="79"/>
      <c r="F26" s="80">
        <f t="shared" si="0"/>
        <v>104519</v>
      </c>
      <c r="G26" s="81"/>
    </row>
    <row r="27" spans="1:10" ht="30.75" customHeight="1">
      <c r="A27" s="7">
        <v>23</v>
      </c>
      <c r="B27" s="8">
        <v>45711</v>
      </c>
      <c r="C27" s="9" t="s">
        <v>1000</v>
      </c>
      <c r="D27" s="87">
        <v>0</v>
      </c>
      <c r="E27" s="79">
        <v>2690</v>
      </c>
      <c r="F27" s="80">
        <f t="shared" si="0"/>
        <v>101829</v>
      </c>
      <c r="G27" s="81"/>
    </row>
    <row r="28" spans="1:10">
      <c r="A28" s="7">
        <v>24</v>
      </c>
      <c r="B28" s="8">
        <v>45712</v>
      </c>
      <c r="C28" s="9"/>
      <c r="D28" s="79"/>
      <c r="E28" s="79"/>
      <c r="F28" s="80">
        <f t="shared" si="0"/>
        <v>101829</v>
      </c>
      <c r="G28" s="81"/>
    </row>
    <row r="29" spans="1:10">
      <c r="A29" s="7">
        <v>25</v>
      </c>
      <c r="B29" s="8">
        <v>45713</v>
      </c>
      <c r="C29" s="9" t="s">
        <v>951</v>
      </c>
      <c r="D29" s="79">
        <v>20600</v>
      </c>
      <c r="E29" s="79"/>
      <c r="F29" s="80">
        <f t="shared" si="0"/>
        <v>122429</v>
      </c>
      <c r="G29" s="81"/>
    </row>
    <row r="30" spans="1:10">
      <c r="A30" s="13">
        <v>26</v>
      </c>
      <c r="B30" s="8">
        <v>45714</v>
      </c>
      <c r="C30" s="22" t="s">
        <v>952</v>
      </c>
      <c r="D30" s="79">
        <v>28300</v>
      </c>
      <c r="E30" s="79"/>
      <c r="F30" s="80">
        <f t="shared" si="0"/>
        <v>150729</v>
      </c>
      <c r="G30" s="81"/>
    </row>
    <row r="31" spans="1:10">
      <c r="A31" s="7">
        <v>27</v>
      </c>
      <c r="B31" s="8">
        <v>45715</v>
      </c>
      <c r="C31" s="9" t="s">
        <v>997</v>
      </c>
      <c r="D31" s="79"/>
      <c r="E31" s="79">
        <v>1000</v>
      </c>
      <c r="F31" s="80">
        <f t="shared" si="0"/>
        <v>149729</v>
      </c>
      <c r="G31" s="81"/>
    </row>
    <row r="32" spans="1:10">
      <c r="A32" s="7">
        <v>28</v>
      </c>
      <c r="B32" s="8">
        <v>45716</v>
      </c>
      <c r="C32" s="9" t="s">
        <v>997</v>
      </c>
      <c r="D32" s="79"/>
      <c r="E32" s="79">
        <v>1000</v>
      </c>
      <c r="F32" s="80">
        <f t="shared" si="0"/>
        <v>148729</v>
      </c>
      <c r="G32" s="81"/>
    </row>
    <row r="33" spans="1:7" ht="12" customHeight="1">
      <c r="A33" s="7">
        <v>29</v>
      </c>
      <c r="B33" s="8">
        <v>45716</v>
      </c>
      <c r="C33" s="9" t="s">
        <v>997</v>
      </c>
      <c r="D33" s="79"/>
      <c r="E33" s="79">
        <v>1000</v>
      </c>
      <c r="F33" s="80">
        <f t="shared" si="0"/>
        <v>147729</v>
      </c>
      <c r="G33" s="81"/>
    </row>
    <row r="34" spans="1:7">
      <c r="A34" s="20">
        <v>30</v>
      </c>
      <c r="B34" s="8">
        <v>45716</v>
      </c>
      <c r="C34" s="9" t="s">
        <v>998</v>
      </c>
      <c r="D34" s="79">
        <v>0</v>
      </c>
      <c r="E34" s="79">
        <v>1000</v>
      </c>
      <c r="F34" s="80">
        <f t="shared" si="0"/>
        <v>146729</v>
      </c>
      <c r="G34" s="81"/>
    </row>
    <row r="35" spans="1:7" ht="17.25" customHeight="1">
      <c r="A35" s="7">
        <v>31</v>
      </c>
      <c r="B35" s="8">
        <v>45716</v>
      </c>
      <c r="C35" s="9" t="s">
        <v>500</v>
      </c>
      <c r="D35" s="79">
        <v>0</v>
      </c>
      <c r="E35" s="79">
        <v>6000</v>
      </c>
      <c r="F35" s="80">
        <f t="shared" si="0"/>
        <v>140729</v>
      </c>
      <c r="G35" s="81"/>
    </row>
    <row r="36" spans="1:7" ht="18.75" customHeight="1">
      <c r="A36" s="7"/>
      <c r="B36" s="8">
        <v>45716</v>
      </c>
      <c r="C36" s="9" t="s">
        <v>13</v>
      </c>
      <c r="D36" s="79">
        <v>0</v>
      </c>
      <c r="E36" s="79">
        <v>20000</v>
      </c>
      <c r="F36" s="80">
        <f>F35+D36-E36</f>
        <v>120729</v>
      </c>
      <c r="G36" s="81"/>
    </row>
    <row r="37" spans="1:7" ht="29.25" customHeight="1">
      <c r="A37" s="7"/>
      <c r="B37" s="8">
        <v>45716</v>
      </c>
      <c r="C37" s="9" t="s">
        <v>136</v>
      </c>
      <c r="D37" s="79">
        <v>0</v>
      </c>
      <c r="E37" s="79">
        <f>141*30</f>
        <v>4230</v>
      </c>
      <c r="F37" s="80">
        <f t="shared" si="0"/>
        <v>116499</v>
      </c>
      <c r="G37" s="81"/>
    </row>
    <row r="38" spans="1:7" ht="28.5" customHeight="1" thickBot="1">
      <c r="A38" s="7"/>
      <c r="B38" s="8"/>
      <c r="C38" s="9" t="s">
        <v>14</v>
      </c>
      <c r="D38" s="79">
        <v>0</v>
      </c>
      <c r="E38" s="79">
        <v>1000</v>
      </c>
      <c r="F38" s="88">
        <f t="shared" si="0"/>
        <v>115499</v>
      </c>
      <c r="G38" s="81"/>
    </row>
    <row r="39" spans="1:7" ht="15.75" thickBot="1">
      <c r="A39" s="15"/>
      <c r="B39" s="16"/>
      <c r="C39" s="16"/>
      <c r="D39" s="92">
        <f>SUM(D5:D38)</f>
        <v>51300</v>
      </c>
      <c r="E39" s="91">
        <f>SUM(E5:E38)</f>
        <v>39575</v>
      </c>
      <c r="F39" s="89"/>
      <c r="G39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D5" sqref="D5"/>
    </sheetView>
  </sheetViews>
  <sheetFormatPr defaultRowHeight="15"/>
  <cols>
    <col min="1" max="1" width="4" customWidth="1"/>
    <col min="2" max="2" width="7.5703125" customWidth="1"/>
    <col min="3" max="3" width="32.7109375" customWidth="1"/>
    <col min="4" max="4" width="8.7109375" customWidth="1"/>
    <col min="5" max="5" width="9.85546875" customWidth="1"/>
    <col min="6" max="6" width="14.140625" customWidth="1"/>
  </cols>
  <sheetData>
    <row r="1" spans="1:7" ht="18.75" customHeight="1">
      <c r="A1" s="487" t="s">
        <v>736</v>
      </c>
      <c r="B1" s="488"/>
      <c r="C1" s="488"/>
      <c r="D1" s="488"/>
      <c r="E1" s="488"/>
      <c r="F1" s="488"/>
      <c r="G1" s="489"/>
    </row>
    <row r="2" spans="1:7" ht="41.25" customHeight="1">
      <c r="A2" s="353" t="s">
        <v>661</v>
      </c>
      <c r="B2" s="350" t="s">
        <v>737</v>
      </c>
      <c r="C2" s="351" t="s">
        <v>738</v>
      </c>
      <c r="D2" s="350" t="s">
        <v>740</v>
      </c>
      <c r="E2" s="350" t="s">
        <v>741</v>
      </c>
      <c r="F2" s="350" t="s">
        <v>742</v>
      </c>
      <c r="G2" s="354" t="s">
        <v>535</v>
      </c>
    </row>
    <row r="3" spans="1:7" ht="16.5">
      <c r="A3" s="355">
        <v>1</v>
      </c>
      <c r="B3" s="352">
        <v>625</v>
      </c>
      <c r="C3" s="352" t="s">
        <v>739</v>
      </c>
      <c r="D3" s="352"/>
      <c r="E3" s="352"/>
      <c r="F3" s="352">
        <v>0</v>
      </c>
      <c r="G3" s="356">
        <v>2000</v>
      </c>
    </row>
    <row r="4" spans="1:7" ht="16.5">
      <c r="A4" s="355">
        <v>2</v>
      </c>
      <c r="B4" s="352">
        <v>626</v>
      </c>
      <c r="C4" s="352" t="s">
        <v>743</v>
      </c>
      <c r="D4" s="352"/>
      <c r="E4" s="352"/>
      <c r="F4" s="352">
        <v>0</v>
      </c>
      <c r="G4" s="356">
        <v>2000</v>
      </c>
    </row>
    <row r="5" spans="1:7" ht="16.5">
      <c r="A5" s="355">
        <v>3</v>
      </c>
      <c r="B5" s="352">
        <v>627</v>
      </c>
      <c r="C5" s="352" t="s">
        <v>744</v>
      </c>
      <c r="D5" s="352"/>
      <c r="E5" s="352"/>
      <c r="F5" s="352">
        <v>0</v>
      </c>
      <c r="G5" s="356">
        <v>2000</v>
      </c>
    </row>
    <row r="6" spans="1:7" ht="16.5">
      <c r="A6" s="355">
        <v>4</v>
      </c>
      <c r="B6" s="352">
        <v>628</v>
      </c>
      <c r="C6" s="352" t="s">
        <v>745</v>
      </c>
      <c r="D6" s="352"/>
      <c r="E6" s="352">
        <v>1000</v>
      </c>
      <c r="F6" s="352">
        <v>0</v>
      </c>
      <c r="G6" s="356">
        <v>1000</v>
      </c>
    </row>
    <row r="7" spans="1:7" ht="16.5">
      <c r="A7" s="355">
        <v>5</v>
      </c>
      <c r="B7" s="352">
        <v>629</v>
      </c>
      <c r="C7" s="352" t="s">
        <v>746</v>
      </c>
      <c r="D7" s="352"/>
      <c r="E7" s="352"/>
      <c r="F7" s="352">
        <v>0</v>
      </c>
      <c r="G7" s="356">
        <v>2000</v>
      </c>
    </row>
    <row r="8" spans="1:7" ht="16.5">
      <c r="A8" s="355">
        <v>6</v>
      </c>
      <c r="B8" s="352">
        <v>630</v>
      </c>
      <c r="C8" s="352" t="s">
        <v>747</v>
      </c>
      <c r="D8" s="352"/>
      <c r="E8" s="352"/>
      <c r="F8" s="352">
        <v>0</v>
      </c>
      <c r="G8" s="356">
        <v>2000</v>
      </c>
    </row>
    <row r="9" spans="1:7" ht="16.5">
      <c r="A9" s="355">
        <v>7</v>
      </c>
      <c r="B9" s="352">
        <v>631</v>
      </c>
      <c r="C9" s="352" t="s">
        <v>748</v>
      </c>
      <c r="D9" s="352"/>
      <c r="E9" s="352"/>
      <c r="F9" s="352">
        <v>0</v>
      </c>
      <c r="G9" s="356">
        <v>2000</v>
      </c>
    </row>
    <row r="10" spans="1:7" ht="16.5">
      <c r="A10" s="355">
        <v>8</v>
      </c>
      <c r="B10" s="352">
        <v>632</v>
      </c>
      <c r="C10" s="352" t="s">
        <v>749</v>
      </c>
      <c r="D10" s="352"/>
      <c r="E10" s="352"/>
      <c r="F10" s="352">
        <v>0</v>
      </c>
      <c r="G10" s="356">
        <v>2000</v>
      </c>
    </row>
    <row r="11" spans="1:7" ht="16.5">
      <c r="A11" s="355">
        <v>9</v>
      </c>
      <c r="B11" s="352">
        <v>633</v>
      </c>
      <c r="C11" s="352" t="s">
        <v>750</v>
      </c>
      <c r="D11" s="352"/>
      <c r="E11" s="352"/>
      <c r="F11" s="352">
        <v>0</v>
      </c>
      <c r="G11" s="356">
        <v>2000</v>
      </c>
    </row>
    <row r="12" spans="1:7" ht="16.5">
      <c r="A12" s="355">
        <v>10</v>
      </c>
      <c r="B12" s="352">
        <v>634</v>
      </c>
      <c r="C12" s="352" t="s">
        <v>751</v>
      </c>
      <c r="D12" s="352"/>
      <c r="E12" s="352"/>
      <c r="F12" s="352">
        <v>1000</v>
      </c>
      <c r="G12" s="356">
        <v>1000</v>
      </c>
    </row>
    <row r="13" spans="1:7" ht="16.5">
      <c r="A13" s="355">
        <v>11</v>
      </c>
      <c r="B13" s="352">
        <v>635</v>
      </c>
      <c r="C13" s="352" t="s">
        <v>752</v>
      </c>
      <c r="D13" s="352">
        <v>300</v>
      </c>
      <c r="E13" s="352"/>
      <c r="F13" s="352">
        <v>0</v>
      </c>
      <c r="G13" s="356">
        <v>300</v>
      </c>
    </row>
    <row r="14" spans="1:7" ht="16.5">
      <c r="A14" s="355">
        <v>12</v>
      </c>
      <c r="B14" s="352">
        <v>636</v>
      </c>
      <c r="C14" s="352" t="s">
        <v>753</v>
      </c>
      <c r="D14" s="352">
        <v>300</v>
      </c>
      <c r="E14" s="352"/>
      <c r="F14" s="352">
        <v>0</v>
      </c>
      <c r="G14" s="356">
        <v>300</v>
      </c>
    </row>
    <row r="15" spans="1:7" ht="16.5">
      <c r="A15" s="355">
        <v>13</v>
      </c>
      <c r="B15" s="352">
        <v>637</v>
      </c>
      <c r="C15" s="352" t="s">
        <v>754</v>
      </c>
      <c r="D15" s="352"/>
      <c r="E15" s="352"/>
      <c r="F15" s="352">
        <v>0</v>
      </c>
      <c r="G15" s="356">
        <v>2000</v>
      </c>
    </row>
    <row r="16" spans="1:7" ht="16.5">
      <c r="A16" s="355">
        <v>14</v>
      </c>
      <c r="B16" s="352">
        <v>638</v>
      </c>
      <c r="C16" s="352" t="s">
        <v>755</v>
      </c>
      <c r="D16" s="352"/>
      <c r="E16" s="352"/>
      <c r="F16" s="352">
        <v>0</v>
      </c>
      <c r="G16" s="356">
        <v>2000</v>
      </c>
    </row>
    <row r="17" spans="1:7" ht="16.5">
      <c r="A17" s="355">
        <v>15</v>
      </c>
      <c r="B17" s="352">
        <v>639</v>
      </c>
      <c r="C17" s="352" t="s">
        <v>756</v>
      </c>
      <c r="D17" s="352"/>
      <c r="E17" s="352"/>
      <c r="F17" s="352">
        <v>0</v>
      </c>
      <c r="G17" s="356">
        <v>2000</v>
      </c>
    </row>
    <row r="18" spans="1:7" ht="16.5">
      <c r="A18" s="355">
        <v>16</v>
      </c>
      <c r="B18" s="352">
        <v>640</v>
      </c>
      <c r="C18" s="352" t="s">
        <v>526</v>
      </c>
      <c r="D18" s="352"/>
      <c r="E18" s="352"/>
      <c r="F18" s="352">
        <v>0</v>
      </c>
      <c r="G18" s="356">
        <v>2000</v>
      </c>
    </row>
    <row r="19" spans="1:7" ht="16.5">
      <c r="A19" s="355">
        <v>17</v>
      </c>
      <c r="B19" s="352">
        <v>641</v>
      </c>
      <c r="C19" s="352" t="s">
        <v>757</v>
      </c>
      <c r="D19" s="352"/>
      <c r="E19" s="352"/>
      <c r="F19" s="352">
        <v>0</v>
      </c>
      <c r="G19" s="356">
        <v>2000</v>
      </c>
    </row>
    <row r="20" spans="1:7" ht="16.5">
      <c r="A20" s="355">
        <v>18</v>
      </c>
      <c r="B20" s="352">
        <v>642</v>
      </c>
      <c r="C20" s="352" t="s">
        <v>758</v>
      </c>
      <c r="D20" s="352"/>
      <c r="E20" s="352"/>
      <c r="F20" s="352">
        <v>0</v>
      </c>
      <c r="G20" s="356">
        <v>2000</v>
      </c>
    </row>
    <row r="21" spans="1:7" ht="16.5">
      <c r="A21" s="355">
        <v>19</v>
      </c>
      <c r="B21" s="352">
        <v>643</v>
      </c>
      <c r="C21" s="352" t="s">
        <v>116</v>
      </c>
      <c r="D21" s="352"/>
      <c r="E21" s="352"/>
      <c r="F21" s="352">
        <v>0</v>
      </c>
      <c r="G21" s="356">
        <v>2000</v>
      </c>
    </row>
    <row r="22" spans="1:7" ht="16.5">
      <c r="A22" s="355">
        <v>20</v>
      </c>
      <c r="B22" s="352">
        <v>644</v>
      </c>
      <c r="C22" s="352" t="s">
        <v>759</v>
      </c>
      <c r="D22" s="352"/>
      <c r="E22" s="352"/>
      <c r="F22" s="352">
        <v>0</v>
      </c>
      <c r="G22" s="356">
        <v>2000</v>
      </c>
    </row>
    <row r="23" spans="1:7" ht="16.5">
      <c r="A23" s="355">
        <v>21</v>
      </c>
      <c r="B23" s="352">
        <v>645</v>
      </c>
      <c r="C23" s="352" t="s">
        <v>760</v>
      </c>
      <c r="D23" s="352"/>
      <c r="E23" s="352"/>
      <c r="F23" s="352">
        <v>0</v>
      </c>
      <c r="G23" s="356">
        <v>2000</v>
      </c>
    </row>
    <row r="24" spans="1:7" ht="16.5">
      <c r="A24" s="355">
        <v>22</v>
      </c>
      <c r="B24" s="352">
        <v>646</v>
      </c>
      <c r="C24" s="352" t="s">
        <v>761</v>
      </c>
      <c r="D24" s="352"/>
      <c r="E24" s="352"/>
      <c r="F24" s="352">
        <v>0</v>
      </c>
      <c r="G24" s="356">
        <v>2000</v>
      </c>
    </row>
    <row r="25" spans="1:7" ht="16.5">
      <c r="A25" s="355">
        <v>23</v>
      </c>
      <c r="B25" s="352">
        <v>647</v>
      </c>
      <c r="C25" s="352" t="s">
        <v>762</v>
      </c>
      <c r="D25" s="352">
        <v>300</v>
      </c>
      <c r="E25" s="352"/>
      <c r="F25" s="352">
        <v>0</v>
      </c>
      <c r="G25" s="356">
        <v>300</v>
      </c>
    </row>
    <row r="26" spans="1:7" ht="16.5">
      <c r="A26" s="355">
        <v>24</v>
      </c>
      <c r="B26" s="352">
        <v>648</v>
      </c>
      <c r="C26" s="352" t="s">
        <v>763</v>
      </c>
      <c r="D26" s="352"/>
      <c r="E26" s="352"/>
      <c r="F26" s="352">
        <v>0</v>
      </c>
      <c r="G26" s="356">
        <v>2000</v>
      </c>
    </row>
    <row r="27" spans="1:7" ht="16.5">
      <c r="A27" s="355">
        <v>25</v>
      </c>
      <c r="B27" s="352">
        <v>649</v>
      </c>
      <c r="C27" s="130" t="s">
        <v>764</v>
      </c>
      <c r="D27" s="130"/>
      <c r="E27" s="130"/>
      <c r="F27" s="130">
        <v>1000</v>
      </c>
      <c r="G27" s="343">
        <v>1000</v>
      </c>
    </row>
    <row r="28" spans="1:7" ht="16.5">
      <c r="A28" s="355">
        <v>26</v>
      </c>
      <c r="B28" s="352">
        <v>650</v>
      </c>
      <c r="C28" s="130" t="s">
        <v>765</v>
      </c>
      <c r="D28" s="71"/>
      <c r="E28" s="71"/>
      <c r="F28" s="71">
        <v>1000</v>
      </c>
      <c r="G28" s="343">
        <v>1000</v>
      </c>
    </row>
    <row r="29" spans="1:7" ht="16.5">
      <c r="A29" s="355">
        <v>27</v>
      </c>
      <c r="B29" s="352">
        <v>651</v>
      </c>
      <c r="C29" s="130" t="s">
        <v>80</v>
      </c>
      <c r="D29" s="71"/>
      <c r="E29" s="71"/>
      <c r="F29" s="71">
        <v>1000</v>
      </c>
      <c r="G29" s="343">
        <v>1000</v>
      </c>
    </row>
    <row r="30" spans="1:7" ht="16.5">
      <c r="A30" s="355">
        <v>28</v>
      </c>
      <c r="B30" s="352">
        <v>652</v>
      </c>
      <c r="C30" s="130" t="s">
        <v>400</v>
      </c>
      <c r="D30" s="71"/>
      <c r="E30" s="71">
        <v>1000</v>
      </c>
      <c r="F30" s="130">
        <v>0</v>
      </c>
      <c r="G30" s="343">
        <v>1000</v>
      </c>
    </row>
    <row r="31" spans="1:7" ht="16.5">
      <c r="A31" s="355">
        <v>29</v>
      </c>
      <c r="B31" s="352">
        <v>653</v>
      </c>
      <c r="C31" s="130" t="s">
        <v>766</v>
      </c>
      <c r="D31" s="71"/>
      <c r="E31" s="71"/>
      <c r="F31" s="71">
        <v>0</v>
      </c>
      <c r="G31" s="343">
        <v>2000</v>
      </c>
    </row>
    <row r="32" spans="1:7" ht="16.5">
      <c r="A32" s="355">
        <v>30</v>
      </c>
      <c r="B32" s="352">
        <v>654</v>
      </c>
      <c r="C32" s="130" t="s">
        <v>767</v>
      </c>
      <c r="D32" s="71"/>
      <c r="E32" s="71"/>
      <c r="F32" s="71">
        <v>0</v>
      </c>
      <c r="G32" s="343">
        <v>2000</v>
      </c>
    </row>
    <row r="33" spans="1:7" ht="15.75" thickBot="1">
      <c r="A33" s="338"/>
      <c r="B33" s="339"/>
      <c r="C33" s="339"/>
      <c r="D33" s="339">
        <f>SUM(D3:D32)</f>
        <v>900</v>
      </c>
      <c r="E33" s="339">
        <f>SUM(E3:E32)</f>
        <v>2000</v>
      </c>
      <c r="F33" s="339">
        <f>SUM(F3:F32)</f>
        <v>4000</v>
      </c>
      <c r="G33" s="357">
        <f>SUM(G3:G32)</f>
        <v>48900</v>
      </c>
    </row>
    <row r="34" spans="1:7" ht="16.5">
      <c r="C34" s="358" t="s">
        <v>768</v>
      </c>
    </row>
    <row r="35" spans="1:7">
      <c r="C35" t="s">
        <v>769</v>
      </c>
      <c r="E35">
        <v>4600</v>
      </c>
      <c r="F35" t="s">
        <v>732</v>
      </c>
    </row>
    <row r="36" spans="1:7">
      <c r="C36" t="s">
        <v>769</v>
      </c>
      <c r="E36">
        <v>300</v>
      </c>
      <c r="F36" t="s">
        <v>770</v>
      </c>
    </row>
    <row r="37" spans="1:7">
      <c r="C37" t="s">
        <v>771</v>
      </c>
      <c r="E37">
        <v>10600</v>
      </c>
      <c r="F37" t="s">
        <v>770</v>
      </c>
    </row>
    <row r="38" spans="1:7">
      <c r="C38" t="s">
        <v>772</v>
      </c>
      <c r="E38">
        <v>2600</v>
      </c>
      <c r="F38" t="s">
        <v>770</v>
      </c>
    </row>
    <row r="39" spans="1:7" ht="43.5" customHeight="1">
      <c r="B39" s="486" t="s">
        <v>774</v>
      </c>
      <c r="C39" s="486"/>
      <c r="D39" s="486"/>
      <c r="E39">
        <v>13000</v>
      </c>
    </row>
    <row r="40" spans="1:7">
      <c r="C40" t="s">
        <v>773</v>
      </c>
      <c r="E40">
        <v>1000</v>
      </c>
    </row>
    <row r="41" spans="1:7" ht="18.75">
      <c r="C41" s="375" t="s">
        <v>895</v>
      </c>
      <c r="E41" s="374">
        <f>G33</f>
        <v>48900</v>
      </c>
    </row>
    <row r="42" spans="1:7" ht="21">
      <c r="C42" s="271" t="s">
        <v>33</v>
      </c>
      <c r="E42" s="376">
        <v>32100</v>
      </c>
      <c r="F42" s="379">
        <f>E41-E42</f>
        <v>16800</v>
      </c>
    </row>
    <row r="43" spans="1:7" ht="21">
      <c r="C43" s="378" t="s">
        <v>35</v>
      </c>
      <c r="E43" s="379">
        <f>E41-E42</f>
        <v>16800</v>
      </c>
    </row>
  </sheetData>
  <mergeCells count="2">
    <mergeCell ref="A1:G1"/>
    <mergeCell ref="B39:D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47"/>
  <sheetViews>
    <sheetView topLeftCell="A28" zoomScale="98" zoomScaleNormal="98" workbookViewId="0">
      <selection activeCell="D5" sqref="D5"/>
    </sheetView>
  </sheetViews>
  <sheetFormatPr defaultRowHeight="15"/>
  <cols>
    <col min="1" max="1" width="3.42578125" customWidth="1"/>
    <col min="2" max="2" width="10.5703125" customWidth="1"/>
    <col min="3" max="3" width="29.5703125" customWidth="1"/>
    <col min="4" max="4" width="9.85546875" customWidth="1"/>
    <col min="5" max="5" width="10.5703125" customWidth="1"/>
    <col min="6" max="6" width="11.140625" style="289" bestFit="1" customWidth="1"/>
    <col min="7" max="7" width="18" customWidth="1"/>
    <col min="10" max="10" width="11.42578125" customWidth="1"/>
    <col min="12" max="12" width="16.7109375" customWidth="1"/>
  </cols>
  <sheetData>
    <row r="2" spans="1:12" ht="26.25" customHeight="1">
      <c r="A2" s="410" t="s">
        <v>15</v>
      </c>
      <c r="B2" s="411"/>
      <c r="C2" s="411"/>
      <c r="D2" s="411"/>
      <c r="E2" s="411"/>
      <c r="F2" s="411"/>
      <c r="G2" s="412"/>
    </row>
    <row r="3" spans="1:12" ht="60.75" customHeight="1">
      <c r="A3" s="413" t="s">
        <v>0</v>
      </c>
      <c r="B3" s="414"/>
      <c r="C3" s="414"/>
      <c r="D3" s="1">
        <v>45383</v>
      </c>
      <c r="E3" s="2" t="s">
        <v>1</v>
      </c>
      <c r="F3" s="283">
        <f>[1]MAR24!$G$5</f>
        <v>24810</v>
      </c>
      <c r="G3" s="4" t="s">
        <v>2</v>
      </c>
    </row>
    <row r="4" spans="1:12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284" t="s">
        <v>8</v>
      </c>
      <c r="G4" s="78">
        <f>F40</f>
        <v>130289</v>
      </c>
    </row>
    <row r="5" spans="1:12" ht="30">
      <c r="A5" s="7">
        <v>1</v>
      </c>
      <c r="B5" s="8">
        <v>45383</v>
      </c>
      <c r="C5" s="9" t="s">
        <v>17</v>
      </c>
      <c r="D5" s="79">
        <v>1200</v>
      </c>
      <c r="E5" s="79">
        <v>0</v>
      </c>
      <c r="F5" s="285">
        <f>F3+D5-E5</f>
        <v>26010</v>
      </c>
      <c r="G5" s="81"/>
      <c r="I5" t="s">
        <v>142</v>
      </c>
    </row>
    <row r="6" spans="1:12" ht="16.5" customHeight="1">
      <c r="A6" s="7">
        <v>2</v>
      </c>
      <c r="B6" s="8">
        <v>45384</v>
      </c>
      <c r="C6" s="10" t="s">
        <v>16</v>
      </c>
      <c r="D6" s="79">
        <v>0</v>
      </c>
      <c r="E6" s="188">
        <v>1509</v>
      </c>
      <c r="F6" s="285">
        <f>F5+D6-E6</f>
        <v>24501</v>
      </c>
      <c r="G6" s="82" t="s">
        <v>9</v>
      </c>
    </row>
    <row r="7" spans="1:12" ht="17.25" customHeight="1">
      <c r="A7" s="7">
        <v>3</v>
      </c>
      <c r="B7" s="8">
        <v>45385</v>
      </c>
      <c r="C7" s="9"/>
      <c r="D7" s="79">
        <v>0</v>
      </c>
      <c r="E7" s="79">
        <v>0</v>
      </c>
      <c r="F7" s="285">
        <f t="shared" ref="F7:F22" si="0">F6+D7-E7</f>
        <v>24501</v>
      </c>
      <c r="G7" s="83" t="s">
        <v>154</v>
      </c>
    </row>
    <row r="8" spans="1:12" ht="18.75">
      <c r="A8" s="7">
        <v>4</v>
      </c>
      <c r="B8" s="8">
        <v>45386</v>
      </c>
      <c r="C8" s="321" t="s">
        <v>18</v>
      </c>
      <c r="D8" s="79">
        <v>1200</v>
      </c>
      <c r="E8" s="79">
        <v>0</v>
      </c>
      <c r="F8" s="285">
        <f t="shared" si="0"/>
        <v>25701</v>
      </c>
      <c r="G8" s="103">
        <v>231636</v>
      </c>
    </row>
    <row r="9" spans="1:12" ht="45">
      <c r="A9" s="7">
        <v>5</v>
      </c>
      <c r="B9" s="8">
        <v>45387</v>
      </c>
      <c r="C9" s="9" t="s">
        <v>140</v>
      </c>
      <c r="D9" s="79">
        <v>1200</v>
      </c>
      <c r="E9" s="79">
        <v>0</v>
      </c>
      <c r="F9" s="285">
        <f t="shared" si="0"/>
        <v>26901</v>
      </c>
      <c r="G9" s="81" t="s">
        <v>153</v>
      </c>
    </row>
    <row r="10" spans="1:12">
      <c r="A10" s="7">
        <v>6</v>
      </c>
      <c r="B10" s="8">
        <v>45388</v>
      </c>
      <c r="C10" s="9"/>
      <c r="D10" s="79">
        <v>0</v>
      </c>
      <c r="E10" s="79">
        <v>0</v>
      </c>
      <c r="F10" s="285">
        <f t="shared" si="0"/>
        <v>26901</v>
      </c>
      <c r="G10" s="81"/>
    </row>
    <row r="11" spans="1:12" ht="15.75">
      <c r="A11" s="7">
        <v>7</v>
      </c>
      <c r="B11" s="8">
        <v>45389</v>
      </c>
      <c r="C11" s="10" t="s">
        <v>137</v>
      </c>
      <c r="D11" s="79">
        <v>0</v>
      </c>
      <c r="E11" s="79">
        <v>4983</v>
      </c>
      <c r="F11" s="285">
        <f t="shared" si="0"/>
        <v>21918</v>
      </c>
      <c r="G11" s="81"/>
    </row>
    <row r="12" spans="1:12">
      <c r="A12" s="7">
        <v>8</v>
      </c>
      <c r="B12" s="8">
        <v>45390</v>
      </c>
      <c r="C12" s="9"/>
      <c r="D12" s="79">
        <v>0</v>
      </c>
      <c r="E12" s="79">
        <v>0</v>
      </c>
      <c r="F12" s="285">
        <f t="shared" si="0"/>
        <v>21918</v>
      </c>
      <c r="G12" s="81"/>
    </row>
    <row r="13" spans="1:12" ht="18.75" customHeight="1">
      <c r="A13" s="7">
        <v>9</v>
      </c>
      <c r="B13" s="8">
        <v>45391</v>
      </c>
      <c r="C13" s="9" t="s">
        <v>20</v>
      </c>
      <c r="D13" s="79">
        <v>0</v>
      </c>
      <c r="E13" s="79">
        <v>900</v>
      </c>
      <c r="F13" s="285">
        <f>F12+D13-E13</f>
        <v>21018</v>
      </c>
      <c r="G13" s="81"/>
      <c r="J13" s="80"/>
    </row>
    <row r="14" spans="1:12">
      <c r="A14" s="7">
        <v>10</v>
      </c>
      <c r="B14" s="8">
        <v>45392</v>
      </c>
      <c r="C14" s="9"/>
      <c r="D14" s="79">
        <v>0</v>
      </c>
      <c r="E14" s="79">
        <v>0</v>
      </c>
      <c r="F14" s="285">
        <f t="shared" si="0"/>
        <v>21018</v>
      </c>
      <c r="G14" s="81"/>
      <c r="L14" s="80">
        <f t="shared" ref="L14" si="1">L13+J14-K14</f>
        <v>0</v>
      </c>
    </row>
    <row r="15" spans="1:12" ht="51" customHeight="1">
      <c r="A15" s="7">
        <v>11</v>
      </c>
      <c r="B15" s="8">
        <v>45393</v>
      </c>
      <c r="C15" s="94" t="s">
        <v>149</v>
      </c>
      <c r="D15" s="187">
        <v>140712</v>
      </c>
      <c r="E15" s="84">
        <v>0</v>
      </c>
      <c r="F15" s="286">
        <f>F14+D15-E15</f>
        <v>161730</v>
      </c>
      <c r="G15" s="81"/>
    </row>
    <row r="16" spans="1:12" ht="30.75">
      <c r="A16" s="7">
        <v>12</v>
      </c>
      <c r="B16" s="8">
        <v>45394</v>
      </c>
      <c r="C16" s="9" t="s">
        <v>143</v>
      </c>
      <c r="D16" s="79">
        <v>8000</v>
      </c>
      <c r="E16" s="79">
        <v>0</v>
      </c>
      <c r="F16" s="285">
        <f t="shared" si="0"/>
        <v>169730</v>
      </c>
      <c r="G16" s="81"/>
    </row>
    <row r="17" spans="1:10" ht="97.5" customHeight="1">
      <c r="A17" s="20">
        <v>13</v>
      </c>
      <c r="B17" s="21">
        <v>45395</v>
      </c>
      <c r="C17" s="9" t="s">
        <v>26</v>
      </c>
      <c r="D17" s="79">
        <v>0</v>
      </c>
      <c r="E17" s="79">
        <v>7862</v>
      </c>
      <c r="F17" s="285">
        <f t="shared" si="0"/>
        <v>161868</v>
      </c>
      <c r="G17" s="81"/>
    </row>
    <row r="18" spans="1:10" ht="43.5" customHeight="1">
      <c r="A18" s="20">
        <v>14</v>
      </c>
      <c r="B18" s="21">
        <v>45396</v>
      </c>
      <c r="C18" s="9" t="s">
        <v>22</v>
      </c>
      <c r="D18" s="79">
        <v>0</v>
      </c>
      <c r="E18" s="79">
        <v>400</v>
      </c>
      <c r="F18" s="285">
        <f t="shared" si="0"/>
        <v>161468</v>
      </c>
      <c r="G18" s="81"/>
    </row>
    <row r="19" spans="1:10" ht="138" customHeight="1">
      <c r="A19" s="20">
        <v>15</v>
      </c>
      <c r="B19" s="21">
        <v>45397</v>
      </c>
      <c r="C19" s="9" t="s">
        <v>144</v>
      </c>
      <c r="D19" s="79">
        <v>24002</v>
      </c>
      <c r="E19" s="79">
        <v>15000</v>
      </c>
      <c r="F19" s="285">
        <f t="shared" si="0"/>
        <v>170470</v>
      </c>
      <c r="G19" s="81"/>
    </row>
    <row r="20" spans="1:10" ht="152.25" customHeight="1">
      <c r="A20" s="17">
        <v>16</v>
      </c>
      <c r="B20" s="18">
        <v>45398</v>
      </c>
      <c r="C20" s="9" t="s">
        <v>148</v>
      </c>
      <c r="D20" s="79">
        <v>7001</v>
      </c>
      <c r="E20" s="79">
        <v>53900</v>
      </c>
      <c r="F20" s="285">
        <f>F19+D20-E20</f>
        <v>123571</v>
      </c>
      <c r="G20" s="81"/>
    </row>
    <row r="21" spans="1:10" ht="273.75" customHeight="1">
      <c r="A21" s="17">
        <v>17</v>
      </c>
      <c r="B21" s="18">
        <v>45399</v>
      </c>
      <c r="C21" s="322" t="s">
        <v>608</v>
      </c>
      <c r="D21" s="86">
        <v>77033</v>
      </c>
      <c r="E21" s="86">
        <v>20235</v>
      </c>
      <c r="F21" s="286">
        <f>F20+D21-E21</f>
        <v>180369</v>
      </c>
      <c r="G21" s="81"/>
    </row>
    <row r="22" spans="1:10" ht="29.25" customHeight="1">
      <c r="A22" s="11">
        <v>18</v>
      </c>
      <c r="B22" s="8">
        <v>45400</v>
      </c>
      <c r="C22" s="19" t="s">
        <v>146</v>
      </c>
      <c r="D22" s="79">
        <v>0</v>
      </c>
      <c r="E22" s="79">
        <v>390</v>
      </c>
      <c r="F22" s="285">
        <f t="shared" si="0"/>
        <v>179979</v>
      </c>
      <c r="G22" s="81"/>
    </row>
    <row r="23" spans="1:10" ht="63">
      <c r="A23" s="12">
        <v>19</v>
      </c>
      <c r="B23" s="8">
        <v>45401</v>
      </c>
      <c r="C23" s="323" t="s">
        <v>609</v>
      </c>
      <c r="D23" s="79">
        <v>0</v>
      </c>
      <c r="E23" s="79">
        <v>3300</v>
      </c>
      <c r="F23" s="285">
        <f t="shared" ref="F23" si="2">F22+D23-E23</f>
        <v>176679</v>
      </c>
      <c r="G23" s="81"/>
      <c r="J23" s="73"/>
    </row>
    <row r="24" spans="1:10">
      <c r="A24" s="7">
        <v>20</v>
      </c>
      <c r="B24" s="8">
        <v>45402</v>
      </c>
      <c r="C24" s="71"/>
      <c r="D24" s="79">
        <v>0</v>
      </c>
      <c r="E24" s="79">
        <v>0</v>
      </c>
      <c r="F24" s="285">
        <f t="shared" ref="F24:F40" si="3">F23+D24-E24</f>
        <v>176679</v>
      </c>
      <c r="G24" s="81"/>
    </row>
    <row r="25" spans="1:10" ht="30">
      <c r="A25" s="7">
        <v>21</v>
      </c>
      <c r="B25" s="8">
        <v>45403</v>
      </c>
      <c r="C25" s="9" t="s">
        <v>24</v>
      </c>
      <c r="D25" s="87">
        <v>0</v>
      </c>
      <c r="E25" s="79">
        <v>7000</v>
      </c>
      <c r="F25" s="285">
        <f t="shared" si="3"/>
        <v>169679</v>
      </c>
      <c r="G25" s="81"/>
    </row>
    <row r="26" spans="1:10" ht="78.75" customHeight="1">
      <c r="A26" s="7">
        <v>22</v>
      </c>
      <c r="B26" s="8">
        <v>45404</v>
      </c>
      <c r="C26" s="321" t="s">
        <v>607</v>
      </c>
      <c r="D26" s="79">
        <v>3000</v>
      </c>
      <c r="E26" s="79">
        <v>5210</v>
      </c>
      <c r="F26" s="285">
        <f t="shared" si="3"/>
        <v>167469</v>
      </c>
      <c r="G26" s="81"/>
    </row>
    <row r="27" spans="1:10" ht="18.75" customHeight="1">
      <c r="A27" s="7">
        <v>23</v>
      </c>
      <c r="B27" s="8">
        <v>45405</v>
      </c>
      <c r="C27" s="9" t="s">
        <v>23</v>
      </c>
      <c r="D27" s="87">
        <v>500</v>
      </c>
      <c r="E27" s="79">
        <v>0</v>
      </c>
      <c r="F27" s="285">
        <f t="shared" si="3"/>
        <v>167969</v>
      </c>
      <c r="G27" s="81"/>
    </row>
    <row r="28" spans="1:10" ht="30">
      <c r="A28" s="7">
        <v>24</v>
      </c>
      <c r="B28" s="8">
        <v>45406</v>
      </c>
      <c r="C28" s="9" t="s">
        <v>19</v>
      </c>
      <c r="D28" s="79">
        <v>1200</v>
      </c>
      <c r="E28" s="79">
        <v>0</v>
      </c>
      <c r="F28" s="285">
        <f t="shared" si="3"/>
        <v>169169</v>
      </c>
      <c r="G28" s="81"/>
    </row>
    <row r="29" spans="1:10">
      <c r="A29" s="7">
        <v>25</v>
      </c>
      <c r="B29" s="8">
        <v>45407</v>
      </c>
      <c r="C29" s="9" t="s">
        <v>145</v>
      </c>
      <c r="D29" s="79">
        <v>0</v>
      </c>
      <c r="E29" s="79">
        <v>200</v>
      </c>
      <c r="F29" s="285">
        <f t="shared" si="3"/>
        <v>168969</v>
      </c>
      <c r="G29" s="81"/>
    </row>
    <row r="30" spans="1:10">
      <c r="A30" s="13">
        <v>26</v>
      </c>
      <c r="B30" s="8">
        <v>45408</v>
      </c>
      <c r="C30" s="22" t="s">
        <v>21</v>
      </c>
      <c r="D30" s="79">
        <v>0</v>
      </c>
      <c r="E30" s="79">
        <v>850</v>
      </c>
      <c r="F30" s="285">
        <f t="shared" si="3"/>
        <v>168119</v>
      </c>
      <c r="G30" s="81"/>
    </row>
    <row r="31" spans="1:10">
      <c r="A31" s="7">
        <v>27</v>
      </c>
      <c r="B31" s="8">
        <v>45409</v>
      </c>
      <c r="C31" s="9"/>
      <c r="D31" s="79">
        <v>0</v>
      </c>
      <c r="E31" s="79">
        <v>0</v>
      </c>
      <c r="F31" s="285">
        <f t="shared" si="3"/>
        <v>168119</v>
      </c>
      <c r="G31" s="81"/>
    </row>
    <row r="32" spans="1:10" ht="30">
      <c r="A32" s="7">
        <v>28</v>
      </c>
      <c r="B32" s="8">
        <v>45410</v>
      </c>
      <c r="C32" s="9" t="s">
        <v>138</v>
      </c>
      <c r="D32" s="79">
        <v>10000</v>
      </c>
      <c r="E32" s="79">
        <v>15000</v>
      </c>
      <c r="F32" s="285">
        <f t="shared" si="3"/>
        <v>163119</v>
      </c>
      <c r="G32" s="81"/>
    </row>
    <row r="33" spans="1:7" ht="19.5" customHeight="1">
      <c r="A33" s="7">
        <v>29</v>
      </c>
      <c r="B33" s="8">
        <v>45411</v>
      </c>
      <c r="C33" s="9" t="s">
        <v>25</v>
      </c>
      <c r="D33" s="79">
        <v>0</v>
      </c>
      <c r="E33" s="79">
        <v>100</v>
      </c>
      <c r="F33" s="285">
        <f t="shared" si="3"/>
        <v>163019</v>
      </c>
      <c r="G33" s="81"/>
    </row>
    <row r="34" spans="1:7" ht="60" customHeight="1">
      <c r="A34" s="20">
        <v>30</v>
      </c>
      <c r="B34" s="21">
        <v>45412</v>
      </c>
      <c r="C34" s="9" t="s">
        <v>139</v>
      </c>
      <c r="D34" s="79">
        <v>0</v>
      </c>
      <c r="E34" s="79">
        <v>7000</v>
      </c>
      <c r="F34" s="285">
        <f t="shared" si="3"/>
        <v>156019</v>
      </c>
      <c r="G34" s="81"/>
    </row>
    <row r="35" spans="1:7" ht="20.25" customHeight="1">
      <c r="A35" s="7">
        <v>31</v>
      </c>
      <c r="B35" s="8" t="s">
        <v>141</v>
      </c>
      <c r="C35" s="9" t="s">
        <v>10</v>
      </c>
      <c r="D35" s="79">
        <v>0</v>
      </c>
      <c r="E35" s="79">
        <v>3500</v>
      </c>
      <c r="F35" s="285">
        <f t="shared" si="3"/>
        <v>152519</v>
      </c>
      <c r="G35" s="81"/>
    </row>
    <row r="36" spans="1:7" ht="18" customHeight="1">
      <c r="A36" s="7"/>
      <c r="B36" s="14"/>
      <c r="C36" s="9" t="s">
        <v>11</v>
      </c>
      <c r="D36" s="79">
        <v>0</v>
      </c>
      <c r="E36" s="79">
        <v>1000</v>
      </c>
      <c r="F36" s="285">
        <f t="shared" si="3"/>
        <v>151519</v>
      </c>
      <c r="G36" s="81"/>
    </row>
    <row r="37" spans="1:7" ht="15" customHeight="1">
      <c r="A37" s="7"/>
      <c r="B37" s="14"/>
      <c r="C37" s="9" t="s">
        <v>12</v>
      </c>
      <c r="D37" s="79">
        <v>0</v>
      </c>
      <c r="E37" s="79">
        <v>1000</v>
      </c>
      <c r="F37" s="285">
        <f t="shared" si="3"/>
        <v>150519</v>
      </c>
      <c r="G37" s="81"/>
    </row>
    <row r="38" spans="1:7" ht="18.75" customHeight="1">
      <c r="A38" s="7"/>
      <c r="B38" s="14"/>
      <c r="C38" s="9" t="s">
        <v>13</v>
      </c>
      <c r="D38" s="79">
        <v>0</v>
      </c>
      <c r="E38" s="79">
        <v>15000</v>
      </c>
      <c r="F38" s="285">
        <f t="shared" si="3"/>
        <v>135519</v>
      </c>
      <c r="G38" s="81"/>
    </row>
    <row r="39" spans="1:7" ht="29.25" customHeight="1">
      <c r="A39" s="7"/>
      <c r="B39" s="14"/>
      <c r="C39" s="9" t="s">
        <v>136</v>
      </c>
      <c r="D39" s="79">
        <v>0</v>
      </c>
      <c r="E39" s="79">
        <f>141*30</f>
        <v>4230</v>
      </c>
      <c r="F39" s="285">
        <f t="shared" si="3"/>
        <v>131289</v>
      </c>
      <c r="G39" s="81"/>
    </row>
    <row r="40" spans="1:7" ht="28.5" customHeight="1" thickBot="1">
      <c r="A40" s="7">
        <v>31</v>
      </c>
      <c r="B40" s="14"/>
      <c r="C40" s="9" t="s">
        <v>14</v>
      </c>
      <c r="D40" s="79">
        <v>0</v>
      </c>
      <c r="E40" s="79">
        <v>1000</v>
      </c>
      <c r="F40" s="287">
        <f t="shared" si="3"/>
        <v>130289</v>
      </c>
      <c r="G40" s="81"/>
    </row>
    <row r="41" spans="1:7" ht="15.75" thickBot="1">
      <c r="A41" s="15"/>
      <c r="B41" s="16"/>
      <c r="C41" s="16"/>
      <c r="D41" s="95">
        <f>SUM(D5:D40)</f>
        <v>275048</v>
      </c>
      <c r="E41" s="294">
        <f>SUM(E5:E40)</f>
        <v>169569</v>
      </c>
      <c r="F41" s="288"/>
      <c r="G41" s="90"/>
    </row>
    <row r="47" spans="1:7" ht="15.75" thickBot="1">
      <c r="E47" s="91"/>
    </row>
  </sheetData>
  <mergeCells count="2">
    <mergeCell ref="A2:G2"/>
    <mergeCell ref="A3:C3"/>
  </mergeCells>
  <pageMargins left="0.38" right="0.4" top="0.43" bottom="0.39" header="0.3" footer="0.3"/>
  <pageSetup paperSize="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J39"/>
  <sheetViews>
    <sheetView workbookViewId="0">
      <selection activeCell="F19" sqref="F19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4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45717</v>
      </c>
      <c r="E3" s="2" t="s">
        <v>1</v>
      </c>
      <c r="F3" s="3">
        <f>'JAN-25'!F38</f>
        <v>103774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F38</f>
        <v>38506</v>
      </c>
    </row>
    <row r="5" spans="1:9">
      <c r="A5" s="7">
        <v>1</v>
      </c>
      <c r="B5" s="8">
        <v>45717</v>
      </c>
      <c r="C5" s="9"/>
      <c r="D5" s="79">
        <v>0</v>
      </c>
      <c r="E5" s="79">
        <v>0</v>
      </c>
      <c r="F5" s="80">
        <f>F3+D5-E5</f>
        <v>103774</v>
      </c>
      <c r="G5" s="81"/>
      <c r="I5" t="s">
        <v>142</v>
      </c>
    </row>
    <row r="6" spans="1:9" ht="16.5" customHeight="1">
      <c r="A6" s="7">
        <v>2</v>
      </c>
      <c r="B6" s="8">
        <v>45718</v>
      </c>
      <c r="D6" s="79"/>
      <c r="E6" s="79"/>
      <c r="F6" s="80">
        <f>F5+D6-E6</f>
        <v>103774</v>
      </c>
      <c r="G6" s="82" t="s">
        <v>9</v>
      </c>
    </row>
    <row r="7" spans="1:9" ht="17.25" customHeight="1">
      <c r="A7" s="7">
        <v>3</v>
      </c>
      <c r="B7" s="8">
        <v>45719</v>
      </c>
      <c r="C7" s="9" t="s">
        <v>996</v>
      </c>
      <c r="D7" s="79"/>
      <c r="E7" s="79">
        <v>2400</v>
      </c>
      <c r="F7" s="80">
        <f t="shared" ref="F7:F38" si="0">F6+D7-E7</f>
        <v>101374</v>
      </c>
      <c r="G7" s="415">
        <f>'[1]OCT23cx (2)'!I7</f>
        <v>0</v>
      </c>
    </row>
    <row r="8" spans="1:9">
      <c r="A8" s="7">
        <v>4</v>
      </c>
      <c r="B8" s="8">
        <v>45720</v>
      </c>
      <c r="C8" s="9" t="s">
        <v>999</v>
      </c>
      <c r="D8" s="79"/>
      <c r="E8" s="79">
        <v>1000</v>
      </c>
      <c r="F8" s="80">
        <f t="shared" si="0"/>
        <v>100374</v>
      </c>
      <c r="G8" s="415"/>
    </row>
    <row r="9" spans="1:9">
      <c r="A9" s="7">
        <v>5</v>
      </c>
      <c r="B9" s="8">
        <v>45721</v>
      </c>
      <c r="C9" s="271" t="s">
        <v>137</v>
      </c>
      <c r="D9" s="79"/>
      <c r="E9" s="79"/>
      <c r="F9" s="80">
        <f t="shared" si="0"/>
        <v>100374</v>
      </c>
      <c r="G9" s="81"/>
    </row>
    <row r="10" spans="1:9">
      <c r="A10" s="7">
        <v>6</v>
      </c>
      <c r="B10" s="8">
        <v>45722</v>
      </c>
      <c r="C10" s="9" t="s">
        <v>999</v>
      </c>
      <c r="D10" s="79"/>
      <c r="E10" s="79">
        <v>1000</v>
      </c>
      <c r="F10" s="80">
        <f t="shared" si="0"/>
        <v>99374</v>
      </c>
      <c r="G10" s="81"/>
    </row>
    <row r="11" spans="1:9">
      <c r="A11" s="7">
        <v>7</v>
      </c>
      <c r="B11" s="8">
        <v>45723</v>
      </c>
      <c r="C11" s="9" t="s">
        <v>999</v>
      </c>
      <c r="D11" s="79"/>
      <c r="E11" s="79">
        <v>1000</v>
      </c>
      <c r="F11" s="80">
        <f t="shared" si="0"/>
        <v>98374</v>
      </c>
      <c r="G11" s="81"/>
    </row>
    <row r="12" spans="1:9" ht="30">
      <c r="A12" s="7">
        <v>8</v>
      </c>
      <c r="B12" s="8">
        <v>45724</v>
      </c>
      <c r="C12" s="9" t="s">
        <v>953</v>
      </c>
      <c r="D12" s="79">
        <v>0</v>
      </c>
      <c r="E12" s="79"/>
      <c r="F12" s="80">
        <f t="shared" si="0"/>
        <v>98374</v>
      </c>
      <c r="G12" s="81"/>
    </row>
    <row r="13" spans="1:9" ht="12.75" customHeight="1">
      <c r="A13" s="7">
        <v>9</v>
      </c>
      <c r="B13" s="8">
        <v>45725</v>
      </c>
      <c r="C13" s="249" t="s">
        <v>999</v>
      </c>
      <c r="D13" s="79"/>
      <c r="E13" s="79">
        <v>1000</v>
      </c>
      <c r="F13" s="80">
        <f>F12+D13-E13</f>
        <v>97374</v>
      </c>
      <c r="G13" s="81"/>
    </row>
    <row r="14" spans="1:9">
      <c r="A14" s="7">
        <v>10</v>
      </c>
      <c r="B14" s="8">
        <v>45726</v>
      </c>
      <c r="C14" s="336" t="s">
        <v>659</v>
      </c>
      <c r="D14" s="79"/>
      <c r="E14" s="337">
        <v>1554</v>
      </c>
      <c r="F14" s="80">
        <f t="shared" si="0"/>
        <v>95820</v>
      </c>
      <c r="G14" s="81"/>
    </row>
    <row r="15" spans="1:9" ht="12" customHeight="1">
      <c r="A15" s="7">
        <v>11</v>
      </c>
      <c r="B15" s="8">
        <v>45727</v>
      </c>
      <c r="C15" s="74" t="s">
        <v>999</v>
      </c>
      <c r="D15" s="93"/>
      <c r="E15" s="84">
        <v>1000</v>
      </c>
      <c r="F15" s="85">
        <f t="shared" si="0"/>
        <v>94820</v>
      </c>
      <c r="G15" s="81"/>
    </row>
    <row r="16" spans="1:9">
      <c r="A16" s="7">
        <v>12</v>
      </c>
      <c r="B16" s="8">
        <v>45728</v>
      </c>
      <c r="C16" s="9" t="s">
        <v>898</v>
      </c>
      <c r="D16" s="79"/>
      <c r="E16" s="79">
        <v>5000</v>
      </c>
      <c r="F16" s="80">
        <f t="shared" si="0"/>
        <v>89820</v>
      </c>
      <c r="G16" s="81"/>
    </row>
    <row r="17" spans="1:10">
      <c r="A17" s="20">
        <v>13</v>
      </c>
      <c r="B17" s="8">
        <v>45729</v>
      </c>
      <c r="C17" s="9"/>
      <c r="D17" s="79"/>
      <c r="E17" s="79">
        <v>0</v>
      </c>
      <c r="F17" s="80">
        <f t="shared" si="0"/>
        <v>89820</v>
      </c>
      <c r="G17" s="81"/>
    </row>
    <row r="18" spans="1:10">
      <c r="A18" s="20">
        <v>14</v>
      </c>
      <c r="B18" s="8">
        <v>45730</v>
      </c>
      <c r="C18" s="9" t="s">
        <v>999</v>
      </c>
      <c r="D18" s="79"/>
      <c r="E18" s="79">
        <v>1000</v>
      </c>
      <c r="F18" s="80">
        <f t="shared" si="0"/>
        <v>88820</v>
      </c>
      <c r="G18" s="81"/>
    </row>
    <row r="19" spans="1:10">
      <c r="A19" s="20">
        <v>15</v>
      </c>
      <c r="B19" s="8">
        <v>45731</v>
      </c>
      <c r="C19" s="19" t="s">
        <v>999</v>
      </c>
      <c r="E19" s="79">
        <v>1000</v>
      </c>
      <c r="F19" s="85">
        <f>F18+D19-E19</f>
        <v>87820</v>
      </c>
      <c r="G19" s="81"/>
    </row>
    <row r="20" spans="1:10" ht="30">
      <c r="A20" s="17">
        <v>16</v>
      </c>
      <c r="B20" s="8">
        <v>45732</v>
      </c>
      <c r="C20" s="9" t="s">
        <v>899</v>
      </c>
      <c r="D20" s="79"/>
      <c r="E20" s="79">
        <v>15000</v>
      </c>
      <c r="F20" s="80">
        <f>F19+D20-E20</f>
        <v>72820</v>
      </c>
      <c r="G20" s="81"/>
    </row>
    <row r="21" spans="1:10">
      <c r="A21" s="17">
        <v>17</v>
      </c>
      <c r="B21" s="8">
        <v>45733</v>
      </c>
      <c r="C21" s="9" t="s">
        <v>949</v>
      </c>
      <c r="D21" s="86">
        <v>5116</v>
      </c>
      <c r="E21" s="86"/>
      <c r="F21" s="85">
        <f>F20+D21-E21</f>
        <v>77936</v>
      </c>
      <c r="G21" s="81"/>
    </row>
    <row r="22" spans="1:10">
      <c r="A22" s="11">
        <v>18</v>
      </c>
      <c r="B22" s="8">
        <v>45734</v>
      </c>
      <c r="C22" s="19"/>
      <c r="D22" s="79"/>
      <c r="E22" s="79"/>
      <c r="F22" s="80">
        <f t="shared" si="0"/>
        <v>77936</v>
      </c>
      <c r="G22" s="81"/>
    </row>
    <row r="23" spans="1:10" ht="30">
      <c r="A23" s="12">
        <v>19</v>
      </c>
      <c r="B23" s="8">
        <v>45735</v>
      </c>
      <c r="C23" s="19" t="s">
        <v>900</v>
      </c>
      <c r="D23" s="79"/>
      <c r="E23" s="79">
        <v>700</v>
      </c>
      <c r="F23" s="80">
        <f t="shared" si="0"/>
        <v>77236</v>
      </c>
      <c r="G23" s="81"/>
      <c r="J23" s="73"/>
    </row>
    <row r="24" spans="1:10" ht="30" customHeight="1">
      <c r="A24" s="7">
        <v>20</v>
      </c>
      <c r="B24" s="8">
        <v>45736</v>
      </c>
      <c r="C24" s="164" t="s">
        <v>954</v>
      </c>
      <c r="D24" s="79">
        <v>26500</v>
      </c>
      <c r="E24" s="79"/>
      <c r="F24" s="80">
        <f t="shared" si="0"/>
        <v>103736</v>
      </c>
      <c r="G24" s="81"/>
    </row>
    <row r="25" spans="1:10">
      <c r="A25" s="7">
        <v>21</v>
      </c>
      <c r="B25" s="8">
        <v>45737</v>
      </c>
      <c r="C25" s="9"/>
      <c r="D25" s="87"/>
      <c r="E25" s="79"/>
      <c r="F25" s="80">
        <f t="shared" si="0"/>
        <v>103736</v>
      </c>
      <c r="G25" s="81"/>
    </row>
    <row r="26" spans="1:10" ht="24" customHeight="1">
      <c r="A26" s="7">
        <v>22</v>
      </c>
      <c r="B26" s="8">
        <v>45738</v>
      </c>
      <c r="C26" s="9"/>
      <c r="D26" s="79"/>
      <c r="E26" s="79"/>
      <c r="F26" s="80">
        <f t="shared" si="0"/>
        <v>103736</v>
      </c>
      <c r="G26" s="81"/>
    </row>
    <row r="27" spans="1:10" ht="14.25" customHeight="1">
      <c r="A27" s="7">
        <v>23</v>
      </c>
      <c r="B27" s="8">
        <v>45739</v>
      </c>
      <c r="C27" s="9"/>
      <c r="D27" s="87">
        <v>0</v>
      </c>
      <c r="E27" s="79"/>
      <c r="F27" s="80">
        <f t="shared" si="0"/>
        <v>103736</v>
      </c>
      <c r="G27" s="81"/>
    </row>
    <row r="28" spans="1:10" ht="30">
      <c r="A28" s="7">
        <v>24</v>
      </c>
      <c r="B28" s="8">
        <v>45740</v>
      </c>
      <c r="C28" s="9" t="s">
        <v>901</v>
      </c>
      <c r="D28" s="79"/>
      <c r="E28" s="79">
        <v>10400</v>
      </c>
      <c r="F28" s="80">
        <f t="shared" si="0"/>
        <v>93336</v>
      </c>
      <c r="G28" s="81"/>
    </row>
    <row r="29" spans="1:10" ht="36" customHeight="1">
      <c r="A29" s="7">
        <v>25</v>
      </c>
      <c r="B29" s="8">
        <v>45741</v>
      </c>
      <c r="C29" s="382" t="s">
        <v>902</v>
      </c>
      <c r="D29" s="380"/>
      <c r="E29" s="381">
        <v>10000</v>
      </c>
      <c r="F29" s="80">
        <f>F28+D29-E29</f>
        <v>83336</v>
      </c>
      <c r="G29" s="81"/>
    </row>
    <row r="30" spans="1:10">
      <c r="A30" s="13">
        <v>26</v>
      </c>
      <c r="B30" s="8">
        <v>45742</v>
      </c>
      <c r="C30" s="293" t="s">
        <v>818</v>
      </c>
      <c r="E30">
        <v>0</v>
      </c>
      <c r="F30" s="383">
        <f>F29+D30-E30</f>
        <v>83336</v>
      </c>
      <c r="G30" s="81"/>
    </row>
    <row r="31" spans="1:10" ht="54" customHeight="1">
      <c r="A31" s="7">
        <v>27</v>
      </c>
      <c r="B31" s="8">
        <v>45743</v>
      </c>
      <c r="C31" s="400" t="s">
        <v>995</v>
      </c>
      <c r="D31" s="366"/>
      <c r="E31" s="386">
        <v>3600</v>
      </c>
      <c r="F31" s="384">
        <f>F30+D31-E31</f>
        <v>79736</v>
      </c>
      <c r="G31" s="81"/>
    </row>
    <row r="32" spans="1:10" ht="15.75">
      <c r="A32" s="7">
        <v>28</v>
      </c>
      <c r="B32" s="8">
        <v>45744</v>
      </c>
      <c r="C32" s="377" t="s">
        <v>903</v>
      </c>
      <c r="D32" s="79"/>
      <c r="E32" s="79">
        <v>10000</v>
      </c>
      <c r="F32" s="80">
        <f t="shared" si="0"/>
        <v>69736</v>
      </c>
      <c r="G32" s="81"/>
    </row>
    <row r="33" spans="1:7" ht="19.5" customHeight="1">
      <c r="A33" s="7">
        <v>29</v>
      </c>
      <c r="B33" s="8">
        <v>45745</v>
      </c>
      <c r="C33" s="9"/>
      <c r="D33" s="79"/>
      <c r="E33" s="79"/>
      <c r="F33" s="80">
        <f t="shared" si="0"/>
        <v>69736</v>
      </c>
      <c r="G33" s="81"/>
    </row>
    <row r="34" spans="1:7">
      <c r="A34" s="20">
        <v>30</v>
      </c>
      <c r="B34" s="8">
        <v>45746</v>
      </c>
      <c r="C34" s="9"/>
      <c r="D34" s="79">
        <v>0</v>
      </c>
      <c r="E34" s="79"/>
      <c r="F34" s="80">
        <f t="shared" si="0"/>
        <v>69736</v>
      </c>
      <c r="G34" s="81"/>
    </row>
    <row r="35" spans="1:7" ht="20.25" customHeight="1">
      <c r="A35" s="7">
        <v>31</v>
      </c>
      <c r="B35" s="8">
        <v>45747</v>
      </c>
      <c r="C35" s="9" t="s">
        <v>500</v>
      </c>
      <c r="D35" s="79">
        <v>0</v>
      </c>
      <c r="E35" s="79">
        <v>6000</v>
      </c>
      <c r="F35" s="80">
        <f t="shared" si="0"/>
        <v>63736</v>
      </c>
      <c r="G35" s="81"/>
    </row>
    <row r="36" spans="1:7" ht="18.75" customHeight="1">
      <c r="A36" s="7"/>
      <c r="B36" s="8">
        <v>45747</v>
      </c>
      <c r="C36" s="9" t="s">
        <v>13</v>
      </c>
      <c r="D36" s="79">
        <v>0</v>
      </c>
      <c r="E36" s="79">
        <v>20000</v>
      </c>
      <c r="F36" s="80">
        <f>F35+D36-E36</f>
        <v>43736</v>
      </c>
      <c r="G36" s="81"/>
    </row>
    <row r="37" spans="1:7" ht="29.25" customHeight="1">
      <c r="A37" s="7"/>
      <c r="B37" s="8">
        <v>45747</v>
      </c>
      <c r="C37" s="9" t="s">
        <v>136</v>
      </c>
      <c r="D37" s="79">
        <v>0</v>
      </c>
      <c r="E37" s="79">
        <f>141*30</f>
        <v>4230</v>
      </c>
      <c r="F37" s="80">
        <f t="shared" si="0"/>
        <v>39506</v>
      </c>
      <c r="G37" s="81"/>
    </row>
    <row r="38" spans="1:7" ht="28.5" customHeight="1" thickBot="1">
      <c r="A38" s="7"/>
      <c r="B38" s="8"/>
      <c r="C38" s="9" t="s">
        <v>14</v>
      </c>
      <c r="D38" s="79">
        <v>0</v>
      </c>
      <c r="E38" s="79">
        <v>1000</v>
      </c>
      <c r="F38" s="88">
        <f t="shared" si="0"/>
        <v>38506</v>
      </c>
      <c r="G38" s="81"/>
    </row>
    <row r="39" spans="1:7" ht="15.75" thickBot="1">
      <c r="A39" s="15"/>
      <c r="B39" s="16"/>
      <c r="C39" s="16"/>
      <c r="D39" s="92">
        <f>SUM(D5:D38)</f>
        <v>31616</v>
      </c>
      <c r="E39" s="91">
        <f>SUM(E5:E38)</f>
        <v>96884</v>
      </c>
      <c r="F39" s="89"/>
      <c r="G39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8"/>
  <sheetViews>
    <sheetView topLeftCell="A13" workbookViewId="0">
      <selection activeCell="B29" sqref="B29"/>
    </sheetView>
  </sheetViews>
  <sheetFormatPr defaultRowHeight="15"/>
  <cols>
    <col min="1" max="1" width="11" customWidth="1"/>
    <col min="2" max="2" width="24.85546875" customWidth="1"/>
    <col min="6" max="6" width="12.42578125" bestFit="1" customWidth="1"/>
    <col min="8" max="8" width="13.85546875" bestFit="1" customWidth="1"/>
  </cols>
  <sheetData>
    <row r="1" spans="1:8" ht="20.25">
      <c r="A1" s="492" t="s">
        <v>788</v>
      </c>
      <c r="B1" s="493"/>
      <c r="C1" s="493"/>
      <c r="D1" s="493"/>
      <c r="E1" s="493"/>
      <c r="F1" s="493"/>
      <c r="G1" s="493"/>
      <c r="H1" s="494"/>
    </row>
    <row r="2" spans="1:8" ht="18.75">
      <c r="A2" s="365"/>
      <c r="B2" s="365" t="s">
        <v>807</v>
      </c>
      <c r="C2" s="365"/>
      <c r="D2" s="365"/>
      <c r="E2" s="490" t="s">
        <v>809</v>
      </c>
      <c r="F2" s="490"/>
      <c r="G2" s="490"/>
      <c r="H2" s="490"/>
    </row>
    <row r="3" spans="1:8" ht="37.5">
      <c r="A3" s="366" t="s">
        <v>661</v>
      </c>
      <c r="B3" s="365" t="s">
        <v>789</v>
      </c>
      <c r="C3" s="365" t="s">
        <v>790</v>
      </c>
      <c r="D3" s="365"/>
      <c r="E3" s="365"/>
      <c r="F3" s="365"/>
      <c r="G3" s="365"/>
      <c r="H3" s="365"/>
    </row>
    <row r="4" spans="1:8" ht="18.75">
      <c r="A4" s="365">
        <v>1</v>
      </c>
      <c r="B4" s="365" t="s">
        <v>791</v>
      </c>
      <c r="C4" s="365" t="s">
        <v>792</v>
      </c>
      <c r="D4" s="365"/>
      <c r="E4" s="365"/>
      <c r="F4" s="365"/>
      <c r="G4" s="365"/>
      <c r="H4" s="365"/>
    </row>
    <row r="5" spans="1:8" ht="18.75">
      <c r="A5" s="365">
        <v>2</v>
      </c>
      <c r="B5" s="365" t="s">
        <v>793</v>
      </c>
      <c r="C5" s="365" t="s">
        <v>792</v>
      </c>
      <c r="D5" s="365"/>
      <c r="E5" s="365"/>
      <c r="F5" s="365"/>
      <c r="G5" s="365"/>
      <c r="H5" s="365"/>
    </row>
    <row r="6" spans="1:8" ht="18.75">
      <c r="A6" s="365">
        <v>3</v>
      </c>
      <c r="B6" s="365" t="s">
        <v>794</v>
      </c>
      <c r="C6" s="365" t="s">
        <v>792</v>
      </c>
      <c r="D6" s="365"/>
      <c r="E6" s="365"/>
      <c r="F6" s="365"/>
      <c r="G6" s="365"/>
      <c r="H6" s="365"/>
    </row>
    <row r="7" spans="1:8" ht="18.75">
      <c r="A7" s="365">
        <v>4</v>
      </c>
      <c r="B7" s="365" t="s">
        <v>795</v>
      </c>
      <c r="C7" s="365" t="s">
        <v>796</v>
      </c>
      <c r="D7" s="365"/>
      <c r="E7" s="365"/>
      <c r="F7" s="365"/>
      <c r="G7" s="365"/>
      <c r="H7" s="365"/>
    </row>
    <row r="8" spans="1:8" ht="18.75">
      <c r="A8" s="365">
        <v>5</v>
      </c>
      <c r="B8" s="365" t="s">
        <v>797</v>
      </c>
      <c r="C8" s="365" t="s">
        <v>798</v>
      </c>
      <c r="D8" s="365"/>
      <c r="E8" s="365"/>
      <c r="F8" s="365"/>
      <c r="G8" s="365"/>
      <c r="H8" s="365"/>
    </row>
    <row r="9" spans="1:8" ht="18.75">
      <c r="A9" s="365">
        <v>6</v>
      </c>
      <c r="B9" s="365" t="s">
        <v>799</v>
      </c>
      <c r="C9" s="365" t="s">
        <v>800</v>
      </c>
      <c r="D9" s="365"/>
      <c r="E9" s="365"/>
      <c r="F9" s="365"/>
      <c r="G9" s="365"/>
      <c r="H9" s="365"/>
    </row>
    <row r="10" spans="1:8" ht="18.75">
      <c r="A10" s="365">
        <v>7</v>
      </c>
      <c r="B10" s="365" t="s">
        <v>801</v>
      </c>
      <c r="C10" s="365" t="s">
        <v>798</v>
      </c>
      <c r="D10" s="365"/>
      <c r="E10" s="365"/>
      <c r="F10" s="365"/>
      <c r="G10" s="365"/>
      <c r="H10" s="365"/>
    </row>
    <row r="11" spans="1:8" ht="18.75">
      <c r="A11" s="365">
        <v>8</v>
      </c>
      <c r="B11" s="365" t="s">
        <v>802</v>
      </c>
      <c r="C11" s="365" t="s">
        <v>798</v>
      </c>
      <c r="D11" s="365"/>
      <c r="E11" s="365"/>
      <c r="F11" s="365"/>
      <c r="G11" s="365"/>
      <c r="H11" s="365"/>
    </row>
    <row r="12" spans="1:8" ht="18.75">
      <c r="A12" s="365">
        <v>9</v>
      </c>
      <c r="B12" s="365" t="s">
        <v>803</v>
      </c>
      <c r="C12" s="365" t="s">
        <v>804</v>
      </c>
      <c r="D12" s="365"/>
      <c r="E12" s="365"/>
      <c r="F12" s="365"/>
      <c r="G12" s="365"/>
      <c r="H12" s="365"/>
    </row>
    <row r="13" spans="1:8" ht="18.75">
      <c r="A13" s="365">
        <v>10</v>
      </c>
      <c r="B13" s="365" t="s">
        <v>805</v>
      </c>
      <c r="C13" s="365" t="s">
        <v>806</v>
      </c>
      <c r="D13" s="365"/>
      <c r="E13" s="365"/>
      <c r="F13" s="365"/>
      <c r="G13" s="365"/>
      <c r="H13" s="365"/>
    </row>
    <row r="14" spans="1:8" ht="18.75">
      <c r="A14" s="365"/>
      <c r="B14" s="365"/>
      <c r="C14" s="365"/>
      <c r="D14" s="365"/>
      <c r="E14" s="365"/>
      <c r="F14" s="365"/>
      <c r="G14" s="365"/>
      <c r="H14" s="365"/>
    </row>
    <row r="15" spans="1:8" ht="44.25" customHeight="1">
      <c r="A15" s="365"/>
      <c r="B15" s="491" t="s">
        <v>808</v>
      </c>
      <c r="C15" s="491"/>
      <c r="D15" s="491"/>
      <c r="E15" s="491"/>
      <c r="F15" s="491"/>
      <c r="G15" s="491"/>
      <c r="H15" s="365"/>
    </row>
    <row r="16" spans="1:8" ht="18.75">
      <c r="A16" s="365" t="s">
        <v>506</v>
      </c>
      <c r="C16" s="365" t="s">
        <v>777</v>
      </c>
      <c r="E16" s="365"/>
      <c r="F16" s="365" t="s">
        <v>778</v>
      </c>
      <c r="G16" s="365"/>
      <c r="H16" s="365"/>
    </row>
    <row r="17" spans="1:9" ht="18.75">
      <c r="A17" s="368">
        <v>45728</v>
      </c>
      <c r="B17" s="365" t="s">
        <v>810</v>
      </c>
      <c r="C17" s="365" t="s">
        <v>811</v>
      </c>
      <c r="D17" s="365"/>
      <c r="E17" s="365"/>
      <c r="F17" s="365">
        <v>5000</v>
      </c>
      <c r="G17" s="365"/>
      <c r="H17" s="365"/>
    </row>
    <row r="18" spans="1:9" ht="18.75">
      <c r="A18" s="367">
        <v>45732</v>
      </c>
      <c r="B18" s="365" t="s">
        <v>810</v>
      </c>
      <c r="C18" s="365" t="s">
        <v>812</v>
      </c>
      <c r="D18" s="365"/>
      <c r="E18" s="365"/>
      <c r="F18" s="365">
        <v>15000</v>
      </c>
      <c r="G18" s="365"/>
      <c r="H18" s="365"/>
    </row>
    <row r="19" spans="1:9" ht="18.75">
      <c r="A19" s="367">
        <v>45735</v>
      </c>
      <c r="B19" s="365" t="s">
        <v>813</v>
      </c>
      <c r="C19" s="365"/>
      <c r="D19" s="365"/>
      <c r="E19" s="365"/>
      <c r="F19" s="365">
        <v>500</v>
      </c>
      <c r="G19" s="365"/>
      <c r="H19" s="365"/>
    </row>
    <row r="20" spans="1:9" ht="18.75">
      <c r="A20" s="367">
        <v>45735</v>
      </c>
      <c r="B20" s="365" t="s">
        <v>814</v>
      </c>
      <c r="C20" s="365"/>
      <c r="D20" s="365"/>
      <c r="E20" s="365"/>
      <c r="F20" s="365">
        <v>200</v>
      </c>
      <c r="G20" s="365"/>
      <c r="H20" s="365"/>
    </row>
    <row r="21" spans="1:9" ht="18.75">
      <c r="A21" s="349">
        <v>45740</v>
      </c>
      <c r="B21" s="365" t="s">
        <v>815</v>
      </c>
      <c r="F21" s="365">
        <v>400</v>
      </c>
    </row>
    <row r="22" spans="1:9" ht="18.75">
      <c r="A22" s="349">
        <v>45740</v>
      </c>
      <c r="B22" s="365" t="s">
        <v>810</v>
      </c>
      <c r="F22" s="365">
        <v>10000</v>
      </c>
    </row>
    <row r="23" spans="1:9" ht="18.75">
      <c r="A23" s="349">
        <v>45740</v>
      </c>
      <c r="B23" s="365" t="s">
        <v>816</v>
      </c>
      <c r="C23" s="474" t="s">
        <v>845</v>
      </c>
      <c r="D23" s="474"/>
      <c r="E23" s="474"/>
      <c r="F23" s="365">
        <v>10000</v>
      </c>
    </row>
    <row r="24" spans="1:9" ht="18.75">
      <c r="B24" s="365" t="s">
        <v>817</v>
      </c>
      <c r="F24" s="365">
        <v>2800</v>
      </c>
      <c r="I24" t="s">
        <v>142</v>
      </c>
    </row>
    <row r="25" spans="1:9" ht="18.75">
      <c r="A25" s="349">
        <v>45687</v>
      </c>
      <c r="B25" s="365" t="s">
        <v>818</v>
      </c>
      <c r="D25" t="s">
        <v>821</v>
      </c>
      <c r="F25" s="365">
        <v>0</v>
      </c>
    </row>
    <row r="26" spans="1:9" ht="18.75">
      <c r="A26" s="349">
        <v>45744</v>
      </c>
      <c r="B26" s="365" t="s">
        <v>819</v>
      </c>
      <c r="F26" s="365">
        <v>10000</v>
      </c>
    </row>
    <row r="27" spans="1:9" ht="39" customHeight="1">
      <c r="A27" s="349">
        <v>45753</v>
      </c>
      <c r="B27" s="491" t="s">
        <v>820</v>
      </c>
      <c r="C27" s="491"/>
      <c r="D27" s="491"/>
      <c r="E27" s="491"/>
      <c r="F27" s="365">
        <v>3600</v>
      </c>
    </row>
    <row r="28" spans="1:9" ht="19.5" thickBot="1">
      <c r="F28" s="369">
        <f>SUM(F17:F27)</f>
        <v>57500</v>
      </c>
    </row>
  </sheetData>
  <mergeCells count="5">
    <mergeCell ref="E2:H2"/>
    <mergeCell ref="B27:E27"/>
    <mergeCell ref="B15:G15"/>
    <mergeCell ref="C23:E23"/>
    <mergeCell ref="A1:H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2:J39"/>
  <sheetViews>
    <sheetView workbookViewId="0">
      <selection activeCell="I5" sqref="I5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4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45748</v>
      </c>
      <c r="E3" s="2" t="s">
        <v>1</v>
      </c>
      <c r="F3" s="3">
        <f>'Mar '!F38</f>
        <v>38506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F38</f>
        <v>98610</v>
      </c>
    </row>
    <row r="5" spans="1:9">
      <c r="A5" s="7">
        <v>1</v>
      </c>
      <c r="B5" s="8">
        <v>45748</v>
      </c>
      <c r="C5" s="9" t="s">
        <v>955</v>
      </c>
      <c r="D5" s="79">
        <v>5000</v>
      </c>
      <c r="E5" s="79">
        <v>0</v>
      </c>
      <c r="F5" s="80">
        <f>F3+D5-E5</f>
        <v>43506</v>
      </c>
      <c r="G5" s="81"/>
      <c r="I5" t="s">
        <v>142</v>
      </c>
    </row>
    <row r="6" spans="1:9" ht="28.5" customHeight="1">
      <c r="A6" s="7">
        <v>2</v>
      </c>
      <c r="B6" s="8">
        <v>45749</v>
      </c>
      <c r="C6" s="73" t="s">
        <v>986</v>
      </c>
      <c r="D6" s="79"/>
      <c r="E6" s="79">
        <v>4360</v>
      </c>
      <c r="F6" s="80">
        <f>F5+D6-E6</f>
        <v>39146</v>
      </c>
      <c r="G6" s="82" t="s">
        <v>9</v>
      </c>
    </row>
    <row r="7" spans="1:9" ht="44.25" customHeight="1">
      <c r="A7" s="7">
        <v>3</v>
      </c>
      <c r="B7" s="8">
        <v>45750</v>
      </c>
      <c r="C7" s="9" t="s">
        <v>987</v>
      </c>
      <c r="D7" s="79">
        <v>11734</v>
      </c>
      <c r="E7" s="79"/>
      <c r="F7" s="80">
        <f t="shared" ref="F7:F38" si="0">F6+D7-E7</f>
        <v>50880</v>
      </c>
      <c r="G7" s="415">
        <f>'[1]OCT23cx (2)'!I7</f>
        <v>0</v>
      </c>
    </row>
    <row r="8" spans="1:9" ht="45">
      <c r="A8" s="7">
        <v>4</v>
      </c>
      <c r="B8" s="8">
        <v>45751</v>
      </c>
      <c r="C8" s="9" t="s">
        <v>956</v>
      </c>
      <c r="D8" s="79">
        <v>26001</v>
      </c>
      <c r="E8" s="79"/>
      <c r="F8" s="80">
        <f t="shared" si="0"/>
        <v>76881</v>
      </c>
      <c r="G8" s="415"/>
    </row>
    <row r="9" spans="1:9" ht="60" customHeight="1">
      <c r="A9" s="7">
        <v>5</v>
      </c>
      <c r="B9" s="8">
        <v>45752</v>
      </c>
      <c r="C9" s="399" t="s">
        <v>957</v>
      </c>
      <c r="D9" s="79">
        <v>8303</v>
      </c>
      <c r="E9" s="79"/>
      <c r="F9" s="80">
        <f t="shared" si="0"/>
        <v>85184</v>
      </c>
      <c r="G9" s="81"/>
    </row>
    <row r="10" spans="1:9" ht="105">
      <c r="A10" s="7">
        <v>6</v>
      </c>
      <c r="B10" s="8">
        <v>45753</v>
      </c>
      <c r="C10" s="9" t="s">
        <v>985</v>
      </c>
      <c r="D10" s="79">
        <v>34156</v>
      </c>
      <c r="E10" s="79"/>
      <c r="F10" s="80">
        <f t="shared" si="0"/>
        <v>119340</v>
      </c>
      <c r="G10" s="81"/>
    </row>
    <row r="11" spans="1:9">
      <c r="A11" s="7">
        <v>7</v>
      </c>
      <c r="B11" s="8">
        <v>45754</v>
      </c>
      <c r="C11" s="9"/>
      <c r="D11" s="79"/>
      <c r="E11" s="79">
        <v>0</v>
      </c>
      <c r="F11" s="80">
        <f t="shared" si="0"/>
        <v>119340</v>
      </c>
      <c r="G11" s="81"/>
    </row>
    <row r="12" spans="1:9">
      <c r="A12" s="7">
        <v>8</v>
      </c>
      <c r="B12" s="8">
        <v>45755</v>
      </c>
      <c r="C12" s="9"/>
      <c r="D12" s="79"/>
      <c r="E12" s="79"/>
      <c r="F12" s="80">
        <f t="shared" si="0"/>
        <v>119340</v>
      </c>
      <c r="G12" s="81"/>
    </row>
    <row r="13" spans="1:9" ht="63" customHeight="1">
      <c r="A13" s="7">
        <v>9</v>
      </c>
      <c r="B13" s="8">
        <v>45756</v>
      </c>
      <c r="C13" s="249"/>
      <c r="D13" s="79"/>
      <c r="E13" s="79"/>
      <c r="F13" s="80">
        <f>F12+D13-E13</f>
        <v>119340</v>
      </c>
      <c r="G13" s="81"/>
    </row>
    <row r="14" spans="1:9">
      <c r="A14" s="7">
        <v>10</v>
      </c>
      <c r="B14" s="8">
        <v>45757</v>
      </c>
      <c r="C14" s="336" t="s">
        <v>904</v>
      </c>
      <c r="D14" s="79"/>
      <c r="E14" s="337"/>
      <c r="F14" s="80">
        <f t="shared" si="0"/>
        <v>119340</v>
      </c>
      <c r="G14" s="81"/>
    </row>
    <row r="15" spans="1:9" ht="18.75">
      <c r="A15" s="7">
        <v>11</v>
      </c>
      <c r="B15" s="8">
        <v>45758</v>
      </c>
      <c r="C15" s="74"/>
      <c r="D15" s="93"/>
      <c r="E15" s="84"/>
      <c r="F15" s="85">
        <f t="shared" si="0"/>
        <v>119340</v>
      </c>
      <c r="G15" s="81"/>
    </row>
    <row r="16" spans="1:9">
      <c r="A16" s="7">
        <v>12</v>
      </c>
      <c r="B16" s="8">
        <v>45759</v>
      </c>
      <c r="C16" s="9"/>
      <c r="D16" s="79"/>
      <c r="E16" s="79"/>
      <c r="F16" s="80">
        <f t="shared" si="0"/>
        <v>119340</v>
      </c>
      <c r="G16" s="81"/>
    </row>
    <row r="17" spans="1:10">
      <c r="A17" s="20">
        <v>13</v>
      </c>
      <c r="B17" s="8">
        <v>45760</v>
      </c>
      <c r="C17" s="9"/>
      <c r="D17" s="79"/>
      <c r="E17" s="79">
        <v>0</v>
      </c>
      <c r="F17" s="80">
        <f t="shared" si="0"/>
        <v>119340</v>
      </c>
      <c r="G17" s="81"/>
    </row>
    <row r="18" spans="1:10">
      <c r="A18" s="20">
        <v>14</v>
      </c>
      <c r="B18" s="8">
        <v>45761</v>
      </c>
      <c r="C18" s="9"/>
      <c r="D18" s="79"/>
      <c r="E18" s="79"/>
      <c r="F18" s="80">
        <f t="shared" si="0"/>
        <v>119340</v>
      </c>
      <c r="G18" s="81"/>
    </row>
    <row r="19" spans="1:10">
      <c r="A19" s="20">
        <v>15</v>
      </c>
      <c r="B19" s="8">
        <v>45762</v>
      </c>
      <c r="E19" s="79"/>
      <c r="F19" s="85">
        <f>F18+D19-E19</f>
        <v>119340</v>
      </c>
      <c r="G19" s="81"/>
    </row>
    <row r="20" spans="1:10">
      <c r="A20" s="17">
        <v>16</v>
      </c>
      <c r="B20" s="8">
        <v>45763</v>
      </c>
      <c r="C20" s="9"/>
      <c r="D20" s="79"/>
      <c r="E20" s="79"/>
      <c r="F20" s="80">
        <f>F19+D20-E20</f>
        <v>119340</v>
      </c>
      <c r="G20" s="81"/>
    </row>
    <row r="21" spans="1:10">
      <c r="A21" s="17">
        <v>17</v>
      </c>
      <c r="B21" s="8">
        <v>45764</v>
      </c>
      <c r="C21" s="9"/>
      <c r="D21" s="86"/>
      <c r="E21" s="86"/>
      <c r="F21" s="85">
        <f>F20+D21-E21</f>
        <v>119340</v>
      </c>
      <c r="G21" s="81"/>
    </row>
    <row r="22" spans="1:10">
      <c r="A22" s="11">
        <v>18</v>
      </c>
      <c r="B22" s="8">
        <v>45765</v>
      </c>
      <c r="C22" s="19"/>
      <c r="D22" s="79"/>
      <c r="E22" s="79"/>
      <c r="F22" s="80">
        <f t="shared" si="0"/>
        <v>119340</v>
      </c>
      <c r="G22" s="81"/>
    </row>
    <row r="23" spans="1:10">
      <c r="A23" s="12">
        <v>19</v>
      </c>
      <c r="B23" s="8">
        <v>45766</v>
      </c>
      <c r="C23" s="19"/>
      <c r="D23" s="79"/>
      <c r="E23" s="79"/>
      <c r="F23" s="80">
        <f t="shared" si="0"/>
        <v>119340</v>
      </c>
      <c r="G23" s="81"/>
      <c r="J23" s="73"/>
    </row>
    <row r="24" spans="1:10" ht="62.25">
      <c r="A24" s="7">
        <v>20</v>
      </c>
      <c r="B24" s="8">
        <v>45767</v>
      </c>
      <c r="C24" s="164" t="s">
        <v>907</v>
      </c>
      <c r="D24" s="79">
        <v>10500</v>
      </c>
      <c r="E24" s="79"/>
      <c r="F24" s="80">
        <f t="shared" si="0"/>
        <v>129840</v>
      </c>
      <c r="G24" s="81"/>
    </row>
    <row r="25" spans="1:10">
      <c r="A25" s="7">
        <v>21</v>
      </c>
      <c r="B25" s="8">
        <v>45768</v>
      </c>
      <c r="C25" s="9"/>
      <c r="D25" s="87"/>
      <c r="E25" s="79"/>
      <c r="F25" s="80">
        <f t="shared" si="0"/>
        <v>129840</v>
      </c>
      <c r="G25" s="81"/>
    </row>
    <row r="26" spans="1:10" ht="24" customHeight="1">
      <c r="A26" s="7">
        <v>22</v>
      </c>
      <c r="B26" s="8">
        <v>45769</v>
      </c>
      <c r="C26" s="9"/>
      <c r="D26" s="79"/>
      <c r="E26" s="79"/>
      <c r="F26" s="80">
        <f t="shared" si="0"/>
        <v>129840</v>
      </c>
      <c r="G26" s="81"/>
    </row>
    <row r="27" spans="1:10" ht="14.25" customHeight="1">
      <c r="A27" s="7">
        <v>23</v>
      </c>
      <c r="B27" s="8">
        <v>45770</v>
      </c>
      <c r="C27" s="9"/>
      <c r="D27" s="87">
        <v>0</v>
      </c>
      <c r="E27" s="79"/>
      <c r="F27" s="80">
        <f t="shared" si="0"/>
        <v>129840</v>
      </c>
      <c r="G27" s="81"/>
    </row>
    <row r="28" spans="1:10">
      <c r="A28" s="7">
        <v>24</v>
      </c>
      <c r="B28" s="8">
        <v>45771</v>
      </c>
      <c r="C28" s="9"/>
      <c r="D28" s="79"/>
      <c r="E28" s="79"/>
      <c r="F28" s="80">
        <f t="shared" si="0"/>
        <v>129840</v>
      </c>
      <c r="G28" s="81"/>
    </row>
    <row r="29" spans="1:10" ht="21" customHeight="1">
      <c r="A29" s="7">
        <v>25</v>
      </c>
      <c r="B29" s="8">
        <v>45772</v>
      </c>
      <c r="C29" s="382"/>
      <c r="D29" s="380"/>
      <c r="E29" s="381"/>
      <c r="F29" s="80">
        <f>F28+D29-E29</f>
        <v>129840</v>
      </c>
      <c r="G29" s="81"/>
    </row>
    <row r="30" spans="1:10">
      <c r="A30" s="13">
        <v>26</v>
      </c>
      <c r="B30" s="8">
        <v>45773</v>
      </c>
      <c r="C30" s="293"/>
      <c r="F30" s="383">
        <f>F29+D30-E30</f>
        <v>129840</v>
      </c>
      <c r="G30" s="81"/>
    </row>
    <row r="31" spans="1:10" ht="23.25" customHeight="1">
      <c r="A31" s="7">
        <v>27</v>
      </c>
      <c r="B31" s="8">
        <v>45774</v>
      </c>
      <c r="C31" s="385"/>
      <c r="D31" s="366"/>
      <c r="E31" s="386"/>
      <c r="F31" s="384">
        <f>F30+D31-E31</f>
        <v>129840</v>
      </c>
      <c r="G31" s="81"/>
    </row>
    <row r="32" spans="1:10" ht="15.75">
      <c r="A32" s="7">
        <v>28</v>
      </c>
      <c r="B32" s="8">
        <v>45775</v>
      </c>
      <c r="C32" s="377"/>
      <c r="D32" s="79"/>
      <c r="E32" s="79"/>
      <c r="F32" s="80">
        <f t="shared" si="0"/>
        <v>129840</v>
      </c>
      <c r="G32" s="81"/>
    </row>
    <row r="33" spans="1:7" ht="19.5" customHeight="1">
      <c r="A33" s="7">
        <v>29</v>
      </c>
      <c r="B33" s="8">
        <v>45776</v>
      </c>
      <c r="C33" s="9"/>
      <c r="D33" s="79"/>
      <c r="E33" s="79"/>
      <c r="F33" s="80">
        <f t="shared" si="0"/>
        <v>129840</v>
      </c>
      <c r="G33" s="81"/>
    </row>
    <row r="34" spans="1:7">
      <c r="A34" s="20">
        <v>30</v>
      </c>
      <c r="B34" s="8">
        <v>45777</v>
      </c>
      <c r="C34" s="9"/>
      <c r="D34" s="79">
        <v>0</v>
      </c>
      <c r="E34" s="79"/>
      <c r="F34" s="80">
        <f t="shared" si="0"/>
        <v>129840</v>
      </c>
      <c r="G34" s="81"/>
    </row>
    <row r="35" spans="1:7" ht="24" customHeight="1">
      <c r="A35" s="7">
        <v>31</v>
      </c>
      <c r="B35" s="387" t="s">
        <v>905</v>
      </c>
      <c r="C35" s="9" t="s">
        <v>500</v>
      </c>
      <c r="D35" s="79">
        <v>0</v>
      </c>
      <c r="E35" s="79">
        <v>6000</v>
      </c>
      <c r="F35" s="80">
        <f t="shared" si="0"/>
        <v>123840</v>
      </c>
      <c r="G35" s="81"/>
    </row>
    <row r="36" spans="1:7" ht="18.75" customHeight="1">
      <c r="A36" s="7"/>
      <c r="B36" s="387" t="s">
        <v>905</v>
      </c>
      <c r="C36" s="9" t="s">
        <v>13</v>
      </c>
      <c r="D36" s="79">
        <v>0</v>
      </c>
      <c r="E36" s="79">
        <v>20000</v>
      </c>
      <c r="F36" s="80">
        <f>F35+D36-E36</f>
        <v>103840</v>
      </c>
      <c r="G36" s="81"/>
    </row>
    <row r="37" spans="1:7" ht="29.25" customHeight="1">
      <c r="A37" s="7"/>
      <c r="B37" s="387" t="s">
        <v>905</v>
      </c>
      <c r="C37" s="9" t="s">
        <v>136</v>
      </c>
      <c r="D37" s="79">
        <v>0</v>
      </c>
      <c r="E37" s="79">
        <f>141*30</f>
        <v>4230</v>
      </c>
      <c r="F37" s="80">
        <f t="shared" si="0"/>
        <v>99610</v>
      </c>
      <c r="G37" s="81"/>
    </row>
    <row r="38" spans="1:7" ht="28.5" customHeight="1" thickBot="1">
      <c r="A38" s="7"/>
      <c r="B38" s="8"/>
      <c r="C38" s="9" t="s">
        <v>14</v>
      </c>
      <c r="D38" s="79">
        <v>0</v>
      </c>
      <c r="E38" s="79">
        <v>1000</v>
      </c>
      <c r="F38" s="88">
        <f t="shared" si="0"/>
        <v>98610</v>
      </c>
      <c r="G38" s="81"/>
    </row>
    <row r="39" spans="1:7" ht="15.75" thickBot="1">
      <c r="A39" s="15"/>
      <c r="B39" s="16"/>
      <c r="C39" s="16"/>
      <c r="D39" s="92">
        <f>SUM(D5:D38)</f>
        <v>95694</v>
      </c>
      <c r="E39" s="91">
        <f>SUM(E5:E38)</f>
        <v>35590</v>
      </c>
      <c r="F39" s="89"/>
      <c r="G39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>
      <selection activeCell="D87" sqref="D87"/>
    </sheetView>
  </sheetViews>
  <sheetFormatPr defaultRowHeight="15"/>
  <cols>
    <col min="1" max="1" width="6.7109375" customWidth="1"/>
    <col min="2" max="2" width="12.85546875" customWidth="1"/>
    <col min="4" max="4" width="12.28515625" bestFit="1" customWidth="1"/>
    <col min="5" max="5" width="12" customWidth="1"/>
    <col min="6" max="6" width="12.42578125" bestFit="1" customWidth="1"/>
    <col min="7" max="7" width="8.5703125" customWidth="1"/>
    <col min="8" max="8" width="15.140625" customWidth="1"/>
  </cols>
  <sheetData>
    <row r="1" spans="1:8" ht="17.25">
      <c r="A1" s="508" t="s">
        <v>660</v>
      </c>
      <c r="B1" s="509"/>
      <c r="C1" s="509"/>
      <c r="D1" s="509"/>
      <c r="E1" s="509"/>
      <c r="F1" s="509"/>
      <c r="G1" s="509"/>
      <c r="H1" s="510"/>
    </row>
    <row r="2" spans="1:8" ht="27.75" customHeight="1">
      <c r="A2" s="7" t="s">
        <v>661</v>
      </c>
      <c r="B2" s="164" t="s">
        <v>662</v>
      </c>
      <c r="C2" s="511" t="s">
        <v>663</v>
      </c>
      <c r="D2" s="512"/>
      <c r="E2" s="513"/>
      <c r="F2" s="164" t="s">
        <v>463</v>
      </c>
      <c r="G2" s="340" t="s">
        <v>664</v>
      </c>
      <c r="H2" s="164" t="s">
        <v>588</v>
      </c>
    </row>
    <row r="3" spans="1:8" ht="16.5">
      <c r="A3" s="7">
        <v>1</v>
      </c>
      <c r="B3" s="225" t="s">
        <v>161</v>
      </c>
      <c r="C3" s="514" t="s">
        <v>665</v>
      </c>
      <c r="D3" s="515"/>
      <c r="E3" s="516"/>
      <c r="F3" s="225"/>
      <c r="G3" s="225"/>
      <c r="H3" s="360">
        <v>5116</v>
      </c>
    </row>
    <row r="4" spans="1:8" ht="18" customHeight="1">
      <c r="A4" s="7" t="s">
        <v>980</v>
      </c>
      <c r="B4" s="225" t="s">
        <v>666</v>
      </c>
      <c r="C4" s="517" t="s">
        <v>667</v>
      </c>
      <c r="D4" s="518"/>
      <c r="E4" s="519"/>
      <c r="F4" s="225">
        <v>9989436520</v>
      </c>
      <c r="G4" s="225"/>
      <c r="H4" s="360">
        <v>15000</v>
      </c>
    </row>
    <row r="5" spans="1:8" ht="18" customHeight="1">
      <c r="A5" s="7">
        <v>3</v>
      </c>
      <c r="B5" s="225" t="s">
        <v>165</v>
      </c>
      <c r="C5" s="502" t="s">
        <v>668</v>
      </c>
      <c r="D5" s="504"/>
      <c r="E5" s="503"/>
      <c r="F5" s="225"/>
      <c r="G5" s="344" t="s">
        <v>669</v>
      </c>
      <c r="H5" s="360">
        <v>0</v>
      </c>
    </row>
    <row r="6" spans="1:8" ht="20.25" customHeight="1">
      <c r="A6" s="7" t="s">
        <v>981</v>
      </c>
      <c r="B6" s="225" t="s">
        <v>213</v>
      </c>
      <c r="C6" s="502" t="s">
        <v>670</v>
      </c>
      <c r="D6" s="504"/>
      <c r="E6" s="503"/>
      <c r="F6" s="225"/>
      <c r="G6" s="225"/>
      <c r="H6" s="360">
        <v>11000</v>
      </c>
    </row>
    <row r="7" spans="1:8" ht="18" customHeight="1">
      <c r="A7" s="7" t="s">
        <v>982</v>
      </c>
      <c r="B7" s="225" t="s">
        <v>671</v>
      </c>
      <c r="C7" s="502" t="s">
        <v>672</v>
      </c>
      <c r="D7" s="504"/>
      <c r="E7" s="503"/>
      <c r="F7" s="225"/>
      <c r="G7" s="225"/>
      <c r="H7" s="360">
        <v>11000</v>
      </c>
    </row>
    <row r="8" spans="1:8" ht="17.25" customHeight="1">
      <c r="A8" s="7" t="s">
        <v>983</v>
      </c>
      <c r="B8" s="225" t="s">
        <v>411</v>
      </c>
      <c r="C8" s="502" t="s">
        <v>673</v>
      </c>
      <c r="D8" s="504"/>
      <c r="E8" s="503"/>
      <c r="F8" s="225">
        <v>8341034799</v>
      </c>
      <c r="G8" s="225"/>
      <c r="H8" s="360">
        <v>5001</v>
      </c>
    </row>
    <row r="9" spans="1:8" ht="14.25" customHeight="1">
      <c r="A9" s="7" t="s">
        <v>984</v>
      </c>
      <c r="B9" s="225" t="s">
        <v>674</v>
      </c>
      <c r="C9" s="502" t="s">
        <v>785</v>
      </c>
      <c r="D9" s="504"/>
      <c r="E9" s="503"/>
      <c r="F9" s="225"/>
      <c r="G9" s="225"/>
      <c r="H9" s="360">
        <v>500</v>
      </c>
    </row>
    <row r="10" spans="1:8" ht="15.75" customHeight="1">
      <c r="A10" s="7" t="s">
        <v>979</v>
      </c>
      <c r="B10" s="225" t="s">
        <v>675</v>
      </c>
      <c r="C10" s="514" t="s">
        <v>676</v>
      </c>
      <c r="D10" s="515"/>
      <c r="E10" s="516"/>
      <c r="F10" s="225">
        <v>8500048080</v>
      </c>
      <c r="G10" s="225"/>
      <c r="H10" s="360">
        <v>1100</v>
      </c>
    </row>
    <row r="11" spans="1:8" ht="15" customHeight="1">
      <c r="A11" s="7" t="s">
        <v>978</v>
      </c>
      <c r="B11" s="225" t="s">
        <v>677</v>
      </c>
      <c r="C11" s="505" t="s">
        <v>678</v>
      </c>
      <c r="D11" s="506"/>
      <c r="E11" s="507"/>
      <c r="F11" s="225">
        <v>9553022277</v>
      </c>
      <c r="G11" s="225"/>
      <c r="H11" s="360">
        <v>500</v>
      </c>
    </row>
    <row r="12" spans="1:8" ht="17.25" customHeight="1">
      <c r="A12" s="7" t="s">
        <v>977</v>
      </c>
      <c r="B12" s="225" t="s">
        <v>248</v>
      </c>
      <c r="C12" s="502" t="s">
        <v>679</v>
      </c>
      <c r="D12" s="504"/>
      <c r="E12" s="503"/>
      <c r="F12" s="225">
        <v>9440952883</v>
      </c>
      <c r="G12" s="225"/>
      <c r="H12" s="360">
        <v>500</v>
      </c>
    </row>
    <row r="13" spans="1:8" ht="21.75" customHeight="1">
      <c r="A13" s="7" t="s">
        <v>976</v>
      </c>
      <c r="B13" s="225" t="s">
        <v>680</v>
      </c>
      <c r="C13" s="502" t="s">
        <v>786</v>
      </c>
      <c r="D13" s="504"/>
      <c r="E13" s="503"/>
      <c r="F13" s="225">
        <v>9603772414</v>
      </c>
      <c r="G13" s="225"/>
      <c r="H13" s="360">
        <v>5000</v>
      </c>
    </row>
    <row r="14" spans="1:8" ht="21" customHeight="1">
      <c r="A14" s="7" t="s">
        <v>975</v>
      </c>
      <c r="B14" s="225" t="s">
        <v>681</v>
      </c>
      <c r="C14" s="502" t="s">
        <v>682</v>
      </c>
      <c r="D14" s="504"/>
      <c r="E14" s="503"/>
      <c r="F14" s="225">
        <v>9618195308</v>
      </c>
      <c r="G14" s="225"/>
      <c r="H14" s="360">
        <v>516</v>
      </c>
    </row>
    <row r="15" spans="1:8" ht="27.75" customHeight="1">
      <c r="A15" s="7" t="s">
        <v>974</v>
      </c>
      <c r="B15" s="225" t="s">
        <v>339</v>
      </c>
      <c r="C15" s="502" t="s">
        <v>683</v>
      </c>
      <c r="D15" s="504"/>
      <c r="E15" s="503"/>
      <c r="F15" s="225">
        <v>8096801886</v>
      </c>
      <c r="G15" s="225"/>
      <c r="H15" s="360">
        <v>2000</v>
      </c>
    </row>
    <row r="16" spans="1:8" ht="30.75">
      <c r="A16" s="7" t="s">
        <v>973</v>
      </c>
      <c r="B16" s="225" t="s">
        <v>684</v>
      </c>
      <c r="C16" s="502" t="s">
        <v>685</v>
      </c>
      <c r="D16" s="504"/>
      <c r="E16" s="503"/>
      <c r="F16" s="225">
        <v>934861248</v>
      </c>
      <c r="G16" s="225"/>
      <c r="H16" s="360">
        <v>2116</v>
      </c>
    </row>
    <row r="17" spans="1:8" ht="33">
      <c r="A17" s="7" t="s">
        <v>972</v>
      </c>
      <c r="B17" s="225" t="s">
        <v>686</v>
      </c>
      <c r="C17" s="514" t="s">
        <v>687</v>
      </c>
      <c r="D17" s="515"/>
      <c r="E17" s="516"/>
      <c r="F17" s="225">
        <v>8143170176</v>
      </c>
      <c r="G17" s="225"/>
      <c r="H17" s="360">
        <v>5001</v>
      </c>
    </row>
    <row r="18" spans="1:8" ht="30" customHeight="1">
      <c r="A18" s="7" t="s">
        <v>971</v>
      </c>
      <c r="B18" s="225" t="s">
        <v>249</v>
      </c>
      <c r="C18" s="517" t="s">
        <v>688</v>
      </c>
      <c r="D18" s="518"/>
      <c r="E18" s="519"/>
      <c r="F18" s="225">
        <v>8332059919</v>
      </c>
      <c r="G18" s="225"/>
      <c r="H18" s="360">
        <v>2000</v>
      </c>
    </row>
    <row r="19" spans="1:8" ht="15" customHeight="1">
      <c r="A19" s="7" t="s">
        <v>970</v>
      </c>
      <c r="B19" s="225" t="s">
        <v>689</v>
      </c>
      <c r="C19" s="502" t="s">
        <v>690</v>
      </c>
      <c r="D19" s="504"/>
      <c r="E19" s="503"/>
      <c r="F19" s="225">
        <v>9618353603</v>
      </c>
      <c r="G19" s="225"/>
      <c r="H19" s="360">
        <v>5000</v>
      </c>
    </row>
    <row r="20" spans="1:8" ht="19.5" customHeight="1">
      <c r="A20" s="7" t="s">
        <v>969</v>
      </c>
      <c r="B20" s="225" t="s">
        <v>689</v>
      </c>
      <c r="C20" s="502" t="s">
        <v>691</v>
      </c>
      <c r="D20" s="504"/>
      <c r="E20" s="503"/>
      <c r="F20" s="225">
        <v>9652424929</v>
      </c>
      <c r="G20" s="225"/>
      <c r="H20" s="360">
        <v>2000</v>
      </c>
    </row>
    <row r="21" spans="1:8" ht="18" customHeight="1">
      <c r="A21" s="7" t="s">
        <v>968</v>
      </c>
      <c r="B21" s="225" t="s">
        <v>692</v>
      </c>
      <c r="C21" s="502" t="s">
        <v>693</v>
      </c>
      <c r="D21" s="504"/>
      <c r="E21" s="503"/>
      <c r="F21" s="225">
        <v>9848540888</v>
      </c>
      <c r="G21" s="225"/>
      <c r="H21" s="360">
        <v>500</v>
      </c>
    </row>
    <row r="22" spans="1:8" ht="15.75" customHeight="1">
      <c r="A22" s="7" t="s">
        <v>967</v>
      </c>
      <c r="B22" s="225" t="s">
        <v>367</v>
      </c>
      <c r="C22" s="502" t="s">
        <v>694</v>
      </c>
      <c r="D22" s="504"/>
      <c r="E22" s="503"/>
      <c r="F22" s="225">
        <v>9133229919</v>
      </c>
      <c r="G22" s="225"/>
      <c r="H22" s="360">
        <v>1500</v>
      </c>
    </row>
    <row r="23" spans="1:8" ht="15" customHeight="1">
      <c r="A23" s="7" t="s">
        <v>966</v>
      </c>
      <c r="B23" s="225" t="s">
        <v>472</v>
      </c>
      <c r="C23" s="502" t="s">
        <v>695</v>
      </c>
      <c r="D23" s="504"/>
      <c r="E23" s="503"/>
      <c r="F23" s="225"/>
      <c r="G23" s="225"/>
      <c r="H23" s="360">
        <v>10000</v>
      </c>
    </row>
    <row r="24" spans="1:8" ht="17.25" customHeight="1">
      <c r="A24" s="7" t="s">
        <v>965</v>
      </c>
      <c r="B24" s="225" t="s">
        <v>181</v>
      </c>
      <c r="C24" s="514" t="s">
        <v>182</v>
      </c>
      <c r="D24" s="515"/>
      <c r="E24" s="516"/>
      <c r="F24" s="225">
        <v>9059968416</v>
      </c>
      <c r="G24" s="225"/>
      <c r="H24" s="360">
        <v>1001</v>
      </c>
    </row>
    <row r="25" spans="1:8" ht="18.75" customHeight="1">
      <c r="A25" s="7" t="s">
        <v>964</v>
      </c>
      <c r="B25" s="225" t="s">
        <v>696</v>
      </c>
      <c r="C25" s="517" t="s">
        <v>697</v>
      </c>
      <c r="D25" s="518"/>
      <c r="E25" s="519"/>
      <c r="F25" s="225">
        <v>9440345530</v>
      </c>
      <c r="G25" s="225"/>
      <c r="H25" s="360">
        <v>500</v>
      </c>
    </row>
    <row r="26" spans="1:8" ht="17.25" customHeight="1">
      <c r="A26" s="7" t="s">
        <v>963</v>
      </c>
      <c r="B26" s="225" t="s">
        <v>698</v>
      </c>
      <c r="C26" s="502" t="s">
        <v>699</v>
      </c>
      <c r="D26" s="504"/>
      <c r="E26" s="503"/>
      <c r="F26" s="225"/>
      <c r="G26" s="225"/>
      <c r="H26" s="360">
        <v>500</v>
      </c>
    </row>
    <row r="27" spans="1:8" ht="15.75" customHeight="1">
      <c r="A27" s="7" t="s">
        <v>962</v>
      </c>
      <c r="B27" s="225" t="s">
        <v>175</v>
      </c>
      <c r="C27" s="502" t="s">
        <v>210</v>
      </c>
      <c r="D27" s="504"/>
      <c r="E27" s="503"/>
      <c r="F27" s="225"/>
      <c r="G27" s="225"/>
      <c r="H27" s="360">
        <v>501</v>
      </c>
    </row>
    <row r="28" spans="1:8" ht="18" customHeight="1">
      <c r="A28" s="7" t="s">
        <v>961</v>
      </c>
      <c r="B28" s="225" t="s">
        <v>700</v>
      </c>
      <c r="C28" s="514" t="s">
        <v>701</v>
      </c>
      <c r="D28" s="515"/>
      <c r="E28" s="516"/>
      <c r="F28" s="225">
        <v>9949099630</v>
      </c>
      <c r="G28" s="225"/>
      <c r="H28" s="360">
        <v>1500</v>
      </c>
    </row>
    <row r="29" spans="1:8" ht="17.25" customHeight="1">
      <c r="A29" s="7" t="s">
        <v>960</v>
      </c>
      <c r="B29" s="225" t="s">
        <v>161</v>
      </c>
      <c r="C29" s="517" t="s">
        <v>702</v>
      </c>
      <c r="D29" s="518"/>
      <c r="E29" s="519"/>
      <c r="F29" s="225"/>
      <c r="G29" s="225"/>
      <c r="H29" s="360">
        <v>2001</v>
      </c>
    </row>
    <row r="30" spans="1:8" ht="19.5" customHeight="1">
      <c r="A30" s="7" t="s">
        <v>959</v>
      </c>
      <c r="B30" s="225" t="s">
        <v>206</v>
      </c>
      <c r="C30" s="502" t="s">
        <v>703</v>
      </c>
      <c r="D30" s="504"/>
      <c r="E30" s="503"/>
      <c r="F30" s="225">
        <v>9849486049</v>
      </c>
      <c r="G30" s="225"/>
      <c r="H30" s="360">
        <v>1800</v>
      </c>
    </row>
    <row r="31" spans="1:8" ht="19.5" customHeight="1">
      <c r="A31" s="7" t="s">
        <v>958</v>
      </c>
      <c r="B31" s="225" t="s">
        <v>704</v>
      </c>
      <c r="C31" s="502" t="s">
        <v>591</v>
      </c>
      <c r="D31" s="504"/>
      <c r="E31" s="503"/>
      <c r="F31" s="225"/>
      <c r="G31" s="225"/>
      <c r="H31" s="360">
        <v>500</v>
      </c>
    </row>
    <row r="32" spans="1:8" ht="25.5" customHeight="1">
      <c r="A32" s="7">
        <v>30</v>
      </c>
      <c r="B32" s="225" t="s">
        <v>255</v>
      </c>
      <c r="C32" s="514" t="s">
        <v>256</v>
      </c>
      <c r="D32" s="515"/>
      <c r="E32" s="516"/>
      <c r="F32" s="225"/>
      <c r="G32" s="225" t="s">
        <v>706</v>
      </c>
      <c r="H32" s="360">
        <v>0</v>
      </c>
    </row>
    <row r="33" spans="1:11" ht="36" customHeight="1">
      <c r="A33" s="7">
        <v>31</v>
      </c>
      <c r="B33" s="225" t="s">
        <v>272</v>
      </c>
      <c r="C33" s="517" t="s">
        <v>705</v>
      </c>
      <c r="D33" s="518"/>
      <c r="E33" s="519"/>
      <c r="F33" s="225"/>
      <c r="G33" s="225" t="s">
        <v>707</v>
      </c>
      <c r="H33" s="360">
        <v>0</v>
      </c>
    </row>
    <row r="34" spans="1:11" ht="51.75" customHeight="1">
      <c r="A34" s="7">
        <v>32</v>
      </c>
      <c r="B34" s="225" t="s">
        <v>708</v>
      </c>
      <c r="C34" s="502" t="s">
        <v>709</v>
      </c>
      <c r="D34" s="504"/>
      <c r="E34" s="503"/>
      <c r="F34" s="502" t="s">
        <v>710</v>
      </c>
      <c r="G34" s="503"/>
      <c r="H34" s="360">
        <v>0</v>
      </c>
    </row>
    <row r="35" spans="1:11" ht="16.5">
      <c r="A35" s="7">
        <v>33</v>
      </c>
      <c r="B35" s="130" t="s">
        <v>197</v>
      </c>
      <c r="C35" s="502" t="s">
        <v>229</v>
      </c>
      <c r="D35" s="504"/>
      <c r="E35" s="503"/>
      <c r="F35" s="501" t="s">
        <v>711</v>
      </c>
      <c r="G35" s="497"/>
      <c r="H35" s="360">
        <v>0</v>
      </c>
    </row>
    <row r="36" spans="1:11" ht="16.5">
      <c r="A36" s="7">
        <v>34</v>
      </c>
      <c r="B36" s="345" t="s">
        <v>455</v>
      </c>
      <c r="C36" s="502" t="s">
        <v>712</v>
      </c>
      <c r="D36" s="504"/>
      <c r="E36" s="503"/>
      <c r="F36" s="501" t="s">
        <v>715</v>
      </c>
      <c r="G36" s="497"/>
      <c r="H36" s="361">
        <v>0</v>
      </c>
      <c r="K36" s="73"/>
    </row>
    <row r="37" spans="1:11" ht="16.5">
      <c r="A37" s="7">
        <v>35</v>
      </c>
      <c r="B37" s="345" t="s">
        <v>713</v>
      </c>
      <c r="C37" s="501" t="s">
        <v>714</v>
      </c>
      <c r="D37" s="496"/>
      <c r="E37" s="497"/>
      <c r="F37" s="501" t="s">
        <v>716</v>
      </c>
      <c r="G37" s="497"/>
      <c r="H37" s="361">
        <v>0</v>
      </c>
    </row>
    <row r="38" spans="1:11" ht="16.5">
      <c r="A38" s="7">
        <v>36</v>
      </c>
      <c r="B38" s="345"/>
      <c r="C38" s="501" t="s">
        <v>717</v>
      </c>
      <c r="D38" s="496"/>
      <c r="E38" s="497"/>
      <c r="F38" s="501" t="s">
        <v>718</v>
      </c>
      <c r="G38" s="497"/>
      <c r="H38" s="361">
        <v>0</v>
      </c>
    </row>
    <row r="39" spans="1:11" ht="16.5">
      <c r="A39" s="7">
        <v>37</v>
      </c>
      <c r="B39" s="345"/>
      <c r="C39" s="501" t="s">
        <v>719</v>
      </c>
      <c r="D39" s="496"/>
      <c r="E39" s="497"/>
      <c r="F39" s="501" t="s">
        <v>720</v>
      </c>
      <c r="G39" s="497"/>
      <c r="H39" s="361">
        <v>0</v>
      </c>
    </row>
    <row r="40" spans="1:11" ht="69" customHeight="1">
      <c r="A40" s="7">
        <v>38</v>
      </c>
      <c r="B40" s="345" t="s">
        <v>192</v>
      </c>
      <c r="C40" s="501" t="s">
        <v>507</v>
      </c>
      <c r="D40" s="496"/>
      <c r="E40" s="497"/>
      <c r="F40" s="502" t="s">
        <v>721</v>
      </c>
      <c r="G40" s="503"/>
      <c r="H40" s="361">
        <v>0</v>
      </c>
    </row>
    <row r="41" spans="1:11" ht="15.75" customHeight="1">
      <c r="A41" s="7">
        <v>39</v>
      </c>
      <c r="B41" s="345"/>
      <c r="C41" s="501" t="s">
        <v>722</v>
      </c>
      <c r="D41" s="496"/>
      <c r="E41" s="497"/>
      <c r="F41" s="502" t="s">
        <v>723</v>
      </c>
      <c r="G41" s="503"/>
      <c r="H41" s="361">
        <v>0</v>
      </c>
    </row>
    <row r="42" spans="1:11" ht="15.75" customHeight="1">
      <c r="A42" s="7">
        <v>40</v>
      </c>
      <c r="B42" s="345"/>
      <c r="C42" s="501" t="s">
        <v>724</v>
      </c>
      <c r="D42" s="496"/>
      <c r="E42" s="497"/>
      <c r="F42" s="502" t="s">
        <v>725</v>
      </c>
      <c r="G42" s="503"/>
      <c r="H42" s="361">
        <v>0</v>
      </c>
    </row>
    <row r="43" spans="1:11" ht="15.75" customHeight="1">
      <c r="A43" s="327"/>
      <c r="B43" s="345" t="s">
        <v>248</v>
      </c>
      <c r="C43" s="501" t="s">
        <v>679</v>
      </c>
      <c r="D43" s="496"/>
      <c r="E43" s="497"/>
      <c r="F43" s="502" t="s">
        <v>787</v>
      </c>
      <c r="G43" s="503"/>
      <c r="H43" s="361">
        <v>0</v>
      </c>
    </row>
    <row r="44" spans="1:11" ht="15.75" customHeight="1">
      <c r="A44" s="327"/>
      <c r="B44" s="345"/>
      <c r="C44" s="346"/>
      <c r="D44" s="348"/>
      <c r="E44" s="347"/>
      <c r="F44" s="341"/>
      <c r="G44" s="342"/>
      <c r="H44" s="361"/>
    </row>
    <row r="45" spans="1:11" ht="15.75" customHeight="1">
      <c r="A45" s="327"/>
      <c r="B45" s="345"/>
      <c r="C45" s="346"/>
      <c r="D45" s="348"/>
      <c r="E45" s="347"/>
      <c r="F45" s="341"/>
      <c r="G45" s="342"/>
      <c r="H45" s="361"/>
    </row>
    <row r="46" spans="1:11" ht="15.75" customHeight="1">
      <c r="A46" s="327"/>
      <c r="B46" s="345"/>
      <c r="C46" s="346"/>
      <c r="D46" s="348"/>
      <c r="E46" s="347"/>
      <c r="F46" s="341"/>
      <c r="G46" s="342"/>
      <c r="H46" s="361"/>
    </row>
    <row r="47" spans="1:11" ht="15.75" customHeight="1">
      <c r="A47" s="327"/>
      <c r="B47" s="345"/>
      <c r="C47" s="495" t="s">
        <v>989</v>
      </c>
      <c r="D47" s="496"/>
      <c r="E47" s="497"/>
      <c r="F47" s="341"/>
      <c r="G47" s="342"/>
      <c r="H47" s="361">
        <f>'ramakalyanam  katnamulu )'!E53</f>
        <v>16621</v>
      </c>
    </row>
    <row r="48" spans="1:11" ht="15.75" customHeight="1">
      <c r="A48" s="327"/>
      <c r="B48" s="345"/>
      <c r="C48" s="346"/>
      <c r="D48" s="348"/>
      <c r="E48" s="347"/>
      <c r="F48" s="341"/>
      <c r="G48" s="342"/>
      <c r="H48" s="361"/>
    </row>
    <row r="49" spans="1:8" ht="15.75" customHeight="1">
      <c r="A49" s="327"/>
      <c r="B49" s="345"/>
      <c r="C49" s="346"/>
      <c r="D49" s="348"/>
      <c r="E49" s="347"/>
      <c r="F49" s="341"/>
      <c r="G49" s="342"/>
      <c r="H49" s="361"/>
    </row>
    <row r="50" spans="1:8" ht="15.75" customHeight="1">
      <c r="A50" s="327"/>
      <c r="B50" s="345"/>
      <c r="C50" s="346"/>
      <c r="D50" s="348"/>
      <c r="E50" s="347"/>
      <c r="F50" s="341"/>
      <c r="G50" s="342"/>
      <c r="H50" s="361"/>
    </row>
    <row r="51" spans="1:8" ht="18" thickBot="1">
      <c r="A51" s="338"/>
      <c r="B51" s="339"/>
      <c r="C51" s="339"/>
      <c r="D51" s="339"/>
      <c r="E51" s="339"/>
      <c r="F51" s="339"/>
      <c r="G51" s="339"/>
      <c r="H51" s="362">
        <f>SUM(H3:H50)</f>
        <v>110274</v>
      </c>
    </row>
    <row r="53" spans="1:8" ht="18.75">
      <c r="C53" s="499" t="s">
        <v>768</v>
      </c>
      <c r="D53" s="500"/>
      <c r="E53" s="500"/>
    </row>
    <row r="54" spans="1:8" ht="16.5" customHeight="1">
      <c r="B54" t="s">
        <v>506</v>
      </c>
      <c r="C54" s="486" t="s">
        <v>777</v>
      </c>
      <c r="D54" s="486"/>
      <c r="E54" s="486"/>
      <c r="F54" t="s">
        <v>535</v>
      </c>
    </row>
    <row r="55" spans="1:8" ht="18.75" customHeight="1">
      <c r="C55" s="486" t="s">
        <v>844</v>
      </c>
      <c r="D55" s="486"/>
      <c r="E55" s="486"/>
      <c r="G55" t="s">
        <v>732</v>
      </c>
    </row>
    <row r="56" spans="1:8">
      <c r="B56" s="349">
        <v>45741</v>
      </c>
      <c r="C56" s="474" t="s">
        <v>826</v>
      </c>
      <c r="D56" s="474"/>
      <c r="E56" s="474"/>
      <c r="F56">
        <v>720</v>
      </c>
      <c r="G56" t="s">
        <v>732</v>
      </c>
    </row>
    <row r="57" spans="1:8">
      <c r="B57" s="349">
        <v>45748</v>
      </c>
      <c r="C57" s="474" t="s">
        <v>827</v>
      </c>
      <c r="D57" s="474"/>
      <c r="E57" s="474"/>
      <c r="F57">
        <v>1000</v>
      </c>
      <c r="G57" t="s">
        <v>770</v>
      </c>
    </row>
    <row r="58" spans="1:8">
      <c r="B58" s="349">
        <v>45750</v>
      </c>
      <c r="C58" s="474" t="s">
        <v>828</v>
      </c>
      <c r="D58" s="474"/>
      <c r="E58" s="474"/>
      <c r="F58">
        <v>2000</v>
      </c>
      <c r="G58" t="s">
        <v>770</v>
      </c>
    </row>
    <row r="59" spans="1:8">
      <c r="B59" s="349">
        <v>45751</v>
      </c>
      <c r="C59" s="474" t="s">
        <v>829</v>
      </c>
      <c r="D59" s="474"/>
      <c r="E59" s="474"/>
      <c r="F59">
        <v>1720</v>
      </c>
      <c r="G59" t="s">
        <v>770</v>
      </c>
    </row>
    <row r="60" spans="1:8">
      <c r="B60" s="349">
        <v>45751</v>
      </c>
      <c r="C60" s="474" t="s">
        <v>318</v>
      </c>
      <c r="D60" s="474"/>
      <c r="E60" s="474"/>
      <c r="F60">
        <v>4000</v>
      </c>
      <c r="G60" t="s">
        <v>770</v>
      </c>
    </row>
    <row r="61" spans="1:8">
      <c r="B61" s="349">
        <v>45751</v>
      </c>
      <c r="C61" s="474" t="s">
        <v>830</v>
      </c>
      <c r="D61" s="474"/>
      <c r="E61" s="474"/>
      <c r="F61">
        <v>1100</v>
      </c>
      <c r="G61" t="s">
        <v>770</v>
      </c>
    </row>
    <row r="62" spans="1:8">
      <c r="B62" s="349">
        <v>45751</v>
      </c>
      <c r="C62" s="474" t="s">
        <v>831</v>
      </c>
      <c r="D62" s="474"/>
      <c r="E62" s="474"/>
      <c r="F62">
        <v>350</v>
      </c>
      <c r="G62" t="s">
        <v>770</v>
      </c>
    </row>
    <row r="63" spans="1:8">
      <c r="B63" s="349">
        <v>45752</v>
      </c>
      <c r="C63" s="474" t="s">
        <v>832</v>
      </c>
      <c r="D63" s="474"/>
      <c r="E63" s="474"/>
      <c r="F63">
        <v>1000</v>
      </c>
      <c r="G63" t="s">
        <v>770</v>
      </c>
    </row>
    <row r="64" spans="1:8">
      <c r="B64" s="349">
        <v>45752</v>
      </c>
      <c r="C64" s="474" t="s">
        <v>833</v>
      </c>
      <c r="D64" s="474"/>
      <c r="E64" s="474"/>
      <c r="F64">
        <v>500</v>
      </c>
      <c r="G64" t="s">
        <v>770</v>
      </c>
    </row>
    <row r="65" spans="2:7">
      <c r="B65" s="349">
        <v>45752</v>
      </c>
      <c r="C65" s="474" t="s">
        <v>834</v>
      </c>
      <c r="D65" s="474"/>
      <c r="E65" s="474"/>
      <c r="F65">
        <v>300</v>
      </c>
      <c r="G65" t="s">
        <v>770</v>
      </c>
    </row>
    <row r="66" spans="2:7">
      <c r="B66" s="349">
        <v>45753</v>
      </c>
      <c r="C66" s="474" t="s">
        <v>835</v>
      </c>
      <c r="D66" s="474"/>
      <c r="E66" s="474"/>
      <c r="F66">
        <v>7000</v>
      </c>
      <c r="G66" t="s">
        <v>770</v>
      </c>
    </row>
    <row r="67" spans="2:7">
      <c r="B67" s="349">
        <v>45754</v>
      </c>
      <c r="C67" s="474" t="s">
        <v>836</v>
      </c>
      <c r="D67" s="474"/>
      <c r="E67" s="474"/>
      <c r="F67">
        <v>11000</v>
      </c>
      <c r="G67" t="s">
        <v>770</v>
      </c>
    </row>
    <row r="68" spans="2:7">
      <c r="B68" s="349">
        <v>45754</v>
      </c>
      <c r="C68" s="474" t="s">
        <v>837</v>
      </c>
      <c r="D68" s="474"/>
      <c r="E68" s="474"/>
      <c r="F68">
        <v>1500</v>
      </c>
      <c r="G68" t="s">
        <v>770</v>
      </c>
    </row>
    <row r="69" spans="2:7">
      <c r="B69" s="349">
        <v>45754</v>
      </c>
      <c r="C69" s="474" t="s">
        <v>838</v>
      </c>
      <c r="D69" s="474"/>
      <c r="E69" s="474"/>
      <c r="F69">
        <v>500</v>
      </c>
      <c r="G69" t="s">
        <v>770</v>
      </c>
    </row>
    <row r="70" spans="2:7">
      <c r="B70" s="349">
        <v>45754</v>
      </c>
      <c r="C70" s="474" t="s">
        <v>839</v>
      </c>
      <c r="D70" s="474"/>
      <c r="E70" s="474"/>
      <c r="F70">
        <v>500</v>
      </c>
      <c r="G70" t="s">
        <v>770</v>
      </c>
    </row>
    <row r="71" spans="2:7">
      <c r="B71" s="349">
        <v>45754</v>
      </c>
      <c r="C71" s="474" t="s">
        <v>840</v>
      </c>
      <c r="D71" s="474"/>
      <c r="E71" s="474"/>
      <c r="F71">
        <v>11000</v>
      </c>
      <c r="G71" t="s">
        <v>770</v>
      </c>
    </row>
    <row r="72" spans="2:7" ht="30" customHeight="1">
      <c r="B72" s="349">
        <v>45754</v>
      </c>
      <c r="C72" s="486" t="s">
        <v>841</v>
      </c>
      <c r="D72" s="486"/>
      <c r="E72" s="486"/>
      <c r="F72">
        <v>2600</v>
      </c>
      <c r="G72" t="s">
        <v>770</v>
      </c>
    </row>
    <row r="73" spans="2:7">
      <c r="B73" s="349">
        <v>45754</v>
      </c>
      <c r="C73" s="474" t="s">
        <v>842</v>
      </c>
      <c r="D73" s="474"/>
      <c r="E73" s="474"/>
      <c r="F73">
        <v>18500</v>
      </c>
      <c r="G73" t="s">
        <v>770</v>
      </c>
    </row>
    <row r="74" spans="2:7">
      <c r="B74" s="349">
        <v>45754</v>
      </c>
      <c r="C74" s="474" t="s">
        <v>843</v>
      </c>
      <c r="D74" s="474"/>
      <c r="E74" s="474"/>
      <c r="F74">
        <v>900</v>
      </c>
      <c r="G74" t="s">
        <v>770</v>
      </c>
    </row>
    <row r="75" spans="2:7">
      <c r="B75" s="349">
        <v>45754</v>
      </c>
      <c r="C75" s="474" t="s">
        <v>894</v>
      </c>
      <c r="D75" s="474"/>
      <c r="E75" s="474"/>
      <c r="F75">
        <v>500</v>
      </c>
      <c r="G75" t="s">
        <v>770</v>
      </c>
    </row>
    <row r="76" spans="2:7">
      <c r="B76" s="349">
        <v>45751</v>
      </c>
      <c r="C76" s="474" t="s">
        <v>988</v>
      </c>
      <c r="D76" s="474"/>
      <c r="E76" s="474"/>
      <c r="F76">
        <v>2000</v>
      </c>
      <c r="G76" t="s">
        <v>770</v>
      </c>
    </row>
    <row r="77" spans="2:7">
      <c r="C77" s="498" t="s">
        <v>990</v>
      </c>
      <c r="D77" s="474"/>
      <c r="E77" s="474"/>
      <c r="F77">
        <v>7000</v>
      </c>
    </row>
    <row r="78" spans="2:7">
      <c r="C78" s="498" t="s">
        <v>991</v>
      </c>
      <c r="D78" s="474"/>
      <c r="E78" s="474"/>
      <c r="F78">
        <v>3000</v>
      </c>
    </row>
    <row r="79" spans="2:7">
      <c r="C79" s="474"/>
      <c r="D79" s="474"/>
      <c r="E79" s="474"/>
      <c r="F79">
        <v>0</v>
      </c>
    </row>
    <row r="80" spans="2:7" ht="15.75" thickBot="1">
      <c r="F80" s="370">
        <f>SUM(F56:F79)</f>
        <v>78690</v>
      </c>
    </row>
    <row r="82" spans="3:4">
      <c r="C82" t="s">
        <v>992</v>
      </c>
      <c r="D82" s="371">
        <f>H51</f>
        <v>110274</v>
      </c>
    </row>
    <row r="83" spans="3:4">
      <c r="C83" t="s">
        <v>993</v>
      </c>
      <c r="D83">
        <f>F80</f>
        <v>78690</v>
      </c>
    </row>
    <row r="84" spans="3:4">
      <c r="C84" t="s">
        <v>994</v>
      </c>
      <c r="D84" s="371">
        <f>D82-D83</f>
        <v>31584</v>
      </c>
    </row>
  </sheetData>
  <mergeCells count="81"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11:E11"/>
    <mergeCell ref="A1:H1"/>
    <mergeCell ref="C2:E2"/>
    <mergeCell ref="C5:E5"/>
    <mergeCell ref="C3:E3"/>
    <mergeCell ref="C4:E4"/>
    <mergeCell ref="C6:E6"/>
    <mergeCell ref="C7:E7"/>
    <mergeCell ref="C8:E8"/>
    <mergeCell ref="C9:E9"/>
    <mergeCell ref="C10:E10"/>
    <mergeCell ref="F34:G34"/>
    <mergeCell ref="F35:G35"/>
    <mergeCell ref="C36:E36"/>
    <mergeCell ref="C37:E37"/>
    <mergeCell ref="C38:E38"/>
    <mergeCell ref="C35:E35"/>
    <mergeCell ref="C34:E34"/>
    <mergeCell ref="F36:G36"/>
    <mergeCell ref="F37:G37"/>
    <mergeCell ref="F38:G38"/>
    <mergeCell ref="F39:G39"/>
    <mergeCell ref="F40:G40"/>
    <mergeCell ref="C41:E41"/>
    <mergeCell ref="F41:G41"/>
    <mergeCell ref="C42:E42"/>
    <mergeCell ref="F42:G42"/>
    <mergeCell ref="C39:E39"/>
    <mergeCell ref="C40:E40"/>
    <mergeCell ref="C53:E53"/>
    <mergeCell ref="C43:E43"/>
    <mergeCell ref="F43:G43"/>
    <mergeCell ref="C54:E54"/>
    <mergeCell ref="C56:E56"/>
    <mergeCell ref="C63:E63"/>
    <mergeCell ref="C64:E64"/>
    <mergeCell ref="C65:E65"/>
    <mergeCell ref="C66:E66"/>
    <mergeCell ref="C57:E57"/>
    <mergeCell ref="C58:E58"/>
    <mergeCell ref="C59:E59"/>
    <mergeCell ref="C60:E60"/>
    <mergeCell ref="C61:E61"/>
    <mergeCell ref="C76:E76"/>
    <mergeCell ref="C47:E47"/>
    <mergeCell ref="C77:E77"/>
    <mergeCell ref="C78:E78"/>
    <mergeCell ref="C79:E79"/>
    <mergeCell ref="C72:E72"/>
    <mergeCell ref="C73:E73"/>
    <mergeCell ref="C74:E74"/>
    <mergeCell ref="C55:E55"/>
    <mergeCell ref="C75:E75"/>
    <mergeCell ref="C67:E67"/>
    <mergeCell ref="C68:E68"/>
    <mergeCell ref="C69:E69"/>
    <mergeCell ref="C70:E70"/>
    <mergeCell ref="C71:E71"/>
    <mergeCell ref="C62:E6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B3" sqref="B3:D3"/>
    </sheetView>
  </sheetViews>
  <sheetFormatPr defaultRowHeight="15"/>
  <cols>
    <col min="1" max="1" width="5.7109375" customWidth="1"/>
    <col min="5" max="5" width="13.85546875" bestFit="1" customWidth="1"/>
    <col min="7" max="7" width="10.7109375" bestFit="1" customWidth="1"/>
  </cols>
  <sheetData>
    <row r="1" spans="1:6" ht="17.25">
      <c r="A1" s="508" t="s">
        <v>846</v>
      </c>
      <c r="B1" s="509"/>
      <c r="C1" s="509"/>
      <c r="D1" s="509"/>
      <c r="E1" s="510"/>
    </row>
    <row r="2" spans="1:6" ht="36.75" customHeight="1">
      <c r="A2" s="7" t="s">
        <v>661</v>
      </c>
      <c r="B2" s="511" t="s">
        <v>663</v>
      </c>
      <c r="C2" s="512"/>
      <c r="D2" s="513"/>
      <c r="E2" s="164" t="s">
        <v>588</v>
      </c>
    </row>
    <row r="3" spans="1:6" ht="16.5">
      <c r="A3" s="7">
        <v>1</v>
      </c>
      <c r="B3" s="514" t="s">
        <v>847</v>
      </c>
      <c r="C3" s="515"/>
      <c r="D3" s="516"/>
      <c r="E3" s="360">
        <v>101</v>
      </c>
    </row>
    <row r="4" spans="1:6" ht="16.5">
      <c r="A4" s="7">
        <v>2</v>
      </c>
      <c r="B4" s="517" t="s">
        <v>848</v>
      </c>
      <c r="C4" s="518"/>
      <c r="D4" s="519"/>
      <c r="E4" s="360">
        <v>501</v>
      </c>
    </row>
    <row r="5" spans="1:6" ht="16.5">
      <c r="A5" s="7">
        <v>3</v>
      </c>
      <c r="B5" s="502" t="s">
        <v>849</v>
      </c>
      <c r="C5" s="504"/>
      <c r="D5" s="503"/>
      <c r="E5" s="360">
        <v>500</v>
      </c>
    </row>
    <row r="6" spans="1:6" ht="16.5">
      <c r="A6" s="7">
        <v>4</v>
      </c>
      <c r="B6" s="502" t="s">
        <v>850</v>
      </c>
      <c r="C6" s="504"/>
      <c r="D6" s="503"/>
      <c r="E6" s="360">
        <v>0</v>
      </c>
      <c r="F6" t="s">
        <v>851</v>
      </c>
    </row>
    <row r="7" spans="1:6" ht="16.5">
      <c r="A7" s="7">
        <v>5</v>
      </c>
      <c r="B7" s="502" t="s">
        <v>852</v>
      </c>
      <c r="C7" s="504"/>
      <c r="D7" s="503"/>
      <c r="E7" s="360">
        <v>101</v>
      </c>
    </row>
    <row r="8" spans="1:6" ht="16.5">
      <c r="A8" s="7">
        <v>6</v>
      </c>
      <c r="B8" s="502" t="s">
        <v>243</v>
      </c>
      <c r="C8" s="504"/>
      <c r="D8" s="503"/>
      <c r="E8" s="360">
        <v>1116</v>
      </c>
    </row>
    <row r="9" spans="1:6" ht="16.5">
      <c r="A9" s="7">
        <v>7</v>
      </c>
      <c r="B9" s="502" t="s">
        <v>853</v>
      </c>
      <c r="C9" s="504"/>
      <c r="D9" s="503"/>
      <c r="E9" s="360">
        <v>1116</v>
      </c>
    </row>
    <row r="10" spans="1:6" ht="16.5">
      <c r="A10" s="7">
        <v>8</v>
      </c>
      <c r="B10" s="514" t="s">
        <v>854</v>
      </c>
      <c r="C10" s="515"/>
      <c r="D10" s="516"/>
      <c r="E10" s="360">
        <v>200</v>
      </c>
    </row>
    <row r="11" spans="1:6" ht="16.5">
      <c r="A11" s="7">
        <v>9</v>
      </c>
      <c r="B11" s="517" t="s">
        <v>855</v>
      </c>
      <c r="C11" s="518"/>
      <c r="D11" s="519"/>
      <c r="E11" s="360">
        <v>2000</v>
      </c>
      <c r="F11" t="s">
        <v>893</v>
      </c>
    </row>
    <row r="12" spans="1:6" ht="16.5">
      <c r="A12" s="7">
        <v>10</v>
      </c>
      <c r="B12" s="502" t="s">
        <v>47</v>
      </c>
      <c r="C12" s="504"/>
      <c r="D12" s="503"/>
      <c r="E12" s="360">
        <v>1100</v>
      </c>
    </row>
    <row r="13" spans="1:6" ht="16.5">
      <c r="A13" s="7">
        <v>11</v>
      </c>
      <c r="B13" s="502" t="s">
        <v>856</v>
      </c>
      <c r="C13" s="504"/>
      <c r="D13" s="503"/>
      <c r="E13" s="360">
        <v>500</v>
      </c>
    </row>
    <row r="14" spans="1:6" ht="16.5">
      <c r="A14" s="7">
        <v>12</v>
      </c>
      <c r="B14" s="502" t="s">
        <v>857</v>
      </c>
      <c r="C14" s="504"/>
      <c r="D14" s="503"/>
      <c r="E14" s="360">
        <v>1000</v>
      </c>
    </row>
    <row r="15" spans="1:6" ht="19.5" customHeight="1">
      <c r="A15" s="7">
        <v>13</v>
      </c>
      <c r="B15" s="502" t="s">
        <v>42</v>
      </c>
      <c r="C15" s="504"/>
      <c r="D15" s="503"/>
      <c r="E15" s="360">
        <v>200</v>
      </c>
    </row>
    <row r="16" spans="1:6" ht="16.5">
      <c r="A16" s="7">
        <v>14</v>
      </c>
      <c r="B16" s="502" t="s">
        <v>858</v>
      </c>
      <c r="C16" s="504"/>
      <c r="D16" s="503"/>
      <c r="E16" s="360">
        <v>500</v>
      </c>
    </row>
    <row r="17" spans="1:6" ht="16.5">
      <c r="A17" s="7">
        <v>15</v>
      </c>
      <c r="B17" s="514" t="s">
        <v>859</v>
      </c>
      <c r="C17" s="515"/>
      <c r="D17" s="516"/>
      <c r="E17" s="360">
        <v>216</v>
      </c>
    </row>
    <row r="18" spans="1:6" ht="17.25" customHeight="1">
      <c r="A18" s="7">
        <v>16</v>
      </c>
      <c r="B18" s="517" t="s">
        <v>860</v>
      </c>
      <c r="C18" s="518"/>
      <c r="D18" s="519"/>
      <c r="E18" s="360">
        <v>0</v>
      </c>
    </row>
    <row r="19" spans="1:6" ht="16.5">
      <c r="A19" s="7">
        <v>17</v>
      </c>
      <c r="B19" s="502" t="s">
        <v>861</v>
      </c>
      <c r="C19" s="504"/>
      <c r="D19" s="503"/>
      <c r="E19" s="360">
        <v>100</v>
      </c>
    </row>
    <row r="20" spans="1:6" ht="16.5">
      <c r="A20" s="7">
        <v>18</v>
      </c>
      <c r="B20" s="502" t="s">
        <v>862</v>
      </c>
      <c r="C20" s="504"/>
      <c r="D20" s="503"/>
      <c r="E20" s="360">
        <v>210</v>
      </c>
    </row>
    <row r="21" spans="1:6" ht="16.5">
      <c r="A21" s="7">
        <v>19</v>
      </c>
      <c r="B21" s="502" t="s">
        <v>210</v>
      </c>
      <c r="C21" s="504"/>
      <c r="D21" s="503"/>
      <c r="E21" s="360">
        <v>101</v>
      </c>
    </row>
    <row r="22" spans="1:6" ht="16.5">
      <c r="A22" s="7">
        <v>20</v>
      </c>
      <c r="B22" s="502" t="s">
        <v>863</v>
      </c>
      <c r="C22" s="504"/>
      <c r="D22" s="503"/>
      <c r="E22" s="360">
        <v>100</v>
      </c>
    </row>
    <row r="23" spans="1:6" ht="16.5">
      <c r="A23" s="7">
        <v>21</v>
      </c>
      <c r="B23" s="502" t="s">
        <v>864</v>
      </c>
      <c r="C23" s="504"/>
      <c r="D23" s="503"/>
      <c r="E23" s="360">
        <v>50</v>
      </c>
    </row>
    <row r="24" spans="1:6" ht="16.5">
      <c r="A24" s="7">
        <v>22</v>
      </c>
      <c r="B24" s="514" t="s">
        <v>88</v>
      </c>
      <c r="C24" s="515"/>
      <c r="D24" s="516"/>
      <c r="E24" s="360">
        <v>51</v>
      </c>
    </row>
    <row r="25" spans="1:6" ht="16.5">
      <c r="A25" s="7">
        <v>23</v>
      </c>
      <c r="B25" s="517" t="s">
        <v>865</v>
      </c>
      <c r="C25" s="518"/>
      <c r="D25" s="519"/>
      <c r="E25" s="360">
        <v>201</v>
      </c>
    </row>
    <row r="26" spans="1:6" ht="16.5">
      <c r="A26" s="7">
        <v>24</v>
      </c>
      <c r="B26" s="502" t="s">
        <v>866</v>
      </c>
      <c r="C26" s="504"/>
      <c r="D26" s="503"/>
      <c r="E26" s="360">
        <v>101</v>
      </c>
    </row>
    <row r="27" spans="1:6" ht="16.5">
      <c r="A27" s="7">
        <v>25</v>
      </c>
      <c r="B27" s="502" t="s">
        <v>867</v>
      </c>
      <c r="C27" s="504"/>
      <c r="D27" s="503"/>
      <c r="E27" s="360">
        <v>501</v>
      </c>
    </row>
    <row r="28" spans="1:6" ht="16.5">
      <c r="A28" s="7">
        <v>26</v>
      </c>
      <c r="B28" s="514" t="s">
        <v>868</v>
      </c>
      <c r="C28" s="515"/>
      <c r="D28" s="516"/>
      <c r="E28" s="360">
        <v>501</v>
      </c>
    </row>
    <row r="29" spans="1:6" ht="16.5">
      <c r="A29" s="7">
        <v>27</v>
      </c>
      <c r="B29" s="517" t="s">
        <v>869</v>
      </c>
      <c r="C29" s="518"/>
      <c r="D29" s="519"/>
      <c r="E29" s="360">
        <v>101</v>
      </c>
    </row>
    <row r="30" spans="1:6" ht="16.5">
      <c r="A30" s="7">
        <v>28</v>
      </c>
      <c r="B30" s="502" t="s">
        <v>870</v>
      </c>
      <c r="C30" s="504"/>
      <c r="D30" s="503"/>
      <c r="E30" s="360">
        <v>101</v>
      </c>
    </row>
    <row r="31" spans="1:6" ht="16.5">
      <c r="A31" s="7">
        <v>29</v>
      </c>
      <c r="B31" s="502" t="s">
        <v>871</v>
      </c>
      <c r="C31" s="504"/>
      <c r="D31" s="503"/>
      <c r="E31" s="360">
        <v>500</v>
      </c>
      <c r="F31" t="s">
        <v>893</v>
      </c>
    </row>
    <row r="32" spans="1:6" ht="16.5">
      <c r="A32" s="7">
        <v>30</v>
      </c>
      <c r="B32" s="514" t="s">
        <v>872</v>
      </c>
      <c r="C32" s="515"/>
      <c r="D32" s="516"/>
      <c r="E32" s="360">
        <v>201</v>
      </c>
    </row>
    <row r="33" spans="1:8" ht="20.25" customHeight="1">
      <c r="A33" s="7">
        <v>31</v>
      </c>
      <c r="B33" s="517" t="s">
        <v>873</v>
      </c>
      <c r="C33" s="518"/>
      <c r="D33" s="519"/>
      <c r="E33" s="360">
        <v>516</v>
      </c>
    </row>
    <row r="34" spans="1:8" ht="18" customHeight="1">
      <c r="A34" s="7">
        <v>32</v>
      </c>
      <c r="B34" s="502" t="s">
        <v>874</v>
      </c>
      <c r="C34" s="504"/>
      <c r="D34" s="503"/>
      <c r="E34" s="360">
        <v>101</v>
      </c>
    </row>
    <row r="35" spans="1:8" ht="16.5">
      <c r="A35" s="7">
        <v>33</v>
      </c>
      <c r="B35" s="502" t="s">
        <v>875</v>
      </c>
      <c r="C35" s="504"/>
      <c r="D35" s="503"/>
      <c r="E35" s="360">
        <v>120</v>
      </c>
    </row>
    <row r="36" spans="1:8" ht="16.5">
      <c r="A36" s="7">
        <v>34</v>
      </c>
      <c r="B36" s="502" t="s">
        <v>876</v>
      </c>
      <c r="C36" s="504"/>
      <c r="D36" s="503"/>
      <c r="E36" s="361">
        <v>110</v>
      </c>
      <c r="H36" s="73"/>
    </row>
    <row r="37" spans="1:8" ht="16.5">
      <c r="A37" s="7">
        <v>35</v>
      </c>
      <c r="B37" s="501" t="s">
        <v>877</v>
      </c>
      <c r="C37" s="496"/>
      <c r="D37" s="497"/>
      <c r="E37" s="361">
        <v>505</v>
      </c>
    </row>
    <row r="38" spans="1:8" ht="16.5">
      <c r="A38" s="7">
        <v>36</v>
      </c>
      <c r="B38" s="501" t="s">
        <v>878</v>
      </c>
      <c r="C38" s="496"/>
      <c r="D38" s="497"/>
      <c r="E38" s="361">
        <v>200</v>
      </c>
    </row>
    <row r="39" spans="1:8" ht="16.5">
      <c r="A39" s="7">
        <v>37</v>
      </c>
      <c r="B39" s="501" t="s">
        <v>879</v>
      </c>
      <c r="C39" s="496"/>
      <c r="D39" s="497"/>
      <c r="E39" s="361">
        <v>500</v>
      </c>
    </row>
    <row r="40" spans="1:8" ht="21" customHeight="1">
      <c r="A40" s="7">
        <v>38</v>
      </c>
      <c r="B40" s="501" t="s">
        <v>880</v>
      </c>
      <c r="C40" s="496"/>
      <c r="D40" s="497"/>
      <c r="E40" s="361">
        <v>111</v>
      </c>
    </row>
    <row r="41" spans="1:8" ht="15.75" customHeight="1">
      <c r="A41" s="7">
        <v>39</v>
      </c>
      <c r="B41" s="501" t="s">
        <v>881</v>
      </c>
      <c r="C41" s="496"/>
      <c r="D41" s="497"/>
      <c r="E41" s="361">
        <v>100</v>
      </c>
    </row>
    <row r="42" spans="1:8" ht="15.75" customHeight="1">
      <c r="A42" s="7">
        <v>40</v>
      </c>
      <c r="B42" s="501" t="s">
        <v>882</v>
      </c>
      <c r="C42" s="496"/>
      <c r="D42" s="497"/>
      <c r="E42" s="361">
        <v>500</v>
      </c>
    </row>
    <row r="43" spans="1:8" ht="15.75" customHeight="1">
      <c r="A43" s="7">
        <v>41</v>
      </c>
      <c r="B43" s="501" t="s">
        <v>883</v>
      </c>
      <c r="C43" s="496"/>
      <c r="D43" s="497"/>
      <c r="E43" s="361">
        <v>116</v>
      </c>
    </row>
    <row r="44" spans="1:8" ht="15.75" customHeight="1">
      <c r="A44" s="7">
        <v>42</v>
      </c>
      <c r="B44" s="501" t="s">
        <v>884</v>
      </c>
      <c r="C44" s="496"/>
      <c r="D44" s="497"/>
      <c r="E44" s="361">
        <v>116</v>
      </c>
    </row>
    <row r="45" spans="1:8" ht="15.75" customHeight="1">
      <c r="A45" s="7">
        <v>43</v>
      </c>
      <c r="B45" s="501" t="s">
        <v>885</v>
      </c>
      <c r="C45" s="496"/>
      <c r="D45" s="497"/>
      <c r="E45" s="361">
        <v>101</v>
      </c>
    </row>
    <row r="46" spans="1:8" ht="15.75" customHeight="1">
      <c r="A46" s="7">
        <v>44</v>
      </c>
      <c r="B46" s="501" t="s">
        <v>886</v>
      </c>
      <c r="C46" s="496"/>
      <c r="D46" s="497"/>
      <c r="E46" s="361">
        <v>501</v>
      </c>
    </row>
    <row r="47" spans="1:8" ht="15.75" customHeight="1">
      <c r="A47" s="7">
        <v>45</v>
      </c>
      <c r="B47" s="501" t="s">
        <v>887</v>
      </c>
      <c r="C47" s="496"/>
      <c r="D47" s="497"/>
      <c r="E47" s="361">
        <v>151</v>
      </c>
    </row>
    <row r="48" spans="1:8" ht="15.75" customHeight="1">
      <c r="A48" s="7">
        <v>46</v>
      </c>
      <c r="B48" s="501" t="s">
        <v>888</v>
      </c>
      <c r="C48" s="496"/>
      <c r="D48" s="497"/>
      <c r="E48" s="361">
        <v>101</v>
      </c>
    </row>
    <row r="49" spans="1:7" ht="15.75" customHeight="1">
      <c r="A49" s="7">
        <v>47</v>
      </c>
      <c r="B49" s="501" t="s">
        <v>889</v>
      </c>
      <c r="C49" s="496"/>
      <c r="D49" s="497"/>
      <c r="E49" s="361">
        <v>500</v>
      </c>
    </row>
    <row r="50" spans="1:7" ht="15.75" customHeight="1">
      <c r="A50" s="7">
        <v>48</v>
      </c>
      <c r="B50" s="501" t="s">
        <v>890</v>
      </c>
      <c r="C50" s="496"/>
      <c r="D50" s="497"/>
      <c r="E50" s="361">
        <v>101</v>
      </c>
    </row>
    <row r="51" spans="1:7" ht="15.75" customHeight="1">
      <c r="A51" s="7">
        <v>49</v>
      </c>
      <c r="B51" s="501" t="s">
        <v>891</v>
      </c>
      <c r="C51" s="496"/>
      <c r="D51" s="497"/>
      <c r="E51" s="361">
        <v>101</v>
      </c>
    </row>
    <row r="52" spans="1:7" ht="15.75" customHeight="1">
      <c r="A52" s="7">
        <v>50</v>
      </c>
      <c r="B52" s="501" t="s">
        <v>892</v>
      </c>
      <c r="C52" s="496"/>
      <c r="D52" s="497"/>
      <c r="E52" s="361">
        <v>100</v>
      </c>
    </row>
    <row r="53" spans="1:7" ht="18" thickBot="1">
      <c r="A53" s="338"/>
      <c r="B53" s="339"/>
      <c r="C53" s="339"/>
      <c r="D53" s="339"/>
      <c r="E53" s="362">
        <f>SUM(E3:E52)</f>
        <v>16621</v>
      </c>
      <c r="G53" s="371"/>
    </row>
    <row r="55" spans="1:7" ht="18.75">
      <c r="B55" s="499"/>
      <c r="C55" s="500"/>
      <c r="D55" s="500"/>
    </row>
    <row r="56" spans="1:7" ht="16.5" customHeight="1">
      <c r="B56" s="486"/>
      <c r="C56" s="486"/>
      <c r="D56" s="486"/>
    </row>
    <row r="57" spans="1:7" ht="16.5" customHeight="1">
      <c r="B57" s="359"/>
      <c r="C57" s="359"/>
      <c r="D57" s="359"/>
    </row>
    <row r="58" spans="1:7" ht="38.25" customHeight="1">
      <c r="B58" s="486"/>
      <c r="C58" s="486"/>
      <c r="D58" s="486"/>
    </row>
    <row r="59" spans="1:7">
      <c r="B59" s="474"/>
      <c r="C59" s="474"/>
      <c r="D59" s="474"/>
    </row>
    <row r="60" spans="1:7">
      <c r="B60" s="474"/>
      <c r="C60" s="474"/>
      <c r="D60" s="474"/>
    </row>
    <row r="61" spans="1:7">
      <c r="B61" s="474"/>
      <c r="C61" s="474"/>
      <c r="D61" s="474"/>
    </row>
    <row r="62" spans="1:7">
      <c r="B62" s="474"/>
      <c r="C62" s="474"/>
      <c r="D62" s="474"/>
    </row>
    <row r="63" spans="1:7">
      <c r="B63" s="474"/>
      <c r="C63" s="474"/>
      <c r="D63" s="474"/>
    </row>
    <row r="64" spans="1:7">
      <c r="B64" s="474"/>
      <c r="C64" s="474"/>
      <c r="D64" s="474"/>
    </row>
    <row r="65" spans="2:4">
      <c r="B65" s="474"/>
      <c r="C65" s="474"/>
      <c r="D65" s="474"/>
    </row>
    <row r="66" spans="2:4">
      <c r="B66" s="474"/>
      <c r="C66" s="474"/>
      <c r="D66" s="474"/>
    </row>
    <row r="67" spans="2:4">
      <c r="B67" s="474"/>
      <c r="C67" s="474"/>
      <c r="D67" s="474"/>
    </row>
    <row r="68" spans="2:4">
      <c r="B68" s="474"/>
      <c r="C68" s="474"/>
      <c r="D68" s="474"/>
    </row>
    <row r="69" spans="2:4">
      <c r="B69" s="474"/>
      <c r="C69" s="474"/>
      <c r="D69" s="474"/>
    </row>
    <row r="70" spans="2:4">
      <c r="B70" s="474"/>
      <c r="C70" s="474"/>
      <c r="D70" s="474"/>
    </row>
    <row r="71" spans="2:4">
      <c r="B71" s="474"/>
      <c r="C71" s="474"/>
      <c r="D71" s="474"/>
    </row>
    <row r="72" spans="2:4">
      <c r="B72" s="474"/>
      <c r="C72" s="474"/>
      <c r="D72" s="474"/>
    </row>
    <row r="73" spans="2:4">
      <c r="B73" s="474"/>
      <c r="C73" s="474"/>
      <c r="D73" s="474"/>
    </row>
    <row r="74" spans="2:4">
      <c r="B74" s="474"/>
      <c r="C74" s="474"/>
      <c r="D74" s="474"/>
    </row>
    <row r="75" spans="2:4" ht="30" customHeight="1">
      <c r="B75" s="486"/>
      <c r="C75" s="486"/>
      <c r="D75" s="486"/>
    </row>
    <row r="76" spans="2:4">
      <c r="B76" s="474"/>
      <c r="C76" s="474"/>
      <c r="D76" s="474"/>
    </row>
    <row r="77" spans="2:4">
      <c r="B77" s="474"/>
      <c r="C77" s="474"/>
      <c r="D77" s="474"/>
    </row>
  </sheetData>
  <mergeCells count="74">
    <mergeCell ref="B6:D6"/>
    <mergeCell ref="A1:E1"/>
    <mergeCell ref="B2:D2"/>
    <mergeCell ref="B3:D3"/>
    <mergeCell ref="B4:D4"/>
    <mergeCell ref="B5:D5"/>
    <mergeCell ref="B18:D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30:D30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1:D31"/>
    <mergeCell ref="B32:D32"/>
    <mergeCell ref="B33:D33"/>
    <mergeCell ref="B34:D34"/>
    <mergeCell ref="B35:D35"/>
    <mergeCell ref="B39:D39"/>
    <mergeCell ref="B40:D40"/>
    <mergeCell ref="B41:D41"/>
    <mergeCell ref="B36:D36"/>
    <mergeCell ref="B37:D37"/>
    <mergeCell ref="B38:D38"/>
    <mergeCell ref="B42:D42"/>
    <mergeCell ref="B43:D43"/>
    <mergeCell ref="B55:D55"/>
    <mergeCell ref="B56:D56"/>
    <mergeCell ref="B52:D52"/>
    <mergeCell ref="B69:D69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76:D76"/>
    <mergeCell ref="B77:D77"/>
    <mergeCell ref="B44:D44"/>
    <mergeCell ref="B45:D45"/>
    <mergeCell ref="B46:D46"/>
    <mergeCell ref="B47:D47"/>
    <mergeCell ref="B48:D48"/>
    <mergeCell ref="B49:D49"/>
    <mergeCell ref="B50:D50"/>
    <mergeCell ref="B51:D51"/>
    <mergeCell ref="B70:D70"/>
    <mergeCell ref="B71:D71"/>
    <mergeCell ref="B72:D72"/>
    <mergeCell ref="B73:D73"/>
    <mergeCell ref="B74:D74"/>
    <mergeCell ref="B75:D75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I18" sqref="I18"/>
    </sheetView>
  </sheetViews>
  <sheetFormatPr defaultRowHeight="15"/>
  <sheetData>
    <row r="1" spans="1:11">
      <c r="A1" s="474" t="s">
        <v>727</v>
      </c>
      <c r="B1" s="474"/>
      <c r="C1" s="474"/>
      <c r="D1" s="474"/>
      <c r="E1" s="474"/>
      <c r="F1" s="474"/>
    </row>
    <row r="2" spans="1:11">
      <c r="A2" t="s">
        <v>506</v>
      </c>
      <c r="B2" t="s">
        <v>777</v>
      </c>
      <c r="K2" t="s">
        <v>778</v>
      </c>
    </row>
    <row r="3" spans="1:11" ht="41.25" customHeight="1">
      <c r="B3" s="486" t="s">
        <v>776</v>
      </c>
      <c r="C3" s="486"/>
      <c r="D3" s="486"/>
      <c r="E3" s="486"/>
      <c r="F3" s="486"/>
      <c r="G3" s="486"/>
      <c r="H3" s="486"/>
      <c r="I3" s="486"/>
      <c r="J3" s="486"/>
      <c r="K3">
        <v>13000</v>
      </c>
    </row>
    <row r="5" spans="1:11">
      <c r="B5" s="474" t="s">
        <v>779</v>
      </c>
      <c r="C5" s="474"/>
      <c r="D5" s="474"/>
      <c r="E5" s="474"/>
      <c r="F5" s="474"/>
      <c r="G5" s="474"/>
      <c r="H5" s="474"/>
      <c r="I5" s="474"/>
      <c r="J5" s="474"/>
      <c r="K5">
        <v>2000</v>
      </c>
    </row>
    <row r="6" spans="1:11" ht="33.75" customHeight="1">
      <c r="B6" s="486" t="s">
        <v>780</v>
      </c>
      <c r="C6" s="486"/>
      <c r="D6" s="486"/>
      <c r="E6" s="486"/>
      <c r="F6" s="486"/>
      <c r="G6" s="486"/>
      <c r="H6" s="486"/>
      <c r="I6" s="486"/>
      <c r="J6" s="486"/>
      <c r="K6">
        <v>5000</v>
      </c>
    </row>
    <row r="7" spans="1:11" ht="28.5" customHeight="1">
      <c r="B7" s="486" t="s">
        <v>781</v>
      </c>
      <c r="C7" s="486"/>
      <c r="D7" s="486"/>
      <c r="E7" s="486"/>
      <c r="F7" s="486"/>
      <c r="G7" s="486"/>
      <c r="H7" s="486"/>
      <c r="I7" s="486"/>
      <c r="J7" s="486"/>
      <c r="K7">
        <v>3800</v>
      </c>
    </row>
    <row r="8" spans="1:11">
      <c r="B8" s="486" t="s">
        <v>782</v>
      </c>
      <c r="C8" s="486"/>
      <c r="D8" s="486"/>
      <c r="E8" s="486"/>
      <c r="F8" s="486"/>
      <c r="G8" s="486"/>
      <c r="H8" s="486"/>
      <c r="I8" s="486"/>
      <c r="J8" s="486"/>
      <c r="K8">
        <v>800</v>
      </c>
    </row>
    <row r="9" spans="1:11">
      <c r="B9" s="486" t="s">
        <v>783</v>
      </c>
      <c r="C9" s="486"/>
      <c r="D9" s="486"/>
      <c r="E9" s="486"/>
      <c r="F9" s="486"/>
      <c r="G9" s="486"/>
      <c r="H9" s="486"/>
      <c r="I9" s="486"/>
      <c r="J9" s="486"/>
      <c r="K9">
        <v>1500</v>
      </c>
    </row>
    <row r="10" spans="1:11">
      <c r="B10" s="474" t="s">
        <v>784</v>
      </c>
      <c r="C10" s="474"/>
      <c r="D10" s="474"/>
      <c r="E10" s="474"/>
      <c r="F10" s="474"/>
      <c r="G10" s="474"/>
      <c r="H10" s="474"/>
      <c r="I10" s="474"/>
      <c r="J10" s="474"/>
      <c r="K10">
        <v>800</v>
      </c>
    </row>
    <row r="11" spans="1:11">
      <c r="B11" s="474" t="s">
        <v>1001</v>
      </c>
      <c r="C11" s="474"/>
      <c r="D11" s="474"/>
      <c r="E11" s="474"/>
      <c r="F11" s="474"/>
      <c r="G11" s="474"/>
      <c r="H11" s="474"/>
      <c r="I11" s="474"/>
      <c r="J11" s="474"/>
      <c r="K11">
        <v>200</v>
      </c>
    </row>
    <row r="12" spans="1:11">
      <c r="B12" s="474"/>
      <c r="C12" s="474"/>
      <c r="D12" s="474"/>
      <c r="E12" s="474"/>
      <c r="F12" s="474"/>
      <c r="G12" s="474"/>
      <c r="H12" s="474"/>
      <c r="I12" s="474"/>
      <c r="J12" s="474"/>
    </row>
    <row r="13" spans="1:11">
      <c r="B13" s="474"/>
      <c r="C13" s="474"/>
      <c r="D13" s="474"/>
      <c r="E13" s="474"/>
      <c r="F13" s="474"/>
      <c r="G13" s="474"/>
      <c r="H13" s="474"/>
      <c r="I13" s="474"/>
      <c r="J13" s="474"/>
    </row>
    <row r="14" spans="1:11">
      <c r="B14" s="474"/>
      <c r="C14" s="474"/>
      <c r="D14" s="474"/>
      <c r="E14" s="474"/>
      <c r="F14" s="474"/>
      <c r="G14" s="474"/>
      <c r="H14" s="474"/>
      <c r="I14" s="474"/>
      <c r="J14" s="474"/>
    </row>
    <row r="15" spans="1:11">
      <c r="B15" s="474"/>
      <c r="C15" s="474"/>
      <c r="D15" s="474"/>
      <c r="E15" s="474"/>
      <c r="F15" s="474"/>
      <c r="G15" s="474"/>
      <c r="H15" s="474"/>
      <c r="I15" s="474"/>
      <c r="J15" s="474"/>
    </row>
    <row r="16" spans="1:11">
      <c r="B16" s="474"/>
      <c r="C16" s="474"/>
      <c r="D16" s="474"/>
      <c r="E16" s="474"/>
      <c r="F16" s="474"/>
      <c r="G16" s="474"/>
      <c r="H16" s="474"/>
      <c r="I16" s="474"/>
      <c r="J16" s="474"/>
    </row>
    <row r="17" spans="2:10">
      <c r="B17" s="474"/>
      <c r="C17" s="474"/>
      <c r="D17" s="474"/>
      <c r="E17" s="474"/>
      <c r="F17" s="474"/>
      <c r="G17" s="474"/>
      <c r="H17" s="474"/>
      <c r="I17" s="474"/>
      <c r="J17" s="474"/>
    </row>
  </sheetData>
  <mergeCells count="15">
    <mergeCell ref="B8:J8"/>
    <mergeCell ref="B9:J9"/>
    <mergeCell ref="B10:J10"/>
    <mergeCell ref="A1:F1"/>
    <mergeCell ref="B3:J3"/>
    <mergeCell ref="B5:J5"/>
    <mergeCell ref="B6:J6"/>
    <mergeCell ref="B7:J7"/>
    <mergeCell ref="B16:J16"/>
    <mergeCell ref="B17:J17"/>
    <mergeCell ref="B11:J11"/>
    <mergeCell ref="B12:J12"/>
    <mergeCell ref="B13:J13"/>
    <mergeCell ref="B14:J14"/>
    <mergeCell ref="B15:J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J40"/>
  <sheetViews>
    <sheetView topLeftCell="A7" workbookViewId="0">
      <selection activeCell="I35" sqref="I35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4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45778</v>
      </c>
      <c r="E3" s="2" t="s">
        <v>1</v>
      </c>
      <c r="F3" s="3">
        <f>'april '!F38</f>
        <v>98610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F39</f>
        <v>80897</v>
      </c>
    </row>
    <row r="5" spans="1:9">
      <c r="A5" s="7">
        <v>1</v>
      </c>
      <c r="B5" s="8">
        <v>45778</v>
      </c>
      <c r="C5" s="9"/>
      <c r="D5" s="79">
        <v>0</v>
      </c>
      <c r="E5" s="79">
        <v>0</v>
      </c>
      <c r="F5" s="80">
        <f>F3+D5-E5</f>
        <v>98610</v>
      </c>
      <c r="G5" s="81"/>
      <c r="I5" t="s">
        <v>142</v>
      </c>
    </row>
    <row r="6" spans="1:9" ht="16.5" customHeight="1">
      <c r="A6" s="7">
        <v>2</v>
      </c>
      <c r="B6" s="8">
        <v>45779</v>
      </c>
      <c r="D6" s="79"/>
      <c r="E6" s="79"/>
      <c r="F6" s="80">
        <f>F5+D6-E6</f>
        <v>98610</v>
      </c>
      <c r="G6" s="82" t="s">
        <v>9</v>
      </c>
    </row>
    <row r="7" spans="1:9" ht="17.25" customHeight="1">
      <c r="A7" s="7">
        <v>3</v>
      </c>
      <c r="B7" s="8">
        <v>45780</v>
      </c>
      <c r="C7" s="9"/>
      <c r="D7" s="79"/>
      <c r="E7" s="79"/>
      <c r="F7" s="80">
        <f t="shared" ref="F7:F39" si="0">F6+D7-E7</f>
        <v>98610</v>
      </c>
      <c r="G7" s="415">
        <f>'[1]OCT23cx (2)'!I7</f>
        <v>0</v>
      </c>
    </row>
    <row r="8" spans="1:9">
      <c r="A8" s="7">
        <v>4</v>
      </c>
      <c r="B8" s="8">
        <v>45781</v>
      </c>
      <c r="C8" s="9"/>
      <c r="D8" s="79"/>
      <c r="E8" s="79"/>
      <c r="F8" s="80">
        <f t="shared" si="0"/>
        <v>98610</v>
      </c>
      <c r="G8" s="415"/>
    </row>
    <row r="9" spans="1:9">
      <c r="A9" s="7">
        <v>5</v>
      </c>
      <c r="B9" s="8">
        <v>45782</v>
      </c>
      <c r="C9" s="271" t="s">
        <v>137</v>
      </c>
      <c r="D9" s="79"/>
      <c r="E9" s="79"/>
      <c r="F9" s="80">
        <f t="shared" si="0"/>
        <v>98610</v>
      </c>
      <c r="G9" s="81"/>
    </row>
    <row r="10" spans="1:9">
      <c r="A10" s="7">
        <v>6</v>
      </c>
      <c r="B10" s="8">
        <v>45783</v>
      </c>
      <c r="C10" s="9"/>
      <c r="D10" s="79"/>
      <c r="E10" s="79"/>
      <c r="F10" s="80">
        <f t="shared" si="0"/>
        <v>98610</v>
      </c>
      <c r="G10" s="81"/>
    </row>
    <row r="11" spans="1:9">
      <c r="A11" s="7">
        <v>7</v>
      </c>
      <c r="B11" s="8">
        <v>45784</v>
      </c>
      <c r="C11" s="9"/>
      <c r="D11" s="79"/>
      <c r="E11" s="79">
        <v>0</v>
      </c>
      <c r="F11" s="80">
        <f t="shared" si="0"/>
        <v>98610</v>
      </c>
      <c r="G11" s="81"/>
    </row>
    <row r="12" spans="1:9">
      <c r="A12" s="7">
        <v>8</v>
      </c>
      <c r="B12" s="8">
        <v>45785</v>
      </c>
      <c r="C12" s="9"/>
      <c r="D12" s="79"/>
      <c r="E12" s="79"/>
      <c r="F12" s="80">
        <f t="shared" si="0"/>
        <v>98610</v>
      </c>
      <c r="G12" s="81"/>
    </row>
    <row r="13" spans="1:9" ht="13.5" customHeight="1">
      <c r="A13" s="7">
        <v>9</v>
      </c>
      <c r="B13" s="8">
        <v>45786</v>
      </c>
      <c r="C13" s="249"/>
      <c r="D13" s="79"/>
      <c r="E13" s="79"/>
      <c r="F13" s="80">
        <f>F12+D13-E13</f>
        <v>98610</v>
      </c>
      <c r="G13" s="81"/>
    </row>
    <row r="14" spans="1:9">
      <c r="A14" s="7">
        <v>10</v>
      </c>
      <c r="B14" s="8">
        <v>45787</v>
      </c>
      <c r="C14" s="336" t="s">
        <v>906</v>
      </c>
      <c r="D14" s="79"/>
      <c r="E14" s="337"/>
      <c r="F14" s="80">
        <f t="shared" si="0"/>
        <v>98610</v>
      </c>
      <c r="G14" s="81"/>
    </row>
    <row r="15" spans="1:9" ht="18.75">
      <c r="A15" s="7">
        <v>11</v>
      </c>
      <c r="B15" s="8">
        <v>45788</v>
      </c>
      <c r="C15" s="74"/>
      <c r="D15" s="93"/>
      <c r="E15" s="84"/>
      <c r="F15" s="85">
        <f t="shared" si="0"/>
        <v>98610</v>
      </c>
      <c r="G15" s="81"/>
    </row>
    <row r="16" spans="1:9">
      <c r="A16" s="7">
        <v>12</v>
      </c>
      <c r="B16" s="8">
        <v>45789</v>
      </c>
      <c r="C16" s="9"/>
      <c r="D16" s="79"/>
      <c r="E16" s="79"/>
      <c r="F16" s="80">
        <f t="shared" si="0"/>
        <v>98610</v>
      </c>
      <c r="G16" s="81"/>
    </row>
    <row r="17" spans="1:10">
      <c r="A17" s="20">
        <v>13</v>
      </c>
      <c r="B17" s="8">
        <v>45790</v>
      </c>
      <c r="C17" s="9"/>
      <c r="D17" s="79"/>
      <c r="E17" s="79">
        <v>0</v>
      </c>
      <c r="F17" s="80">
        <f t="shared" si="0"/>
        <v>98610</v>
      </c>
      <c r="G17" s="81"/>
    </row>
    <row r="18" spans="1:10">
      <c r="A18" s="20">
        <v>14</v>
      </c>
      <c r="B18" s="8">
        <v>45791</v>
      </c>
      <c r="C18" s="9"/>
      <c r="D18" s="79"/>
      <c r="E18" s="79"/>
      <c r="F18" s="80">
        <f t="shared" si="0"/>
        <v>98610</v>
      </c>
      <c r="G18" s="81"/>
    </row>
    <row r="19" spans="1:10">
      <c r="A19" s="20">
        <v>15</v>
      </c>
      <c r="B19" s="8">
        <v>45792</v>
      </c>
      <c r="E19" s="79"/>
      <c r="F19" s="85">
        <f>F18+D19-E19</f>
        <v>98610</v>
      </c>
      <c r="G19" s="81"/>
    </row>
    <row r="20" spans="1:10">
      <c r="A20" s="17">
        <v>16</v>
      </c>
      <c r="B20" s="8">
        <v>45793</v>
      </c>
      <c r="C20" s="9"/>
      <c r="D20" s="79"/>
      <c r="E20" s="79"/>
      <c r="F20" s="80">
        <f>F19+D20-E20</f>
        <v>98610</v>
      </c>
      <c r="G20" s="81"/>
    </row>
    <row r="21" spans="1:10">
      <c r="A21" s="17">
        <v>17</v>
      </c>
      <c r="B21" s="8">
        <v>45794</v>
      </c>
      <c r="C21" s="9"/>
      <c r="D21" s="86"/>
      <c r="E21" s="86"/>
      <c r="F21" s="85">
        <f>F20+D21-E21</f>
        <v>98610</v>
      </c>
      <c r="G21" s="81"/>
    </row>
    <row r="22" spans="1:10">
      <c r="A22" s="11">
        <v>18</v>
      </c>
      <c r="B22" s="8">
        <v>45795</v>
      </c>
      <c r="C22" s="19"/>
      <c r="D22" s="79"/>
      <c r="E22" s="79"/>
      <c r="F22" s="80">
        <f t="shared" si="0"/>
        <v>98610</v>
      </c>
      <c r="G22" s="81"/>
    </row>
    <row r="23" spans="1:10">
      <c r="A23" s="12">
        <v>19</v>
      </c>
      <c r="B23" s="8">
        <v>45796</v>
      </c>
      <c r="C23" s="19"/>
      <c r="D23" s="79"/>
      <c r="E23" s="79"/>
      <c r="F23" s="80">
        <f t="shared" si="0"/>
        <v>98610</v>
      </c>
      <c r="G23" s="81"/>
      <c r="J23" s="73"/>
    </row>
    <row r="24" spans="1:10">
      <c r="A24" s="7">
        <v>20</v>
      </c>
      <c r="B24" s="8">
        <v>45797</v>
      </c>
      <c r="C24" s="71"/>
      <c r="D24" s="79"/>
      <c r="E24" s="79"/>
      <c r="F24" s="80">
        <f t="shared" si="0"/>
        <v>98610</v>
      </c>
      <c r="G24" s="81"/>
    </row>
    <row r="25" spans="1:10">
      <c r="A25" s="7">
        <v>21</v>
      </c>
      <c r="B25" s="8">
        <v>45798</v>
      </c>
      <c r="C25" s="9"/>
      <c r="D25" s="87"/>
      <c r="E25" s="79"/>
      <c r="F25" s="80">
        <f t="shared" si="0"/>
        <v>98610</v>
      </c>
      <c r="G25" s="81"/>
    </row>
    <row r="26" spans="1:10" ht="15" customHeight="1">
      <c r="A26" s="7">
        <v>22</v>
      </c>
      <c r="B26" s="8">
        <v>45799</v>
      </c>
      <c r="C26" s="9"/>
      <c r="D26" s="79"/>
      <c r="E26" s="79"/>
      <c r="F26" s="80">
        <f t="shared" si="0"/>
        <v>98610</v>
      </c>
      <c r="G26" s="81"/>
    </row>
    <row r="27" spans="1:10" ht="14.25" customHeight="1">
      <c r="A27" s="7">
        <v>23</v>
      </c>
      <c r="B27" s="8">
        <v>45800</v>
      </c>
      <c r="C27" s="9"/>
      <c r="D27" s="87">
        <v>0</v>
      </c>
      <c r="E27" s="79"/>
      <c r="F27" s="80">
        <f t="shared" si="0"/>
        <v>98610</v>
      </c>
      <c r="G27" s="81"/>
    </row>
    <row r="28" spans="1:10" ht="15.75" thickBot="1">
      <c r="A28" s="7">
        <v>24</v>
      </c>
      <c r="B28" s="8">
        <v>45801</v>
      </c>
      <c r="C28" s="9"/>
      <c r="D28" s="79"/>
      <c r="E28" s="79"/>
      <c r="F28" s="393">
        <f t="shared" si="0"/>
        <v>98610</v>
      </c>
      <c r="G28" s="81"/>
    </row>
    <row r="29" spans="1:10" ht="21" customHeight="1">
      <c r="A29" s="7">
        <v>25</v>
      </c>
      <c r="B29" s="8">
        <v>45802</v>
      </c>
      <c r="C29" s="164"/>
      <c r="D29" s="388"/>
      <c r="E29" s="388"/>
      <c r="F29" s="395">
        <f>F28+D29-E29</f>
        <v>98610</v>
      </c>
      <c r="G29" s="81"/>
    </row>
    <row r="30" spans="1:10">
      <c r="A30" s="13">
        <v>26</v>
      </c>
      <c r="B30" s="8">
        <v>45803</v>
      </c>
      <c r="C30" s="389"/>
      <c r="D30" s="71"/>
      <c r="E30" s="71"/>
      <c r="F30" s="396">
        <f>F29+D30-E30</f>
        <v>98610</v>
      </c>
      <c r="G30" s="81"/>
    </row>
    <row r="31" spans="1:10" ht="23.25" customHeight="1">
      <c r="A31" s="7">
        <v>27</v>
      </c>
      <c r="B31" s="8">
        <v>45804</v>
      </c>
      <c r="C31" s="390"/>
      <c r="D31" s="391"/>
      <c r="E31" s="390"/>
      <c r="F31" s="397">
        <f>F30+D31-E31</f>
        <v>98610</v>
      </c>
      <c r="G31" s="81"/>
    </row>
    <row r="32" spans="1:10" ht="16.5" thickBot="1">
      <c r="A32" s="7">
        <v>28</v>
      </c>
      <c r="B32" s="8">
        <v>45805</v>
      </c>
      <c r="C32" s="392"/>
      <c r="D32" s="79"/>
      <c r="E32" s="79"/>
      <c r="F32" s="398">
        <f t="shared" si="0"/>
        <v>98610</v>
      </c>
      <c r="G32" s="81"/>
    </row>
    <row r="33" spans="1:7" ht="19.5" customHeight="1">
      <c r="A33" s="7">
        <v>29</v>
      </c>
      <c r="B33" s="8">
        <v>45806</v>
      </c>
      <c r="C33" s="9" t="s">
        <v>908</v>
      </c>
      <c r="D33" s="79">
        <v>1001</v>
      </c>
      <c r="E33" s="79"/>
      <c r="F33" s="394">
        <f t="shared" si="0"/>
        <v>99611</v>
      </c>
      <c r="G33" s="81"/>
    </row>
    <row r="34" spans="1:7">
      <c r="A34" s="20">
        <v>30</v>
      </c>
      <c r="B34" s="8">
        <v>45807</v>
      </c>
      <c r="C34" s="9" t="s">
        <v>909</v>
      </c>
      <c r="D34" s="79">
        <v>1200</v>
      </c>
      <c r="E34" s="79"/>
      <c r="F34" s="80">
        <f t="shared" si="0"/>
        <v>100811</v>
      </c>
      <c r="G34" s="81"/>
    </row>
    <row r="35" spans="1:7" ht="30">
      <c r="A35" s="20">
        <v>31</v>
      </c>
      <c r="B35" s="8">
        <v>45808</v>
      </c>
      <c r="C35" s="9" t="s">
        <v>910</v>
      </c>
      <c r="D35" s="79">
        <v>11316</v>
      </c>
      <c r="E35" s="79"/>
      <c r="F35" s="80">
        <f>F34+D35-E35</f>
        <v>112127</v>
      </c>
      <c r="G35" s="81"/>
    </row>
    <row r="36" spans="1:7" ht="24" customHeight="1">
      <c r="A36" s="7">
        <v>31</v>
      </c>
      <c r="B36" s="387">
        <v>45808</v>
      </c>
      <c r="C36" s="9" t="s">
        <v>500</v>
      </c>
      <c r="D36" s="79">
        <v>0</v>
      </c>
      <c r="E36" s="79">
        <v>6000</v>
      </c>
      <c r="F36" s="80">
        <f>F35+D36-E36</f>
        <v>106127</v>
      </c>
      <c r="G36" s="81"/>
    </row>
    <row r="37" spans="1:7" ht="18.75" customHeight="1">
      <c r="A37" s="7"/>
      <c r="B37" s="387">
        <v>45808</v>
      </c>
      <c r="C37" s="9" t="s">
        <v>13</v>
      </c>
      <c r="D37" s="79">
        <v>0</v>
      </c>
      <c r="E37" s="79">
        <v>20000</v>
      </c>
      <c r="F37" s="80">
        <f>F36+D37-E37</f>
        <v>86127</v>
      </c>
      <c r="G37" s="81"/>
    </row>
    <row r="38" spans="1:7" ht="29.25" customHeight="1">
      <c r="A38" s="7"/>
      <c r="B38" s="387">
        <v>45808</v>
      </c>
      <c r="C38" s="9" t="s">
        <v>136</v>
      </c>
      <c r="D38" s="79">
        <v>0</v>
      </c>
      <c r="E38" s="79">
        <f>141*30</f>
        <v>4230</v>
      </c>
      <c r="F38" s="80">
        <f t="shared" si="0"/>
        <v>81897</v>
      </c>
      <c r="G38" s="81"/>
    </row>
    <row r="39" spans="1:7" ht="28.5" customHeight="1" thickBot="1">
      <c r="A39" s="7"/>
      <c r="B39" s="8"/>
      <c r="C39" s="9" t="s">
        <v>14</v>
      </c>
      <c r="D39" s="79">
        <v>0</v>
      </c>
      <c r="E39" s="79">
        <v>1000</v>
      </c>
      <c r="F39" s="88">
        <f t="shared" si="0"/>
        <v>80897</v>
      </c>
      <c r="G39" s="81"/>
    </row>
    <row r="40" spans="1:7" ht="15.75" thickBot="1">
      <c r="A40" s="15"/>
      <c r="B40" s="16"/>
      <c r="C40" s="16"/>
      <c r="D40" s="92">
        <f>SUM(D5:D39)</f>
        <v>13517</v>
      </c>
      <c r="E40" s="91">
        <f>SUM(E5:E39)</f>
        <v>31230</v>
      </c>
      <c r="F40" s="89"/>
      <c r="G40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2:J40"/>
  <sheetViews>
    <sheetView topLeftCell="A19" workbookViewId="0">
      <selection activeCell="I33" sqref="I33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4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45809</v>
      </c>
      <c r="E3" s="2" t="s">
        <v>1</v>
      </c>
      <c r="F3" s="3">
        <f>'april '!F38</f>
        <v>98610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F39</f>
        <v>73880</v>
      </c>
    </row>
    <row r="5" spans="1:9">
      <c r="A5" s="7">
        <v>1</v>
      </c>
      <c r="B5" s="8">
        <v>45809</v>
      </c>
      <c r="C5" s="9"/>
      <c r="D5" s="79">
        <v>0</v>
      </c>
      <c r="E5" s="79">
        <v>0</v>
      </c>
      <c r="F5" s="80">
        <f>F3+D5-E5</f>
        <v>98610</v>
      </c>
      <c r="G5" s="81"/>
      <c r="I5" t="s">
        <v>142</v>
      </c>
    </row>
    <row r="6" spans="1:9" ht="16.5" customHeight="1">
      <c r="A6" s="7">
        <v>2</v>
      </c>
      <c r="B6" s="8">
        <v>45810</v>
      </c>
      <c r="D6" s="79"/>
      <c r="E6" s="79"/>
      <c r="F6" s="80">
        <f>F5+D6-E6</f>
        <v>98610</v>
      </c>
      <c r="G6" s="82" t="s">
        <v>9</v>
      </c>
    </row>
    <row r="7" spans="1:9" ht="17.25" customHeight="1">
      <c r="A7" s="7">
        <v>3</v>
      </c>
      <c r="B7" s="8">
        <v>45811</v>
      </c>
      <c r="C7" s="9"/>
      <c r="D7" s="79"/>
      <c r="E7" s="79"/>
      <c r="F7" s="80">
        <f t="shared" ref="F7:F39" si="0">F6+D7-E7</f>
        <v>98610</v>
      </c>
      <c r="G7" s="415">
        <f>'[1]OCT23cx (2)'!I7</f>
        <v>0</v>
      </c>
    </row>
    <row r="8" spans="1:9">
      <c r="A8" s="7">
        <v>4</v>
      </c>
      <c r="B8" s="8">
        <v>45812</v>
      </c>
      <c r="C8" s="9"/>
      <c r="D8" s="79"/>
      <c r="E8" s="79"/>
      <c r="F8" s="80">
        <f t="shared" si="0"/>
        <v>98610</v>
      </c>
      <c r="G8" s="415"/>
    </row>
    <row r="9" spans="1:9" ht="30">
      <c r="A9" s="7">
        <v>5</v>
      </c>
      <c r="B9" s="8">
        <v>45813</v>
      </c>
      <c r="C9" s="399" t="s">
        <v>912</v>
      </c>
      <c r="D9" s="79">
        <v>2400</v>
      </c>
      <c r="E9" s="79"/>
      <c r="F9" s="80">
        <f t="shared" si="0"/>
        <v>101010</v>
      </c>
      <c r="G9" s="81"/>
    </row>
    <row r="10" spans="1:9">
      <c r="A10" s="7">
        <v>6</v>
      </c>
      <c r="B10" s="8">
        <v>45814</v>
      </c>
      <c r="C10" s="9"/>
      <c r="D10" s="79"/>
      <c r="E10" s="79"/>
      <c r="F10" s="80">
        <f t="shared" si="0"/>
        <v>101010</v>
      </c>
      <c r="G10" s="81"/>
    </row>
    <row r="11" spans="1:9">
      <c r="A11" s="7">
        <v>7</v>
      </c>
      <c r="B11" s="8">
        <v>45815</v>
      </c>
      <c r="C11" s="9" t="s">
        <v>913</v>
      </c>
      <c r="D11" s="79">
        <v>1200</v>
      </c>
      <c r="E11" s="79">
        <v>0</v>
      </c>
      <c r="F11" s="80">
        <f t="shared" si="0"/>
        <v>102210</v>
      </c>
      <c r="G11" s="81"/>
    </row>
    <row r="12" spans="1:9">
      <c r="A12" s="7">
        <v>8</v>
      </c>
      <c r="B12" s="8">
        <v>45816</v>
      </c>
      <c r="C12" s="9"/>
      <c r="D12" s="79"/>
      <c r="E12" s="79"/>
      <c r="F12" s="80">
        <f t="shared" si="0"/>
        <v>102210</v>
      </c>
      <c r="G12" s="81"/>
    </row>
    <row r="13" spans="1:9" ht="13.5" customHeight="1">
      <c r="A13" s="7">
        <v>9</v>
      </c>
      <c r="B13" s="8">
        <v>45817</v>
      </c>
      <c r="C13" s="249"/>
      <c r="D13" s="79"/>
      <c r="E13" s="79"/>
      <c r="F13" s="80">
        <f>F12+D13-E13</f>
        <v>102210</v>
      </c>
      <c r="G13" s="81"/>
    </row>
    <row r="14" spans="1:9">
      <c r="A14" s="7">
        <v>10</v>
      </c>
      <c r="B14" s="8">
        <v>45818</v>
      </c>
      <c r="C14" s="336" t="s">
        <v>911</v>
      </c>
      <c r="D14" s="79"/>
      <c r="E14" s="337"/>
      <c r="F14" s="80">
        <f t="shared" si="0"/>
        <v>102210</v>
      </c>
      <c r="G14" s="81"/>
    </row>
    <row r="15" spans="1:9">
      <c r="A15" s="7">
        <v>11</v>
      </c>
      <c r="B15" s="8">
        <v>45819</v>
      </c>
      <c r="C15" s="9" t="s">
        <v>914</v>
      </c>
      <c r="D15" s="93">
        <v>2400</v>
      </c>
      <c r="E15" s="84"/>
      <c r="F15" s="85">
        <f t="shared" si="0"/>
        <v>104610</v>
      </c>
      <c r="G15" s="81"/>
    </row>
    <row r="16" spans="1:9">
      <c r="A16" s="7">
        <v>12</v>
      </c>
      <c r="B16" s="8">
        <v>45820</v>
      </c>
      <c r="C16" s="9"/>
      <c r="D16" s="79"/>
      <c r="E16" s="79"/>
      <c r="F16" s="80">
        <f t="shared" si="0"/>
        <v>104610</v>
      </c>
      <c r="G16" s="81"/>
    </row>
    <row r="17" spans="1:10">
      <c r="A17" s="20">
        <v>13</v>
      </c>
      <c r="B17" s="8">
        <v>45821</v>
      </c>
      <c r="C17" s="9"/>
      <c r="D17" s="79"/>
      <c r="E17" s="79">
        <v>0</v>
      </c>
      <c r="F17" s="80">
        <f t="shared" si="0"/>
        <v>104610</v>
      </c>
      <c r="G17" s="81"/>
    </row>
    <row r="18" spans="1:10">
      <c r="A18" s="20">
        <v>14</v>
      </c>
      <c r="B18" s="8">
        <v>45822</v>
      </c>
      <c r="C18" s="9"/>
      <c r="D18" s="79"/>
      <c r="E18" s="79"/>
      <c r="F18" s="80">
        <f t="shared" si="0"/>
        <v>104610</v>
      </c>
      <c r="G18" s="81"/>
    </row>
    <row r="19" spans="1:10">
      <c r="A19" s="20">
        <v>15</v>
      </c>
      <c r="B19" s="8">
        <v>45823</v>
      </c>
      <c r="E19" s="79"/>
      <c r="F19" s="85">
        <f>F18+D19-E19</f>
        <v>104610</v>
      </c>
      <c r="G19" s="81"/>
    </row>
    <row r="20" spans="1:10">
      <c r="A20" s="17">
        <v>16</v>
      </c>
      <c r="B20" s="8">
        <v>45824</v>
      </c>
      <c r="C20" s="9"/>
      <c r="D20" s="79"/>
      <c r="E20" s="79"/>
      <c r="F20" s="80">
        <f>F19+D20-E20</f>
        <v>104610</v>
      </c>
      <c r="G20" s="81"/>
    </row>
    <row r="21" spans="1:10">
      <c r="A21" s="17">
        <v>17</v>
      </c>
      <c r="B21" s="8">
        <v>45825</v>
      </c>
      <c r="C21" s="9"/>
      <c r="D21" s="86"/>
      <c r="E21" s="86"/>
      <c r="F21" s="85">
        <f>F20+D21-E21</f>
        <v>104610</v>
      </c>
      <c r="G21" s="81"/>
    </row>
    <row r="22" spans="1:10">
      <c r="A22" s="11">
        <v>18</v>
      </c>
      <c r="B22" s="8">
        <v>45826</v>
      </c>
      <c r="C22" s="19"/>
      <c r="D22" s="79"/>
      <c r="E22" s="79"/>
      <c r="F22" s="80">
        <f t="shared" si="0"/>
        <v>104610</v>
      </c>
      <c r="G22" s="81"/>
    </row>
    <row r="23" spans="1:10">
      <c r="A23" s="12">
        <v>19</v>
      </c>
      <c r="B23" s="8">
        <v>45827</v>
      </c>
      <c r="C23" s="19"/>
      <c r="D23" s="79"/>
      <c r="E23" s="79"/>
      <c r="F23" s="80">
        <f t="shared" si="0"/>
        <v>104610</v>
      </c>
      <c r="G23" s="81"/>
      <c r="J23" s="73"/>
    </row>
    <row r="24" spans="1:10">
      <c r="A24" s="7">
        <v>20</v>
      </c>
      <c r="B24" s="8">
        <v>45828</v>
      </c>
      <c r="C24" s="71"/>
      <c r="D24" s="79"/>
      <c r="E24" s="79"/>
      <c r="F24" s="80">
        <f t="shared" si="0"/>
        <v>104610</v>
      </c>
      <c r="G24" s="81"/>
    </row>
    <row r="25" spans="1:10">
      <c r="A25" s="7">
        <v>21</v>
      </c>
      <c r="B25" s="8">
        <v>45829</v>
      </c>
      <c r="C25" s="9"/>
      <c r="D25" s="87"/>
      <c r="E25" s="79"/>
      <c r="F25" s="80">
        <f t="shared" si="0"/>
        <v>104610</v>
      </c>
      <c r="G25" s="81"/>
    </row>
    <row r="26" spans="1:10" ht="15" customHeight="1">
      <c r="A26" s="7">
        <v>22</v>
      </c>
      <c r="B26" s="8">
        <v>45830</v>
      </c>
      <c r="C26" s="9"/>
      <c r="D26" s="79"/>
      <c r="E26" s="79"/>
      <c r="F26" s="80">
        <f t="shared" si="0"/>
        <v>104610</v>
      </c>
      <c r="G26" s="81"/>
    </row>
    <row r="27" spans="1:10" ht="14.25" customHeight="1">
      <c r="A27" s="7">
        <v>23</v>
      </c>
      <c r="B27" s="8">
        <v>45831</v>
      </c>
      <c r="C27" s="9"/>
      <c r="D27" s="87">
        <v>0</v>
      </c>
      <c r="E27" s="79"/>
      <c r="F27" s="80">
        <f t="shared" si="0"/>
        <v>104610</v>
      </c>
      <c r="G27" s="81"/>
    </row>
    <row r="28" spans="1:10" ht="15.75" thickBot="1">
      <c r="A28" s="7">
        <v>24</v>
      </c>
      <c r="B28" s="8">
        <v>45832</v>
      </c>
      <c r="C28" s="9"/>
      <c r="D28" s="79"/>
      <c r="E28" s="79"/>
      <c r="F28" s="393">
        <f t="shared" si="0"/>
        <v>104610</v>
      </c>
      <c r="G28" s="81"/>
    </row>
    <row r="29" spans="1:10" ht="21" customHeight="1">
      <c r="A29" s="7">
        <v>25</v>
      </c>
      <c r="B29" s="8">
        <v>45833</v>
      </c>
      <c r="C29" s="164"/>
      <c r="D29" s="388"/>
      <c r="E29" s="388"/>
      <c r="F29" s="395">
        <f>F28+D29-E29</f>
        <v>104610</v>
      </c>
      <c r="G29" s="81"/>
    </row>
    <row r="30" spans="1:10">
      <c r="A30" s="13">
        <v>26</v>
      </c>
      <c r="B30" s="8">
        <v>45834</v>
      </c>
      <c r="C30" s="389"/>
      <c r="D30" s="71"/>
      <c r="E30" s="71"/>
      <c r="F30" s="396">
        <f>F29+D30-E30</f>
        <v>104610</v>
      </c>
      <c r="G30" s="81"/>
    </row>
    <row r="31" spans="1:10" ht="23.25" customHeight="1">
      <c r="A31" s="7">
        <v>27</v>
      </c>
      <c r="B31" s="8">
        <v>45835</v>
      </c>
      <c r="C31" s="390"/>
      <c r="D31" s="391"/>
      <c r="E31" s="390"/>
      <c r="F31" s="397">
        <f>F30+D31-E31</f>
        <v>104610</v>
      </c>
      <c r="G31" s="81"/>
    </row>
    <row r="32" spans="1:10" ht="16.5" thickBot="1">
      <c r="A32" s="7">
        <v>28</v>
      </c>
      <c r="B32" s="8">
        <v>45836</v>
      </c>
      <c r="C32" s="392"/>
      <c r="D32" s="79"/>
      <c r="E32" s="79"/>
      <c r="F32" s="398">
        <f t="shared" si="0"/>
        <v>104610</v>
      </c>
      <c r="G32" s="81"/>
    </row>
    <row r="33" spans="1:7" ht="19.5" customHeight="1">
      <c r="A33" s="7">
        <v>29</v>
      </c>
      <c r="B33" s="8">
        <v>45837</v>
      </c>
      <c r="C33" s="9"/>
      <c r="D33" s="79"/>
      <c r="E33" s="79"/>
      <c r="F33" s="394">
        <f t="shared" si="0"/>
        <v>104610</v>
      </c>
      <c r="G33" s="81"/>
    </row>
    <row r="34" spans="1:7">
      <c r="A34" s="20">
        <v>30</v>
      </c>
      <c r="B34" s="8">
        <v>45838</v>
      </c>
      <c r="C34" s="9"/>
      <c r="D34" s="79"/>
      <c r="E34" s="79"/>
      <c r="F34" s="80">
        <f t="shared" si="0"/>
        <v>104610</v>
      </c>
      <c r="G34" s="81"/>
    </row>
    <row r="35" spans="1:7">
      <c r="A35" s="20">
        <v>31</v>
      </c>
      <c r="B35" s="8">
        <v>45838</v>
      </c>
      <c r="C35" s="9" t="s">
        <v>915</v>
      </c>
      <c r="D35" s="79">
        <v>500</v>
      </c>
      <c r="E35" s="79"/>
      <c r="F35" s="80">
        <f>F34+D35-E35</f>
        <v>105110</v>
      </c>
      <c r="G35" s="81"/>
    </row>
    <row r="36" spans="1:7" ht="24" customHeight="1">
      <c r="A36" s="7">
        <v>31</v>
      </c>
      <c r="B36" s="8">
        <v>45838</v>
      </c>
      <c r="C36" s="9" t="s">
        <v>500</v>
      </c>
      <c r="D36" s="79">
        <v>0</v>
      </c>
      <c r="E36" s="79">
        <v>6000</v>
      </c>
      <c r="F36" s="80">
        <f>F35+D36-E36</f>
        <v>99110</v>
      </c>
      <c r="G36" s="81"/>
    </row>
    <row r="37" spans="1:7" ht="18.75" customHeight="1">
      <c r="A37" s="7"/>
      <c r="B37" s="8">
        <v>45838</v>
      </c>
      <c r="C37" s="9" t="s">
        <v>13</v>
      </c>
      <c r="D37" s="79">
        <v>0</v>
      </c>
      <c r="E37" s="79">
        <v>20000</v>
      </c>
      <c r="F37" s="80">
        <f>F36+D37-E37</f>
        <v>79110</v>
      </c>
      <c r="G37" s="81"/>
    </row>
    <row r="38" spans="1:7" ht="29.25" customHeight="1">
      <c r="A38" s="7"/>
      <c r="B38" s="8">
        <v>45838</v>
      </c>
      <c r="C38" s="9" t="s">
        <v>136</v>
      </c>
      <c r="D38" s="79">
        <v>0</v>
      </c>
      <c r="E38" s="79">
        <f>141*30</f>
        <v>4230</v>
      </c>
      <c r="F38" s="80">
        <f t="shared" si="0"/>
        <v>74880</v>
      </c>
      <c r="G38" s="81"/>
    </row>
    <row r="39" spans="1:7" ht="28.5" customHeight="1" thickBot="1">
      <c r="A39" s="7"/>
      <c r="B39" s="8"/>
      <c r="C39" s="9" t="s">
        <v>14</v>
      </c>
      <c r="D39" s="79">
        <v>0</v>
      </c>
      <c r="E39" s="79">
        <v>1000</v>
      </c>
      <c r="F39" s="88">
        <f t="shared" si="0"/>
        <v>73880</v>
      </c>
      <c r="G39" s="81"/>
    </row>
    <row r="40" spans="1:7" ht="15.75" thickBot="1">
      <c r="A40" s="15"/>
      <c r="B40" s="16"/>
      <c r="C40" s="16"/>
      <c r="D40" s="92">
        <f>SUM(D5:D39)</f>
        <v>6500</v>
      </c>
      <c r="E40" s="91">
        <f>SUM(E5:E39)</f>
        <v>31230</v>
      </c>
      <c r="F40" s="89"/>
      <c r="G40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J40"/>
  <sheetViews>
    <sheetView workbookViewId="0">
      <selection activeCell="C13" sqref="C13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4" bestFit="1" customWidth="1"/>
    <col min="7" max="7" width="18" customWidth="1"/>
  </cols>
  <sheetData>
    <row r="2" spans="1:9" ht="36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45839</v>
      </c>
      <c r="E3" s="2" t="s">
        <v>1</v>
      </c>
      <c r="F3" s="3">
        <f>'april '!F38</f>
        <v>98610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F39</f>
        <v>130610</v>
      </c>
    </row>
    <row r="5" spans="1:9">
      <c r="A5" s="7">
        <v>1</v>
      </c>
      <c r="B5" s="8">
        <v>45839</v>
      </c>
      <c r="C5" s="9"/>
      <c r="D5" s="79">
        <v>0</v>
      </c>
      <c r="E5" s="79">
        <v>0</v>
      </c>
      <c r="F5" s="80">
        <f>F3+D5-E5</f>
        <v>98610</v>
      </c>
      <c r="G5" s="81"/>
      <c r="I5" t="s">
        <v>142</v>
      </c>
    </row>
    <row r="6" spans="1:9" ht="16.5" customHeight="1">
      <c r="A6" s="7">
        <v>2</v>
      </c>
      <c r="B6" s="8">
        <v>45840</v>
      </c>
      <c r="D6" s="79"/>
      <c r="E6" s="79"/>
      <c r="F6" s="80">
        <f>F5+D6-E6</f>
        <v>98610</v>
      </c>
      <c r="G6" s="82" t="s">
        <v>9</v>
      </c>
    </row>
    <row r="7" spans="1:9" ht="45" customHeight="1">
      <c r="A7" s="7">
        <v>3</v>
      </c>
      <c r="B7" s="8">
        <v>45841</v>
      </c>
      <c r="C7" s="9" t="s">
        <v>916</v>
      </c>
      <c r="D7" s="79">
        <v>8518</v>
      </c>
      <c r="E7" s="79"/>
      <c r="F7" s="80">
        <f t="shared" ref="F7:F39" si="0">F6+D7-E7</f>
        <v>107128</v>
      </c>
      <c r="G7" s="415">
        <f>'[1]OCT23cx (2)'!I7</f>
        <v>0</v>
      </c>
    </row>
    <row r="8" spans="1:9" ht="30">
      <c r="A8" s="7">
        <v>4</v>
      </c>
      <c r="B8" s="8">
        <v>45842</v>
      </c>
      <c r="C8" s="9" t="s">
        <v>917</v>
      </c>
      <c r="D8" s="79">
        <v>7332</v>
      </c>
      <c r="E8" s="79"/>
      <c r="F8" s="80">
        <f t="shared" si="0"/>
        <v>114460</v>
      </c>
      <c r="G8" s="415"/>
    </row>
    <row r="9" spans="1:9" ht="60">
      <c r="A9" s="7">
        <v>5</v>
      </c>
      <c r="B9" s="8">
        <v>45843</v>
      </c>
      <c r="C9" s="399" t="s">
        <v>918</v>
      </c>
      <c r="D9" s="79">
        <v>17344</v>
      </c>
      <c r="E9" s="79"/>
      <c r="F9" s="80">
        <f t="shared" si="0"/>
        <v>131804</v>
      </c>
      <c r="G9" s="81"/>
    </row>
    <row r="10" spans="1:9" ht="60">
      <c r="A10" s="7">
        <v>6</v>
      </c>
      <c r="B10" s="8">
        <v>45844</v>
      </c>
      <c r="C10" s="9" t="s">
        <v>919</v>
      </c>
      <c r="D10" s="79">
        <v>8402</v>
      </c>
      <c r="E10" s="79"/>
      <c r="F10" s="80">
        <f t="shared" si="0"/>
        <v>140206</v>
      </c>
      <c r="G10" s="81"/>
    </row>
    <row r="11" spans="1:9">
      <c r="A11" s="7">
        <v>7</v>
      </c>
      <c r="B11" s="8">
        <v>45845</v>
      </c>
      <c r="C11" s="9"/>
      <c r="D11" s="79"/>
      <c r="E11" s="79">
        <v>0</v>
      </c>
      <c r="F11" s="80">
        <f t="shared" si="0"/>
        <v>140206</v>
      </c>
      <c r="G11" s="81"/>
    </row>
    <row r="12" spans="1:9" ht="30.75" customHeight="1">
      <c r="A12" s="7">
        <v>8</v>
      </c>
      <c r="B12" s="8">
        <v>45846</v>
      </c>
      <c r="C12" s="9" t="s">
        <v>920</v>
      </c>
      <c r="D12" s="79">
        <v>2616</v>
      </c>
      <c r="E12" s="79"/>
      <c r="F12" s="80">
        <f t="shared" si="0"/>
        <v>142822</v>
      </c>
      <c r="G12" s="81"/>
    </row>
    <row r="13" spans="1:9" ht="58.5" customHeight="1">
      <c r="A13" s="7">
        <v>9</v>
      </c>
      <c r="B13" s="8">
        <v>45847</v>
      </c>
      <c r="C13" s="9" t="s">
        <v>921</v>
      </c>
      <c r="D13" s="79">
        <v>16118</v>
      </c>
      <c r="E13" s="79"/>
      <c r="F13" s="80">
        <f>F12+D13-E13</f>
        <v>158940</v>
      </c>
      <c r="G13" s="81"/>
    </row>
    <row r="14" spans="1:9">
      <c r="A14" s="7">
        <v>10</v>
      </c>
      <c r="B14" s="8">
        <v>45848</v>
      </c>
      <c r="C14" s="336" t="s">
        <v>922</v>
      </c>
      <c r="D14" s="79"/>
      <c r="E14" s="337"/>
      <c r="F14" s="80">
        <f t="shared" si="0"/>
        <v>158940</v>
      </c>
      <c r="G14" s="81"/>
    </row>
    <row r="15" spans="1:9">
      <c r="A15" s="7">
        <v>11</v>
      </c>
      <c r="B15" s="8">
        <v>45849</v>
      </c>
      <c r="C15" s="9" t="s">
        <v>914</v>
      </c>
      <c r="D15" s="93">
        <v>2400</v>
      </c>
      <c r="E15" s="84"/>
      <c r="F15" s="85">
        <f t="shared" si="0"/>
        <v>161340</v>
      </c>
      <c r="G15" s="81"/>
    </row>
    <row r="16" spans="1:9">
      <c r="A16" s="7">
        <v>12</v>
      </c>
      <c r="B16" s="8">
        <v>45850</v>
      </c>
      <c r="C16" s="9"/>
      <c r="D16" s="79"/>
      <c r="E16" s="79"/>
      <c r="F16" s="80">
        <f t="shared" si="0"/>
        <v>161340</v>
      </c>
      <c r="G16" s="81"/>
    </row>
    <row r="17" spans="1:10">
      <c r="A17" s="20">
        <v>13</v>
      </c>
      <c r="B17" s="8">
        <v>45851</v>
      </c>
      <c r="C17" s="9"/>
      <c r="D17" s="79"/>
      <c r="E17" s="79">
        <v>0</v>
      </c>
      <c r="F17" s="80">
        <f t="shared" si="0"/>
        <v>161340</v>
      </c>
      <c r="G17" s="81"/>
    </row>
    <row r="18" spans="1:10">
      <c r="A18" s="20">
        <v>14</v>
      </c>
      <c r="B18" s="8">
        <v>45852</v>
      </c>
      <c r="C18" s="9"/>
      <c r="D18" s="79"/>
      <c r="E18" s="79"/>
      <c r="F18" s="80">
        <f t="shared" si="0"/>
        <v>161340</v>
      </c>
      <c r="G18" s="81"/>
    </row>
    <row r="19" spans="1:10">
      <c r="A19" s="20">
        <v>15</v>
      </c>
      <c r="B19" s="8">
        <v>45853</v>
      </c>
      <c r="E19" s="79"/>
      <c r="F19" s="85">
        <f>F18+D19-E19</f>
        <v>161340</v>
      </c>
      <c r="G19" s="81"/>
    </row>
    <row r="20" spans="1:10">
      <c r="A20" s="17">
        <v>16</v>
      </c>
      <c r="B20" s="8">
        <v>45854</v>
      </c>
      <c r="C20" s="9"/>
      <c r="D20" s="79"/>
      <c r="E20" s="79"/>
      <c r="F20" s="80">
        <f>F19+D20-E20</f>
        <v>161340</v>
      </c>
      <c r="G20" s="81"/>
    </row>
    <row r="21" spans="1:10">
      <c r="A21" s="17">
        <v>17</v>
      </c>
      <c r="B21" s="8">
        <v>45855</v>
      </c>
      <c r="C21" s="9"/>
      <c r="D21" s="86"/>
      <c r="E21" s="86"/>
      <c r="F21" s="85">
        <f>F20+D21-E21</f>
        <v>161340</v>
      </c>
      <c r="G21" s="81"/>
    </row>
    <row r="22" spans="1:10">
      <c r="A22" s="11">
        <v>18</v>
      </c>
      <c r="B22" s="8">
        <v>45856</v>
      </c>
      <c r="C22" s="19"/>
      <c r="D22" s="79"/>
      <c r="E22" s="79"/>
      <c r="F22" s="80">
        <f t="shared" si="0"/>
        <v>161340</v>
      </c>
      <c r="G22" s="81"/>
    </row>
    <row r="23" spans="1:10">
      <c r="A23" s="12">
        <v>19</v>
      </c>
      <c r="B23" s="8">
        <v>45857</v>
      </c>
      <c r="C23" s="19"/>
      <c r="D23" s="79"/>
      <c r="E23" s="79"/>
      <c r="F23" s="80">
        <f t="shared" si="0"/>
        <v>161340</v>
      </c>
      <c r="G23" s="81"/>
      <c r="J23" s="73"/>
    </row>
    <row r="24" spans="1:10">
      <c r="A24" s="7">
        <v>20</v>
      </c>
      <c r="B24" s="8">
        <v>45858</v>
      </c>
      <c r="C24" s="71"/>
      <c r="D24" s="79"/>
      <c r="E24" s="79"/>
      <c r="F24" s="80">
        <f t="shared" si="0"/>
        <v>161340</v>
      </c>
      <c r="G24" s="81"/>
    </row>
    <row r="25" spans="1:10">
      <c r="A25" s="7">
        <v>21</v>
      </c>
      <c r="B25" s="8">
        <v>45859</v>
      </c>
      <c r="C25" s="9"/>
      <c r="D25" s="87"/>
      <c r="E25" s="79"/>
      <c r="F25" s="80">
        <f t="shared" si="0"/>
        <v>161340</v>
      </c>
      <c r="G25" s="81"/>
    </row>
    <row r="26" spans="1:10" ht="15" customHeight="1">
      <c r="A26" s="7">
        <v>22</v>
      </c>
      <c r="B26" s="8">
        <v>45860</v>
      </c>
      <c r="C26" s="9"/>
      <c r="D26" s="79"/>
      <c r="E26" s="79"/>
      <c r="F26" s="80">
        <f t="shared" si="0"/>
        <v>161340</v>
      </c>
      <c r="G26" s="81"/>
    </row>
    <row r="27" spans="1:10" ht="14.25" customHeight="1">
      <c r="A27" s="7">
        <v>23</v>
      </c>
      <c r="B27" s="8">
        <v>45861</v>
      </c>
      <c r="C27" s="9"/>
      <c r="D27" s="87">
        <v>0</v>
      </c>
      <c r="E27" s="79"/>
      <c r="F27" s="80">
        <f t="shared" si="0"/>
        <v>161340</v>
      </c>
      <c r="G27" s="81"/>
    </row>
    <row r="28" spans="1:10" ht="15.75" thickBot="1">
      <c r="A28" s="7">
        <v>24</v>
      </c>
      <c r="B28" s="8">
        <v>45862</v>
      </c>
      <c r="C28" s="9"/>
      <c r="D28" s="79"/>
      <c r="E28" s="79"/>
      <c r="F28" s="393">
        <f t="shared" si="0"/>
        <v>161340</v>
      </c>
      <c r="G28" s="81"/>
    </row>
    <row r="29" spans="1:10" ht="21" customHeight="1">
      <c r="A29" s="7">
        <v>25</v>
      </c>
      <c r="B29" s="8">
        <v>45863</v>
      </c>
      <c r="C29" s="164"/>
      <c r="D29" s="388"/>
      <c r="E29" s="388"/>
      <c r="F29" s="395">
        <f>F28+D29-E29</f>
        <v>161340</v>
      </c>
      <c r="G29" s="81"/>
    </row>
    <row r="30" spans="1:10">
      <c r="A30" s="13">
        <v>26</v>
      </c>
      <c r="B30" s="8">
        <v>45864</v>
      </c>
      <c r="C30" s="389"/>
      <c r="D30" s="71"/>
      <c r="E30" s="71"/>
      <c r="F30" s="396">
        <f>F29+D30-E30</f>
        <v>161340</v>
      </c>
      <c r="G30" s="81"/>
    </row>
    <row r="31" spans="1:10" ht="23.25" customHeight="1">
      <c r="A31" s="7">
        <v>27</v>
      </c>
      <c r="B31" s="8">
        <v>45865</v>
      </c>
      <c r="C31" s="390"/>
      <c r="D31" s="391"/>
      <c r="E31" s="390"/>
      <c r="F31" s="397">
        <f>F30+D31-E31</f>
        <v>161340</v>
      </c>
      <c r="G31" s="81"/>
    </row>
    <row r="32" spans="1:10" ht="16.5" thickBot="1">
      <c r="A32" s="7">
        <v>28</v>
      </c>
      <c r="B32" s="8">
        <v>45866</v>
      </c>
      <c r="C32" s="392"/>
      <c r="D32" s="79"/>
      <c r="E32" s="79"/>
      <c r="F32" s="398">
        <f t="shared" si="0"/>
        <v>161340</v>
      </c>
      <c r="G32" s="81"/>
    </row>
    <row r="33" spans="1:7" ht="19.5" customHeight="1">
      <c r="A33" s="7">
        <v>29</v>
      </c>
      <c r="B33" s="8">
        <v>45867</v>
      </c>
      <c r="C33" s="9"/>
      <c r="D33" s="79"/>
      <c r="E33" s="79"/>
      <c r="F33" s="394">
        <f t="shared" si="0"/>
        <v>161340</v>
      </c>
      <c r="G33" s="81"/>
    </row>
    <row r="34" spans="1:7">
      <c r="A34" s="20">
        <v>30</v>
      </c>
      <c r="B34" s="8">
        <v>45868</v>
      </c>
      <c r="C34" s="9"/>
      <c r="D34" s="79"/>
      <c r="E34" s="79"/>
      <c r="F34" s="80">
        <f t="shared" si="0"/>
        <v>161340</v>
      </c>
      <c r="G34" s="81"/>
    </row>
    <row r="35" spans="1:7">
      <c r="A35" s="20">
        <v>31</v>
      </c>
      <c r="B35" s="8">
        <v>45869</v>
      </c>
      <c r="C35" s="9" t="s">
        <v>915</v>
      </c>
      <c r="D35" s="79">
        <v>500</v>
      </c>
      <c r="E35" s="79"/>
      <c r="F35" s="80">
        <f>F34+D35-E35</f>
        <v>161840</v>
      </c>
      <c r="G35" s="81"/>
    </row>
    <row r="36" spans="1:7" ht="24" customHeight="1">
      <c r="A36" s="7">
        <v>31</v>
      </c>
      <c r="B36" s="8">
        <v>45869</v>
      </c>
      <c r="C36" s="9" t="s">
        <v>500</v>
      </c>
      <c r="D36" s="79">
        <v>0</v>
      </c>
      <c r="E36" s="79">
        <v>6000</v>
      </c>
      <c r="F36" s="80">
        <f>F35+D36-E36</f>
        <v>155840</v>
      </c>
      <c r="G36" s="81"/>
    </row>
    <row r="37" spans="1:7" ht="18.75" customHeight="1">
      <c r="A37" s="7"/>
      <c r="B37" s="8">
        <v>45869</v>
      </c>
      <c r="C37" s="9" t="s">
        <v>13</v>
      </c>
      <c r="D37" s="79">
        <v>0</v>
      </c>
      <c r="E37" s="79">
        <v>20000</v>
      </c>
      <c r="F37" s="80">
        <f>F36+D37-E37</f>
        <v>135840</v>
      </c>
      <c r="G37" s="81"/>
    </row>
    <row r="38" spans="1:7" ht="29.25" customHeight="1">
      <c r="A38" s="7"/>
      <c r="B38" s="8">
        <v>45869</v>
      </c>
      <c r="C38" s="9" t="s">
        <v>136</v>
      </c>
      <c r="D38" s="79">
        <v>0</v>
      </c>
      <c r="E38" s="79">
        <f>141*30</f>
        <v>4230</v>
      </c>
      <c r="F38" s="80">
        <f t="shared" si="0"/>
        <v>131610</v>
      </c>
      <c r="G38" s="81"/>
    </row>
    <row r="39" spans="1:7" ht="28.5" customHeight="1" thickBot="1">
      <c r="A39" s="7"/>
      <c r="B39" s="8">
        <v>45869</v>
      </c>
      <c r="C39" s="9" t="s">
        <v>14</v>
      </c>
      <c r="D39" s="79">
        <v>0</v>
      </c>
      <c r="E39" s="79">
        <v>1000</v>
      </c>
      <c r="F39" s="88">
        <f t="shared" si="0"/>
        <v>130610</v>
      </c>
      <c r="G39" s="81"/>
    </row>
    <row r="40" spans="1:7" ht="15.75" thickBot="1">
      <c r="A40" s="15"/>
      <c r="B40" s="16"/>
      <c r="C40" s="16"/>
      <c r="D40" s="92">
        <f>SUM(D5:D39)</f>
        <v>63230</v>
      </c>
      <c r="E40" s="91">
        <f>SUM(E5:E39)</f>
        <v>31230</v>
      </c>
      <c r="F40" s="89"/>
      <c r="G40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289"/>
  <sheetViews>
    <sheetView topLeftCell="A16" workbookViewId="0">
      <selection activeCell="C24" sqref="C24"/>
    </sheetView>
  </sheetViews>
  <sheetFormatPr defaultRowHeight="15"/>
  <cols>
    <col min="1" max="1" width="7.28515625" customWidth="1"/>
    <col min="2" max="2" width="7.85546875" customWidth="1"/>
    <col min="3" max="3" width="13.28515625" customWidth="1"/>
    <col min="4" max="4" width="20.7109375" customWidth="1"/>
    <col min="5" max="5" width="12.5703125" customWidth="1"/>
    <col min="6" max="6" width="10.140625" customWidth="1"/>
  </cols>
  <sheetData>
    <row r="1" spans="1:6">
      <c r="A1" s="419" t="s">
        <v>156</v>
      </c>
      <c r="B1" s="420"/>
      <c r="C1" s="420"/>
      <c r="D1" s="420"/>
      <c r="E1" s="420"/>
      <c r="F1" s="421"/>
    </row>
    <row r="2" spans="1:6">
      <c r="A2" s="422"/>
      <c r="B2" s="423"/>
      <c r="C2" s="423"/>
      <c r="D2" s="423"/>
      <c r="E2" s="423"/>
      <c r="F2" s="424"/>
    </row>
    <row r="3" spans="1:6" ht="70.5" customHeight="1">
      <c r="A3" s="425"/>
      <c r="B3" s="426"/>
      <c r="C3" s="426"/>
      <c r="D3" s="426"/>
      <c r="E3" s="426"/>
      <c r="F3" s="427"/>
    </row>
    <row r="4" spans="1:6" ht="61.5" customHeight="1">
      <c r="A4" s="23" t="s">
        <v>27</v>
      </c>
      <c r="B4" s="24" t="s">
        <v>28</v>
      </c>
      <c r="C4" s="24" t="s">
        <v>29</v>
      </c>
      <c r="D4" s="24" t="s">
        <v>30</v>
      </c>
      <c r="E4" s="116" t="s">
        <v>463</v>
      </c>
      <c r="F4" s="25" t="s">
        <v>31</v>
      </c>
    </row>
    <row r="5" spans="1:6">
      <c r="A5" s="26">
        <v>1</v>
      </c>
      <c r="B5" s="27">
        <v>2</v>
      </c>
      <c r="C5" s="27">
        <v>3</v>
      </c>
      <c r="D5" s="27">
        <v>4</v>
      </c>
      <c r="E5" s="117"/>
      <c r="F5" s="28">
        <v>5</v>
      </c>
    </row>
    <row r="6" spans="1:6">
      <c r="A6">
        <v>1</v>
      </c>
      <c r="B6">
        <v>805</v>
      </c>
      <c r="C6" t="s">
        <v>923</v>
      </c>
      <c r="D6" t="s">
        <v>924</v>
      </c>
      <c r="E6">
        <v>9030473203</v>
      </c>
      <c r="F6">
        <v>10116</v>
      </c>
    </row>
    <row r="7" spans="1:6">
      <c r="A7">
        <v>2</v>
      </c>
      <c r="B7">
        <v>812</v>
      </c>
      <c r="C7" t="s">
        <v>925</v>
      </c>
      <c r="D7" t="s">
        <v>926</v>
      </c>
      <c r="E7">
        <v>9866318114</v>
      </c>
      <c r="F7">
        <v>1105</v>
      </c>
    </row>
    <row r="8" spans="1:6">
      <c r="A8">
        <v>3</v>
      </c>
      <c r="B8">
        <v>813</v>
      </c>
      <c r="D8" t="s">
        <v>927</v>
      </c>
      <c r="E8">
        <v>9492432681</v>
      </c>
      <c r="F8">
        <v>500</v>
      </c>
    </row>
    <row r="9" spans="1:6">
      <c r="A9">
        <v>4</v>
      </c>
      <c r="B9">
        <v>815</v>
      </c>
      <c r="C9" t="s">
        <v>305</v>
      </c>
      <c r="D9" t="s">
        <v>928</v>
      </c>
      <c r="E9">
        <v>9866420881</v>
      </c>
      <c r="F9">
        <v>2001</v>
      </c>
    </row>
    <row r="10" spans="1:6">
      <c r="A10">
        <v>5</v>
      </c>
      <c r="B10">
        <v>816</v>
      </c>
      <c r="C10" t="s">
        <v>929</v>
      </c>
      <c r="E10">
        <v>9866420881</v>
      </c>
      <c r="F10">
        <v>1001</v>
      </c>
    </row>
    <row r="11" spans="1:6">
      <c r="A11">
        <v>6</v>
      </c>
      <c r="B11">
        <v>817</v>
      </c>
      <c r="D11" t="s">
        <v>930</v>
      </c>
      <c r="E11">
        <v>9866420881</v>
      </c>
      <c r="F11">
        <v>1000</v>
      </c>
    </row>
    <row r="12" spans="1:6">
      <c r="A12">
        <v>7</v>
      </c>
      <c r="B12">
        <v>819</v>
      </c>
      <c r="C12" t="s">
        <v>684</v>
      </c>
      <c r="D12" t="s">
        <v>931</v>
      </c>
      <c r="E12">
        <v>93483612481</v>
      </c>
      <c r="F12">
        <v>2116</v>
      </c>
    </row>
    <row r="13" spans="1:6">
      <c r="A13">
        <v>8</v>
      </c>
      <c r="B13">
        <v>820</v>
      </c>
      <c r="C13" t="s">
        <v>175</v>
      </c>
      <c r="D13" t="s">
        <v>932</v>
      </c>
      <c r="E13">
        <v>9951918487</v>
      </c>
      <c r="F13">
        <v>5100</v>
      </c>
    </row>
    <row r="14" spans="1:6">
      <c r="A14">
        <v>9</v>
      </c>
      <c r="B14">
        <v>821</v>
      </c>
      <c r="C14" t="s">
        <v>933</v>
      </c>
      <c r="D14" t="s">
        <v>934</v>
      </c>
      <c r="E14">
        <v>9502751965</v>
      </c>
      <c r="F14">
        <v>1116</v>
      </c>
    </row>
    <row r="15" spans="1:6">
      <c r="A15">
        <v>10</v>
      </c>
      <c r="B15">
        <v>822</v>
      </c>
      <c r="C15" t="s">
        <v>935</v>
      </c>
      <c r="D15" t="s">
        <v>936</v>
      </c>
      <c r="E15">
        <v>8008431403</v>
      </c>
      <c r="F15">
        <v>1116</v>
      </c>
    </row>
    <row r="16" spans="1:6">
      <c r="A16">
        <v>11</v>
      </c>
      <c r="B16">
        <v>823</v>
      </c>
      <c r="C16" t="s">
        <v>937</v>
      </c>
      <c r="D16" t="s">
        <v>938</v>
      </c>
      <c r="E16">
        <v>9849600182</v>
      </c>
      <c r="F16">
        <v>251</v>
      </c>
    </row>
    <row r="17" spans="1:6">
      <c r="A17">
        <v>12</v>
      </c>
      <c r="B17">
        <v>824</v>
      </c>
      <c r="C17" t="s">
        <v>161</v>
      </c>
      <c r="D17" t="s">
        <v>939</v>
      </c>
      <c r="E17">
        <v>9963130381</v>
      </c>
      <c r="F17">
        <v>5116</v>
      </c>
    </row>
    <row r="18" spans="1:6">
      <c r="A18">
        <v>13</v>
      </c>
      <c r="B18">
        <v>825</v>
      </c>
      <c r="C18" t="s">
        <v>339</v>
      </c>
      <c r="D18" t="s">
        <v>940</v>
      </c>
      <c r="F18">
        <v>250</v>
      </c>
    </row>
    <row r="19" spans="1:6">
      <c r="A19">
        <v>14</v>
      </c>
      <c r="B19">
        <v>826</v>
      </c>
      <c r="C19" t="s">
        <v>941</v>
      </c>
      <c r="D19" t="s">
        <v>942</v>
      </c>
      <c r="E19">
        <v>9951156897</v>
      </c>
      <c r="F19">
        <v>500</v>
      </c>
    </row>
    <row r="20" spans="1:6">
      <c r="A20">
        <v>15</v>
      </c>
      <c r="B20">
        <v>827</v>
      </c>
      <c r="C20" t="s">
        <v>943</v>
      </c>
      <c r="D20" t="s">
        <v>944</v>
      </c>
      <c r="E20">
        <v>9573738555</v>
      </c>
      <c r="F20">
        <v>1111</v>
      </c>
    </row>
    <row r="21" spans="1:6">
      <c r="A21">
        <v>16</v>
      </c>
      <c r="B21">
        <v>828</v>
      </c>
      <c r="D21" t="s">
        <v>945</v>
      </c>
      <c r="E21">
        <v>93933</v>
      </c>
      <c r="F21">
        <v>10116</v>
      </c>
    </row>
    <row r="22" spans="1:6">
      <c r="A22">
        <v>17</v>
      </c>
      <c r="B22">
        <v>829</v>
      </c>
      <c r="C22" t="s">
        <v>946</v>
      </c>
      <c r="D22" t="s">
        <v>947</v>
      </c>
      <c r="E22">
        <v>9966374487</v>
      </c>
      <c r="F22">
        <v>501</v>
      </c>
    </row>
    <row r="23" spans="1:6">
      <c r="A23">
        <v>18</v>
      </c>
      <c r="B23">
        <v>830</v>
      </c>
      <c r="C23" t="s">
        <v>411</v>
      </c>
      <c r="D23" t="s">
        <v>243</v>
      </c>
      <c r="E23">
        <v>9849067992</v>
      </c>
      <c r="F23">
        <v>5000</v>
      </c>
    </row>
    <row r="24" spans="1:6">
      <c r="A24">
        <v>19</v>
      </c>
      <c r="B24">
        <v>832</v>
      </c>
      <c r="C24" t="s">
        <v>948</v>
      </c>
    </row>
    <row r="25" spans="1:6">
      <c r="A25">
        <v>20</v>
      </c>
    </row>
    <row r="26" spans="1:6">
      <c r="A26">
        <v>21</v>
      </c>
    </row>
    <row r="27" spans="1:6">
      <c r="A27">
        <v>22</v>
      </c>
    </row>
    <row r="28" spans="1:6">
      <c r="A28">
        <v>23</v>
      </c>
    </row>
    <row r="29" spans="1:6">
      <c r="A29">
        <v>24</v>
      </c>
    </row>
    <row r="30" spans="1:6">
      <c r="A30">
        <v>25</v>
      </c>
    </row>
    <row r="31" spans="1:6">
      <c r="A31">
        <v>26</v>
      </c>
    </row>
    <row r="32" spans="1:6">
      <c r="A32">
        <v>27</v>
      </c>
    </row>
    <row r="33" spans="1:1">
      <c r="A33">
        <v>28</v>
      </c>
    </row>
    <row r="34" spans="1:1">
      <c r="A34">
        <v>29</v>
      </c>
    </row>
    <row r="35" spans="1:1">
      <c r="A35">
        <v>30</v>
      </c>
    </row>
    <row r="36" spans="1:1">
      <c r="A36">
        <v>31</v>
      </c>
    </row>
    <row r="37" spans="1:1">
      <c r="A37">
        <v>32</v>
      </c>
    </row>
    <row r="38" spans="1:1">
      <c r="A38">
        <v>33</v>
      </c>
    </row>
    <row r="39" spans="1:1">
      <c r="A39">
        <v>34</v>
      </c>
    </row>
    <row r="40" spans="1:1">
      <c r="A40">
        <v>35</v>
      </c>
    </row>
    <row r="41" spans="1:1">
      <c r="A41">
        <v>36</v>
      </c>
    </row>
    <row r="42" spans="1:1">
      <c r="A42">
        <v>37</v>
      </c>
    </row>
    <row r="43" spans="1:1">
      <c r="A43">
        <v>38</v>
      </c>
    </row>
    <row r="44" spans="1:1">
      <c r="A44">
        <v>39</v>
      </c>
    </row>
    <row r="45" spans="1:1">
      <c r="A45">
        <v>40</v>
      </c>
    </row>
    <row r="46" spans="1:1">
      <c r="A46">
        <v>41</v>
      </c>
    </row>
    <row r="47" spans="1:1">
      <c r="A47">
        <v>42</v>
      </c>
    </row>
    <row r="48" spans="1:1">
      <c r="A48">
        <v>43</v>
      </c>
    </row>
    <row r="49" spans="1:1">
      <c r="A49">
        <v>44</v>
      </c>
    </row>
    <row r="50" spans="1:1">
      <c r="A50">
        <v>45</v>
      </c>
    </row>
    <row r="51" spans="1:1">
      <c r="A51">
        <v>46</v>
      </c>
    </row>
    <row r="52" spans="1:1">
      <c r="A52">
        <v>47</v>
      </c>
    </row>
    <row r="53" spans="1:1">
      <c r="A53">
        <v>48</v>
      </c>
    </row>
    <row r="54" spans="1:1">
      <c r="A54">
        <v>49</v>
      </c>
    </row>
    <row r="55" spans="1:1">
      <c r="A55">
        <v>50</v>
      </c>
    </row>
    <row r="56" spans="1:1">
      <c r="A56">
        <v>51</v>
      </c>
    </row>
    <row r="57" spans="1:1">
      <c r="A57">
        <v>52</v>
      </c>
    </row>
    <row r="58" spans="1:1">
      <c r="A58">
        <v>53</v>
      </c>
    </row>
    <row r="59" spans="1:1">
      <c r="A59">
        <v>54</v>
      </c>
    </row>
    <row r="60" spans="1:1">
      <c r="A60">
        <v>55</v>
      </c>
    </row>
    <row r="61" spans="1:1">
      <c r="A61">
        <v>56</v>
      </c>
    </row>
    <row r="62" spans="1:1">
      <c r="A62">
        <v>57</v>
      </c>
    </row>
    <row r="63" spans="1:1">
      <c r="A63">
        <v>58</v>
      </c>
    </row>
    <row r="64" spans="1:1">
      <c r="A64">
        <v>59</v>
      </c>
    </row>
    <row r="65" spans="1:1">
      <c r="A65">
        <v>60</v>
      </c>
    </row>
    <row r="66" spans="1:1">
      <c r="A66">
        <v>61</v>
      </c>
    </row>
    <row r="67" spans="1:1">
      <c r="A67">
        <v>62</v>
      </c>
    </row>
    <row r="68" spans="1:1">
      <c r="A68">
        <v>63</v>
      </c>
    </row>
    <row r="69" spans="1:1">
      <c r="A69">
        <v>64</v>
      </c>
    </row>
    <row r="70" spans="1:1">
      <c r="A70">
        <v>65</v>
      </c>
    </row>
    <row r="71" spans="1:1">
      <c r="A71">
        <v>66</v>
      </c>
    </row>
    <row r="72" spans="1:1">
      <c r="A72">
        <v>67</v>
      </c>
    </row>
    <row r="73" spans="1:1">
      <c r="A73">
        <v>68</v>
      </c>
    </row>
    <row r="74" spans="1:1">
      <c r="A74">
        <v>69</v>
      </c>
    </row>
    <row r="75" spans="1:1">
      <c r="A75">
        <v>70</v>
      </c>
    </row>
    <row r="76" spans="1:1">
      <c r="A76">
        <v>71</v>
      </c>
    </row>
    <row r="77" spans="1:1">
      <c r="A77">
        <v>72</v>
      </c>
    </row>
    <row r="78" spans="1:1">
      <c r="A78">
        <v>73</v>
      </c>
    </row>
    <row r="79" spans="1:1">
      <c r="A79">
        <v>74</v>
      </c>
    </row>
    <row r="80" spans="1:1">
      <c r="A80">
        <v>75</v>
      </c>
    </row>
    <row r="81" spans="1:1">
      <c r="A81">
        <v>76</v>
      </c>
    </row>
    <row r="82" spans="1:1">
      <c r="A82">
        <v>77</v>
      </c>
    </row>
    <row r="83" spans="1:1">
      <c r="A83">
        <v>78</v>
      </c>
    </row>
    <row r="84" spans="1:1">
      <c r="A84">
        <v>79</v>
      </c>
    </row>
    <row r="85" spans="1:1">
      <c r="A85">
        <v>80</v>
      </c>
    </row>
    <row r="86" spans="1:1">
      <c r="A86">
        <v>81</v>
      </c>
    </row>
    <row r="87" spans="1:1">
      <c r="A87">
        <v>82</v>
      </c>
    </row>
    <row r="88" spans="1:1">
      <c r="A88">
        <v>83</v>
      </c>
    </row>
    <row r="89" spans="1:1">
      <c r="A89">
        <v>84</v>
      </c>
    </row>
    <row r="90" spans="1:1">
      <c r="A90">
        <v>85</v>
      </c>
    </row>
    <row r="91" spans="1:1">
      <c r="A91">
        <v>86</v>
      </c>
    </row>
    <row r="92" spans="1:1">
      <c r="A92">
        <v>87</v>
      </c>
    </row>
    <row r="93" spans="1:1">
      <c r="A93">
        <v>88</v>
      </c>
    </row>
    <row r="94" spans="1:1">
      <c r="A94">
        <v>89</v>
      </c>
    </row>
    <row r="95" spans="1:1">
      <c r="A95">
        <v>90</v>
      </c>
    </row>
    <row r="96" spans="1:1">
      <c r="A96">
        <v>91</v>
      </c>
    </row>
    <row r="97" spans="1:1">
      <c r="A97">
        <v>92</v>
      </c>
    </row>
    <row r="98" spans="1:1">
      <c r="A98">
        <v>93</v>
      </c>
    </row>
    <row r="99" spans="1:1">
      <c r="A99">
        <v>94</v>
      </c>
    </row>
    <row r="100" spans="1:1">
      <c r="A100">
        <v>95</v>
      </c>
    </row>
    <row r="101" spans="1:1">
      <c r="A101">
        <v>96</v>
      </c>
    </row>
    <row r="102" spans="1:1">
      <c r="A102">
        <v>97</v>
      </c>
    </row>
    <row r="103" spans="1:1">
      <c r="A103">
        <v>98</v>
      </c>
    </row>
    <row r="104" spans="1:1">
      <c r="A104">
        <v>99</v>
      </c>
    </row>
    <row r="105" spans="1:1">
      <c r="A105">
        <v>100</v>
      </c>
    </row>
    <row r="106" spans="1:1">
      <c r="A106">
        <v>101</v>
      </c>
    </row>
    <row r="107" spans="1:1">
      <c r="A107">
        <v>102</v>
      </c>
    </row>
    <row r="108" spans="1:1">
      <c r="A108">
        <v>103</v>
      </c>
    </row>
    <row r="109" spans="1:1">
      <c r="A109">
        <v>104</v>
      </c>
    </row>
    <row r="110" spans="1:1">
      <c r="A110">
        <v>105</v>
      </c>
    </row>
    <row r="111" spans="1:1">
      <c r="A111">
        <v>106</v>
      </c>
    </row>
    <row r="112" spans="1:1">
      <c r="A112">
        <v>107</v>
      </c>
    </row>
    <row r="113" spans="1:1">
      <c r="A113">
        <v>108</v>
      </c>
    </row>
    <row r="114" spans="1:1">
      <c r="A114">
        <v>109</v>
      </c>
    </row>
    <row r="115" spans="1:1">
      <c r="A115">
        <v>110</v>
      </c>
    </row>
    <row r="116" spans="1:1">
      <c r="A116">
        <v>111</v>
      </c>
    </row>
    <row r="117" spans="1:1">
      <c r="A117">
        <v>112</v>
      </c>
    </row>
    <row r="118" spans="1:1">
      <c r="A118">
        <v>113</v>
      </c>
    </row>
    <row r="119" spans="1:1">
      <c r="A119">
        <v>114</v>
      </c>
    </row>
    <row r="120" spans="1:1">
      <c r="A120">
        <v>115</v>
      </c>
    </row>
    <row r="121" spans="1:1">
      <c r="A121">
        <v>116</v>
      </c>
    </row>
    <row r="122" spans="1:1">
      <c r="A122">
        <v>117</v>
      </c>
    </row>
    <row r="123" spans="1:1">
      <c r="A123">
        <v>118</v>
      </c>
    </row>
    <row r="124" spans="1:1">
      <c r="A124">
        <v>119</v>
      </c>
    </row>
    <row r="125" spans="1:1">
      <c r="A125">
        <v>120</v>
      </c>
    </row>
    <row r="126" spans="1:1">
      <c r="A126">
        <v>121</v>
      </c>
    </row>
    <row r="127" spans="1:1">
      <c r="A127">
        <v>122</v>
      </c>
    </row>
    <row r="128" spans="1:1">
      <c r="A128">
        <v>123</v>
      </c>
    </row>
    <row r="129" spans="1:1">
      <c r="A129">
        <v>124</v>
      </c>
    </row>
    <row r="130" spans="1:1">
      <c r="A130">
        <v>125</v>
      </c>
    </row>
    <row r="131" spans="1:1">
      <c r="A131">
        <v>126</v>
      </c>
    </row>
    <row r="132" spans="1:1">
      <c r="A132">
        <v>127</v>
      </c>
    </row>
    <row r="133" spans="1:1">
      <c r="A133">
        <v>128</v>
      </c>
    </row>
    <row r="134" spans="1:1">
      <c r="A134">
        <v>129</v>
      </c>
    </row>
    <row r="135" spans="1:1">
      <c r="A135">
        <v>130</v>
      </c>
    </row>
    <row r="136" spans="1:1">
      <c r="A136">
        <v>131</v>
      </c>
    </row>
    <row r="137" spans="1:1">
      <c r="A137">
        <v>132</v>
      </c>
    </row>
    <row r="138" spans="1:1">
      <c r="A138">
        <v>133</v>
      </c>
    </row>
    <row r="139" spans="1:1">
      <c r="A139">
        <v>134</v>
      </c>
    </row>
    <row r="140" spans="1:1">
      <c r="A140">
        <v>135</v>
      </c>
    </row>
    <row r="141" spans="1:1">
      <c r="A141">
        <v>136</v>
      </c>
    </row>
    <row r="142" spans="1:1">
      <c r="A142">
        <v>137</v>
      </c>
    </row>
    <row r="143" spans="1:1">
      <c r="A143">
        <v>138</v>
      </c>
    </row>
    <row r="144" spans="1:1">
      <c r="A144">
        <v>139</v>
      </c>
    </row>
    <row r="145" spans="1:1">
      <c r="A145">
        <v>140</v>
      </c>
    </row>
    <row r="146" spans="1:1">
      <c r="A146">
        <v>141</v>
      </c>
    </row>
    <row r="147" spans="1:1">
      <c r="A147">
        <v>142</v>
      </c>
    </row>
    <row r="148" spans="1:1">
      <c r="A148">
        <v>143</v>
      </c>
    </row>
    <row r="149" spans="1:1">
      <c r="A149">
        <v>144</v>
      </c>
    </row>
    <row r="150" spans="1:1">
      <c r="A150">
        <v>145</v>
      </c>
    </row>
    <row r="151" spans="1:1">
      <c r="A151">
        <v>146</v>
      </c>
    </row>
    <row r="152" spans="1:1">
      <c r="A152">
        <v>147</v>
      </c>
    </row>
    <row r="153" spans="1:1">
      <c r="A153">
        <v>148</v>
      </c>
    </row>
    <row r="154" spans="1:1">
      <c r="A154">
        <v>149</v>
      </c>
    </row>
    <row r="155" spans="1:1">
      <c r="A155">
        <v>150</v>
      </c>
    </row>
    <row r="156" spans="1:1">
      <c r="A156">
        <v>151</v>
      </c>
    </row>
    <row r="157" spans="1:1">
      <c r="A157">
        <v>152</v>
      </c>
    </row>
    <row r="158" spans="1:1">
      <c r="A158">
        <v>153</v>
      </c>
    </row>
    <row r="159" spans="1:1">
      <c r="A159">
        <v>154</v>
      </c>
    </row>
    <row r="160" spans="1:1">
      <c r="A160">
        <v>155</v>
      </c>
    </row>
    <row r="161" spans="1:1">
      <c r="A161">
        <v>156</v>
      </c>
    </row>
    <row r="162" spans="1:1">
      <c r="A162">
        <v>157</v>
      </c>
    </row>
    <row r="163" spans="1:1">
      <c r="A163">
        <v>158</v>
      </c>
    </row>
    <row r="164" spans="1:1">
      <c r="A164">
        <v>159</v>
      </c>
    </row>
    <row r="165" spans="1:1">
      <c r="A165">
        <v>160</v>
      </c>
    </row>
    <row r="166" spans="1:1">
      <c r="A166">
        <v>161</v>
      </c>
    </row>
    <row r="167" spans="1:1">
      <c r="A167">
        <v>162</v>
      </c>
    </row>
    <row r="168" spans="1:1">
      <c r="A168">
        <v>163</v>
      </c>
    </row>
    <row r="169" spans="1:1">
      <c r="A169">
        <v>164</v>
      </c>
    </row>
    <row r="170" spans="1:1">
      <c r="A170">
        <v>165</v>
      </c>
    </row>
    <row r="171" spans="1:1">
      <c r="A171">
        <v>166</v>
      </c>
    </row>
    <row r="172" spans="1:1">
      <c r="A172">
        <v>167</v>
      </c>
    </row>
    <row r="173" spans="1:1">
      <c r="A173">
        <v>168</v>
      </c>
    </row>
    <row r="174" spans="1:1">
      <c r="A174">
        <v>169</v>
      </c>
    </row>
    <row r="175" spans="1:1">
      <c r="A175">
        <v>170</v>
      </c>
    </row>
    <row r="176" spans="1:1">
      <c r="A176">
        <v>171</v>
      </c>
    </row>
    <row r="177" spans="1:1">
      <c r="A177">
        <v>172</v>
      </c>
    </row>
    <row r="178" spans="1:1">
      <c r="A178">
        <v>173</v>
      </c>
    </row>
    <row r="179" spans="1:1">
      <c r="A179">
        <v>174</v>
      </c>
    </row>
    <row r="180" spans="1:1">
      <c r="A180">
        <v>175</v>
      </c>
    </row>
    <row r="181" spans="1:1">
      <c r="A181">
        <v>176</v>
      </c>
    </row>
    <row r="182" spans="1:1">
      <c r="A182">
        <v>177</v>
      </c>
    </row>
    <row r="183" spans="1:1">
      <c r="A183">
        <v>178</v>
      </c>
    </row>
    <row r="184" spans="1:1">
      <c r="A184">
        <v>179</v>
      </c>
    </row>
    <row r="185" spans="1:1">
      <c r="A185">
        <v>180</v>
      </c>
    </row>
    <row r="186" spans="1:1">
      <c r="A186">
        <v>181</v>
      </c>
    </row>
    <row r="187" spans="1:1">
      <c r="A187">
        <v>182</v>
      </c>
    </row>
    <row r="188" spans="1:1">
      <c r="A188">
        <v>183</v>
      </c>
    </row>
    <row r="189" spans="1:1">
      <c r="A189">
        <v>184</v>
      </c>
    </row>
    <row r="190" spans="1:1">
      <c r="A190">
        <v>185</v>
      </c>
    </row>
    <row r="191" spans="1:1">
      <c r="A191">
        <v>186</v>
      </c>
    </row>
    <row r="192" spans="1:1">
      <c r="A192">
        <v>187</v>
      </c>
    </row>
    <row r="193" spans="1:1">
      <c r="A193">
        <v>188</v>
      </c>
    </row>
    <row r="194" spans="1:1">
      <c r="A194">
        <v>189</v>
      </c>
    </row>
    <row r="195" spans="1:1">
      <c r="A195">
        <v>190</v>
      </c>
    </row>
    <row r="196" spans="1:1">
      <c r="A196">
        <v>191</v>
      </c>
    </row>
    <row r="197" spans="1:1">
      <c r="A197">
        <v>192</v>
      </c>
    </row>
    <row r="198" spans="1:1">
      <c r="A198">
        <v>193</v>
      </c>
    </row>
    <row r="199" spans="1:1">
      <c r="A199">
        <v>194</v>
      </c>
    </row>
    <row r="200" spans="1:1">
      <c r="A200">
        <v>195</v>
      </c>
    </row>
    <row r="201" spans="1:1">
      <c r="A201">
        <v>196</v>
      </c>
    </row>
    <row r="202" spans="1:1">
      <c r="A202">
        <v>197</v>
      </c>
    </row>
    <row r="203" spans="1:1">
      <c r="A203">
        <v>198</v>
      </c>
    </row>
    <row r="204" spans="1:1">
      <c r="A204">
        <v>199</v>
      </c>
    </row>
    <row r="205" spans="1:1">
      <c r="A205">
        <v>200</v>
      </c>
    </row>
    <row r="206" spans="1:1">
      <c r="A206">
        <v>201</v>
      </c>
    </row>
    <row r="207" spans="1:1">
      <c r="A207">
        <v>202</v>
      </c>
    </row>
    <row r="208" spans="1:1">
      <c r="A208">
        <v>203</v>
      </c>
    </row>
    <row r="209" spans="1:1">
      <c r="A209">
        <v>204</v>
      </c>
    </row>
    <row r="210" spans="1:1">
      <c r="A210">
        <v>205</v>
      </c>
    </row>
    <row r="211" spans="1:1">
      <c r="A211">
        <v>206</v>
      </c>
    </row>
    <row r="212" spans="1:1">
      <c r="A212">
        <v>207</v>
      </c>
    </row>
    <row r="213" spans="1:1">
      <c r="A213">
        <v>208</v>
      </c>
    </row>
    <row r="214" spans="1:1">
      <c r="A214">
        <v>209</v>
      </c>
    </row>
    <row r="215" spans="1:1">
      <c r="A215">
        <v>210</v>
      </c>
    </row>
    <row r="216" spans="1:1">
      <c r="A216">
        <v>211</v>
      </c>
    </row>
    <row r="217" spans="1:1">
      <c r="A217">
        <v>212</v>
      </c>
    </row>
    <row r="218" spans="1:1">
      <c r="A218">
        <v>213</v>
      </c>
    </row>
    <row r="219" spans="1:1">
      <c r="A219">
        <v>214</v>
      </c>
    </row>
    <row r="220" spans="1:1">
      <c r="A220">
        <v>215</v>
      </c>
    </row>
    <row r="221" spans="1:1">
      <c r="A221">
        <v>216</v>
      </c>
    </row>
    <row r="222" spans="1:1">
      <c r="A222">
        <v>217</v>
      </c>
    </row>
    <row r="223" spans="1:1">
      <c r="A223">
        <v>218</v>
      </c>
    </row>
    <row r="224" spans="1:1">
      <c r="A224">
        <v>219</v>
      </c>
    </row>
    <row r="225" spans="1:1">
      <c r="A225">
        <v>220</v>
      </c>
    </row>
    <row r="226" spans="1:1">
      <c r="A226">
        <v>221</v>
      </c>
    </row>
    <row r="227" spans="1:1">
      <c r="A227">
        <v>222</v>
      </c>
    </row>
    <row r="228" spans="1:1">
      <c r="A228">
        <v>223</v>
      </c>
    </row>
    <row r="229" spans="1:1">
      <c r="A229">
        <v>224</v>
      </c>
    </row>
    <row r="230" spans="1:1">
      <c r="A230">
        <v>225</v>
      </c>
    </row>
    <row r="231" spans="1:1">
      <c r="A231">
        <v>226</v>
      </c>
    </row>
    <row r="232" spans="1:1">
      <c r="A232">
        <v>227</v>
      </c>
    </row>
    <row r="233" spans="1:1">
      <c r="A233">
        <v>228</v>
      </c>
    </row>
    <row r="234" spans="1:1">
      <c r="A234">
        <v>229</v>
      </c>
    </row>
    <row r="235" spans="1:1">
      <c r="A235">
        <v>230</v>
      </c>
    </row>
    <row r="236" spans="1:1">
      <c r="A236">
        <v>231</v>
      </c>
    </row>
    <row r="237" spans="1:1">
      <c r="A237">
        <v>232</v>
      </c>
    </row>
    <row r="238" spans="1:1">
      <c r="A238">
        <v>233</v>
      </c>
    </row>
    <row r="239" spans="1:1">
      <c r="A239">
        <v>234</v>
      </c>
    </row>
    <row r="240" spans="1:1">
      <c r="A240">
        <v>235</v>
      </c>
    </row>
    <row r="241" spans="1:1">
      <c r="A241">
        <v>236</v>
      </c>
    </row>
    <row r="242" spans="1:1">
      <c r="A242">
        <v>237</v>
      </c>
    </row>
    <row r="243" spans="1:1">
      <c r="A243">
        <v>238</v>
      </c>
    </row>
    <row r="244" spans="1:1">
      <c r="A244">
        <v>239</v>
      </c>
    </row>
    <row r="245" spans="1:1">
      <c r="A245">
        <v>240</v>
      </c>
    </row>
    <row r="246" spans="1:1">
      <c r="A246">
        <v>241</v>
      </c>
    </row>
    <row r="247" spans="1:1">
      <c r="A247">
        <v>242</v>
      </c>
    </row>
    <row r="248" spans="1:1">
      <c r="A248">
        <v>243</v>
      </c>
    </row>
    <row r="249" spans="1:1">
      <c r="A249">
        <v>244</v>
      </c>
    </row>
    <row r="250" spans="1:1">
      <c r="A250">
        <v>245</v>
      </c>
    </row>
    <row r="251" spans="1:1">
      <c r="A251">
        <v>246</v>
      </c>
    </row>
    <row r="252" spans="1:1">
      <c r="A252">
        <v>247</v>
      </c>
    </row>
    <row r="253" spans="1:1">
      <c r="A253">
        <v>248</v>
      </c>
    </row>
    <row r="254" spans="1:1">
      <c r="A254">
        <v>249</v>
      </c>
    </row>
    <row r="255" spans="1:1">
      <c r="A255">
        <v>250</v>
      </c>
    </row>
    <row r="256" spans="1:1">
      <c r="A256">
        <v>251</v>
      </c>
    </row>
    <row r="257" spans="1:1">
      <c r="A257">
        <v>252</v>
      </c>
    </row>
    <row r="258" spans="1:1">
      <c r="A258">
        <v>253</v>
      </c>
    </row>
    <row r="259" spans="1:1">
      <c r="A259">
        <v>254</v>
      </c>
    </row>
    <row r="260" spans="1:1">
      <c r="A260">
        <v>255</v>
      </c>
    </row>
    <row r="261" spans="1:1">
      <c r="A261">
        <v>256</v>
      </c>
    </row>
    <row r="262" spans="1:1">
      <c r="A262">
        <v>257</v>
      </c>
    </row>
    <row r="263" spans="1:1">
      <c r="A263">
        <v>258</v>
      </c>
    </row>
    <row r="264" spans="1:1">
      <c r="A264">
        <v>259</v>
      </c>
    </row>
    <row r="265" spans="1:1">
      <c r="A265">
        <v>260</v>
      </c>
    </row>
    <row r="266" spans="1:1">
      <c r="A266">
        <v>261</v>
      </c>
    </row>
    <row r="267" spans="1:1">
      <c r="A267">
        <v>262</v>
      </c>
    </row>
    <row r="268" spans="1:1">
      <c r="A268">
        <v>263</v>
      </c>
    </row>
    <row r="269" spans="1:1">
      <c r="A269">
        <v>264</v>
      </c>
    </row>
    <row r="270" spans="1:1">
      <c r="A270">
        <v>265</v>
      </c>
    </row>
    <row r="271" spans="1:1">
      <c r="A271">
        <v>266</v>
      </c>
    </row>
    <row r="272" spans="1:1">
      <c r="A272">
        <v>267</v>
      </c>
    </row>
    <row r="273" spans="1:1">
      <c r="A273">
        <v>268</v>
      </c>
    </row>
    <row r="274" spans="1:1">
      <c r="A274">
        <v>269</v>
      </c>
    </row>
    <row r="275" spans="1:1">
      <c r="A275">
        <v>270</v>
      </c>
    </row>
    <row r="276" spans="1:1">
      <c r="A276">
        <v>271</v>
      </c>
    </row>
    <row r="277" spans="1:1">
      <c r="A277">
        <v>272</v>
      </c>
    </row>
    <row r="278" spans="1:1">
      <c r="A278">
        <v>273</v>
      </c>
    </row>
    <row r="279" spans="1:1">
      <c r="A279">
        <v>274</v>
      </c>
    </row>
    <row r="280" spans="1:1">
      <c r="A280">
        <v>275</v>
      </c>
    </row>
    <row r="281" spans="1:1">
      <c r="A281">
        <v>276</v>
      </c>
    </row>
    <row r="282" spans="1:1">
      <c r="A282">
        <v>277</v>
      </c>
    </row>
    <row r="283" spans="1:1">
      <c r="A283">
        <v>278</v>
      </c>
    </row>
    <row r="284" spans="1:1">
      <c r="A284">
        <v>279</v>
      </c>
    </row>
    <row r="285" spans="1:1">
      <c r="A285">
        <v>280</v>
      </c>
    </row>
    <row r="286" spans="1:1">
      <c r="A286">
        <v>281</v>
      </c>
    </row>
    <row r="287" spans="1:1">
      <c r="A287">
        <v>282</v>
      </c>
    </row>
    <row r="288" spans="1:1">
      <c r="A288">
        <v>283</v>
      </c>
    </row>
    <row r="289" spans="1:1">
      <c r="A289">
        <v>284</v>
      </c>
    </row>
  </sheetData>
  <mergeCells count="1"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28" zoomScale="110" zoomScaleNormal="110" workbookViewId="0">
      <selection activeCell="E36" sqref="E36"/>
    </sheetView>
  </sheetViews>
  <sheetFormatPr defaultRowHeight="15"/>
  <cols>
    <col min="1" max="1" width="2.7109375" customWidth="1"/>
    <col min="2" max="2" width="9.7109375" style="282" bestFit="1" customWidth="1"/>
    <col min="3" max="3" width="27.85546875" customWidth="1"/>
    <col min="4" max="4" width="9.7109375" customWidth="1"/>
    <col min="5" max="5" width="9.85546875" customWidth="1"/>
    <col min="6" max="6" width="11.42578125" style="289" bestFit="1" customWidth="1"/>
    <col min="7" max="7" width="18" customWidth="1"/>
  </cols>
  <sheetData>
    <row r="1" spans="1:9" ht="26.25" customHeight="1">
      <c r="A1" s="410" t="s">
        <v>15</v>
      </c>
      <c r="B1" s="411"/>
      <c r="C1" s="411"/>
      <c r="D1" s="411"/>
      <c r="E1" s="411"/>
      <c r="F1" s="411"/>
      <c r="G1" s="412"/>
    </row>
    <row r="2" spans="1:9" ht="60.75" customHeight="1">
      <c r="A2" s="413" t="s">
        <v>0</v>
      </c>
      <c r="B2" s="414"/>
      <c r="C2" s="414"/>
      <c r="D2" s="1">
        <v>45413</v>
      </c>
      <c r="E2" s="2" t="s">
        <v>1</v>
      </c>
      <c r="F2" s="283">
        <f>'Apr 24 '!G4</f>
        <v>130289</v>
      </c>
      <c r="G2" s="4" t="s">
        <v>2</v>
      </c>
    </row>
    <row r="3" spans="1:9" ht="28.5" customHeight="1" thickBot="1">
      <c r="A3" s="5" t="s">
        <v>3</v>
      </c>
      <c r="B3" s="274" t="s">
        <v>4</v>
      </c>
      <c r="C3" s="6" t="s">
        <v>5</v>
      </c>
      <c r="D3" s="75" t="s">
        <v>6</v>
      </c>
      <c r="E3" s="76" t="s">
        <v>7</v>
      </c>
      <c r="F3" s="284" t="s">
        <v>8</v>
      </c>
      <c r="G3" s="78">
        <f>F39</f>
        <v>130124</v>
      </c>
    </row>
    <row r="4" spans="1:9">
      <c r="A4" s="7">
        <v>1</v>
      </c>
      <c r="B4" s="275">
        <v>45413</v>
      </c>
      <c r="C4" s="9"/>
      <c r="D4" s="79"/>
      <c r="E4" s="79"/>
      <c r="F4" s="285">
        <f>F2+D4-E4</f>
        <v>130289</v>
      </c>
      <c r="G4" s="81"/>
      <c r="I4" t="s">
        <v>142</v>
      </c>
    </row>
    <row r="5" spans="1:9" ht="16.5" customHeight="1">
      <c r="A5" s="7">
        <v>2</v>
      </c>
      <c r="B5" s="275">
        <v>45414</v>
      </c>
      <c r="D5">
        <v>0</v>
      </c>
      <c r="E5">
        <v>0</v>
      </c>
      <c r="F5" s="285">
        <f>F4+D5-E5</f>
        <v>130289</v>
      </c>
      <c r="G5" s="82" t="s">
        <v>9</v>
      </c>
    </row>
    <row r="6" spans="1:9" ht="17.25" customHeight="1">
      <c r="A6" s="7">
        <v>3</v>
      </c>
      <c r="B6" s="275">
        <v>45415</v>
      </c>
      <c r="C6" s="9"/>
      <c r="D6" s="79"/>
      <c r="E6" s="79"/>
      <c r="F6" s="285">
        <f t="shared" ref="F6:F39" si="0">F5+D6-E6</f>
        <v>130289</v>
      </c>
      <c r="G6" s="415">
        <f>'[1]OCT23cx (2)'!I7</f>
        <v>0</v>
      </c>
    </row>
    <row r="7" spans="1:9">
      <c r="A7" s="7">
        <v>4</v>
      </c>
      <c r="B7" s="275">
        <v>45416</v>
      </c>
      <c r="C7" s="9"/>
      <c r="D7" s="79"/>
      <c r="E7" s="79"/>
      <c r="F7" s="285">
        <f t="shared" si="0"/>
        <v>130289</v>
      </c>
      <c r="G7" s="415"/>
    </row>
    <row r="8" spans="1:9">
      <c r="A8" s="7">
        <v>5</v>
      </c>
      <c r="B8" s="275">
        <v>45417</v>
      </c>
      <c r="C8" s="9"/>
      <c r="D8" s="79"/>
      <c r="E8" s="79"/>
      <c r="F8" s="285">
        <f t="shared" si="0"/>
        <v>130289</v>
      </c>
      <c r="G8" s="81"/>
    </row>
    <row r="9" spans="1:9">
      <c r="A9" s="7">
        <v>6</v>
      </c>
      <c r="B9" s="275">
        <v>45418</v>
      </c>
      <c r="C9" s="9"/>
      <c r="D9" s="79"/>
      <c r="E9" s="79"/>
      <c r="F9" s="285">
        <f t="shared" si="0"/>
        <v>130289</v>
      </c>
      <c r="G9" s="81"/>
    </row>
    <row r="10" spans="1:9" ht="15.75">
      <c r="A10" s="7">
        <v>7</v>
      </c>
      <c r="B10" s="275">
        <v>45419</v>
      </c>
      <c r="C10" s="10" t="s">
        <v>137</v>
      </c>
      <c r="D10" s="79"/>
      <c r="E10" s="79">
        <v>1099</v>
      </c>
      <c r="F10" s="285">
        <f t="shared" si="0"/>
        <v>129190</v>
      </c>
      <c r="G10" s="81"/>
    </row>
    <row r="11" spans="1:9">
      <c r="A11" s="7">
        <v>8</v>
      </c>
      <c r="B11" s="275">
        <v>45420</v>
      </c>
      <c r="C11" s="9"/>
      <c r="D11" s="79"/>
      <c r="E11" s="79"/>
      <c r="F11" s="285">
        <f t="shared" si="0"/>
        <v>129190</v>
      </c>
      <c r="G11" s="81"/>
    </row>
    <row r="12" spans="1:9" ht="18.75" customHeight="1">
      <c r="A12" s="7" t="s">
        <v>350</v>
      </c>
      <c r="B12" s="275">
        <v>45421</v>
      </c>
      <c r="C12" s="9"/>
      <c r="D12" s="79"/>
      <c r="E12" s="79"/>
      <c r="F12" s="285">
        <f>F11+D12-E12</f>
        <v>129190</v>
      </c>
      <c r="G12" s="81"/>
    </row>
    <row r="13" spans="1:9">
      <c r="A13" s="7">
        <v>10</v>
      </c>
      <c r="B13" s="275">
        <v>45422</v>
      </c>
      <c r="C13" s="9"/>
      <c r="D13" s="79"/>
      <c r="E13" s="79"/>
      <c r="F13" s="285">
        <f t="shared" si="0"/>
        <v>129190</v>
      </c>
      <c r="G13" s="81"/>
    </row>
    <row r="14" spans="1:9" ht="18.75">
      <c r="A14" s="7">
        <v>11</v>
      </c>
      <c r="B14" s="275">
        <v>45423</v>
      </c>
      <c r="C14" s="74"/>
      <c r="D14" s="93"/>
      <c r="E14" s="84"/>
      <c r="F14" s="286">
        <f t="shared" si="0"/>
        <v>129190</v>
      </c>
      <c r="G14" s="81"/>
    </row>
    <row r="15" spans="1:9" ht="15.75">
      <c r="A15" s="7">
        <v>12</v>
      </c>
      <c r="B15" s="275">
        <v>45424</v>
      </c>
      <c r="C15" s="10" t="s">
        <v>147</v>
      </c>
      <c r="D15" s="79"/>
      <c r="E15" s="79">
        <v>1336</v>
      </c>
      <c r="F15" s="285">
        <f>F14+D15-E15</f>
        <v>127854</v>
      </c>
      <c r="G15" s="81"/>
    </row>
    <row r="16" spans="1:9" s="100" customFormat="1">
      <c r="A16" s="96">
        <v>13</v>
      </c>
      <c r="B16" s="276">
        <v>45425</v>
      </c>
      <c r="C16" s="97"/>
      <c r="D16" s="98"/>
      <c r="E16" s="98">
        <v>0</v>
      </c>
      <c r="F16" s="290">
        <f t="shared" si="0"/>
        <v>127854</v>
      </c>
      <c r="G16" s="99"/>
    </row>
    <row r="17" spans="1:10">
      <c r="A17" s="20">
        <v>14</v>
      </c>
      <c r="B17" s="277">
        <v>45426</v>
      </c>
      <c r="C17" s="9"/>
      <c r="D17" s="79"/>
      <c r="E17" s="79"/>
      <c r="F17" s="285">
        <f t="shared" si="0"/>
        <v>127854</v>
      </c>
      <c r="G17" s="81"/>
    </row>
    <row r="18" spans="1:10" s="100" customFormat="1">
      <c r="A18" s="96">
        <v>15</v>
      </c>
      <c r="B18" s="276">
        <v>45427</v>
      </c>
      <c r="C18" s="97"/>
      <c r="D18" s="98"/>
      <c r="E18" s="98"/>
      <c r="F18" s="291">
        <f t="shared" si="0"/>
        <v>127854</v>
      </c>
      <c r="G18" s="99"/>
    </row>
    <row r="19" spans="1:10">
      <c r="A19" s="17">
        <v>16</v>
      </c>
      <c r="B19" s="278">
        <v>45428</v>
      </c>
      <c r="C19" s="9"/>
      <c r="D19" s="79"/>
      <c r="E19" s="79"/>
      <c r="F19" s="285">
        <f>F18+D19-E19</f>
        <v>127854</v>
      </c>
      <c r="G19" s="81"/>
    </row>
    <row r="20" spans="1:10" ht="124.5">
      <c r="A20" s="17">
        <v>17</v>
      </c>
      <c r="B20" s="278">
        <v>45429</v>
      </c>
      <c r="C20" s="72" t="s">
        <v>152</v>
      </c>
      <c r="D20" s="325">
        <v>20000</v>
      </c>
      <c r="E20" s="86">
        <v>0</v>
      </c>
      <c r="F20" s="286">
        <f>F19+D20-E20</f>
        <v>147854</v>
      </c>
      <c r="G20" s="81"/>
    </row>
    <row r="21" spans="1:10">
      <c r="A21" s="11">
        <v>18</v>
      </c>
      <c r="B21" s="275">
        <v>45430</v>
      </c>
      <c r="F21" s="285">
        <f>F20+D21-E21</f>
        <v>147854</v>
      </c>
      <c r="G21" s="81"/>
    </row>
    <row r="22" spans="1:10">
      <c r="A22" s="12">
        <v>19</v>
      </c>
      <c r="B22" s="275">
        <v>45431</v>
      </c>
      <c r="C22" s="19"/>
      <c r="D22" s="79"/>
      <c r="E22" s="79"/>
      <c r="F22" s="285">
        <f t="shared" si="0"/>
        <v>147854</v>
      </c>
      <c r="G22" s="81"/>
      <c r="J22" s="73"/>
    </row>
    <row r="23" spans="1:10">
      <c r="A23" s="7">
        <v>20</v>
      </c>
      <c r="B23" s="275">
        <v>45432</v>
      </c>
      <c r="C23" s="71"/>
      <c r="D23" s="79"/>
      <c r="E23" s="79"/>
      <c r="F23" s="285">
        <f t="shared" si="0"/>
        <v>147854</v>
      </c>
      <c r="G23" s="81"/>
    </row>
    <row r="24" spans="1:10">
      <c r="A24" s="7">
        <v>21</v>
      </c>
      <c r="B24" s="275">
        <v>45433</v>
      </c>
      <c r="C24" s="9"/>
      <c r="D24" s="87"/>
      <c r="E24" s="79"/>
      <c r="F24" s="285">
        <f t="shared" si="0"/>
        <v>147854</v>
      </c>
      <c r="G24" s="81"/>
    </row>
    <row r="25" spans="1:10" s="100" customFormat="1">
      <c r="A25" s="101">
        <v>22</v>
      </c>
      <c r="B25" s="279">
        <v>45434</v>
      </c>
      <c r="C25" s="97"/>
      <c r="D25" s="98"/>
      <c r="E25" s="98"/>
      <c r="F25" s="290">
        <f t="shared" si="0"/>
        <v>147854</v>
      </c>
      <c r="G25" s="99"/>
    </row>
    <row r="26" spans="1:10">
      <c r="A26" s="7">
        <v>23</v>
      </c>
      <c r="B26" s="275">
        <v>45435</v>
      </c>
      <c r="C26" s="9"/>
      <c r="D26" s="87"/>
      <c r="E26" s="79"/>
      <c r="F26" s="285">
        <f t="shared" si="0"/>
        <v>147854</v>
      </c>
      <c r="G26" s="81"/>
    </row>
    <row r="27" spans="1:10">
      <c r="A27" s="7">
        <v>24</v>
      </c>
      <c r="B27" s="275">
        <v>45436</v>
      </c>
      <c r="C27" s="9"/>
      <c r="D27" s="79"/>
      <c r="E27" s="79"/>
      <c r="F27" s="285">
        <f t="shared" si="0"/>
        <v>147854</v>
      </c>
      <c r="G27" s="81"/>
    </row>
    <row r="28" spans="1:10">
      <c r="A28" s="7">
        <v>25</v>
      </c>
      <c r="B28" s="275">
        <v>45437</v>
      </c>
      <c r="C28" s="9"/>
      <c r="D28" s="79"/>
      <c r="E28" s="79"/>
      <c r="F28" s="285">
        <f t="shared" si="0"/>
        <v>147854</v>
      </c>
      <c r="G28" s="81"/>
    </row>
    <row r="29" spans="1:10">
      <c r="A29" s="13">
        <v>26</v>
      </c>
      <c r="B29" s="275">
        <v>45438</v>
      </c>
      <c r="C29" s="22"/>
      <c r="D29" s="79"/>
      <c r="E29" s="79"/>
      <c r="F29" s="285">
        <f t="shared" si="0"/>
        <v>147854</v>
      </c>
      <c r="G29" s="81"/>
    </row>
    <row r="30" spans="1:10">
      <c r="A30" s="7">
        <v>27</v>
      </c>
      <c r="B30" s="275">
        <v>45439</v>
      </c>
      <c r="C30" s="9"/>
      <c r="D30" s="79"/>
      <c r="E30" s="79"/>
      <c r="F30" s="285">
        <f t="shared" si="0"/>
        <v>147854</v>
      </c>
      <c r="G30" s="81"/>
    </row>
    <row r="31" spans="1:10">
      <c r="A31" s="7">
        <v>28</v>
      </c>
      <c r="B31" s="275">
        <v>45440</v>
      </c>
      <c r="C31" s="9"/>
      <c r="D31" s="79"/>
      <c r="E31" s="79"/>
      <c r="F31" s="285">
        <f t="shared" si="0"/>
        <v>147854</v>
      </c>
      <c r="G31" s="81"/>
    </row>
    <row r="32" spans="1:10" ht="75">
      <c r="A32" s="7">
        <v>29</v>
      </c>
      <c r="B32" s="275">
        <v>45441</v>
      </c>
      <c r="C32" s="9" t="s">
        <v>541</v>
      </c>
      <c r="D32" s="79">
        <v>1000</v>
      </c>
      <c r="E32" s="79"/>
      <c r="F32" s="285">
        <f t="shared" si="0"/>
        <v>148854</v>
      </c>
      <c r="G32" s="81"/>
    </row>
    <row r="33" spans="1:7" s="100" customFormat="1" ht="42" customHeight="1">
      <c r="A33" s="96">
        <v>30</v>
      </c>
      <c r="B33" s="276">
        <v>45442</v>
      </c>
      <c r="C33" s="102" t="s">
        <v>542</v>
      </c>
      <c r="D33" s="324">
        <v>7000</v>
      </c>
      <c r="E33" s="98"/>
      <c r="F33" s="290">
        <f t="shared" si="0"/>
        <v>155854</v>
      </c>
      <c r="G33" s="99"/>
    </row>
    <row r="34" spans="1:7" ht="20.25" customHeight="1">
      <c r="A34" s="7">
        <v>31</v>
      </c>
      <c r="B34" s="275">
        <v>45443</v>
      </c>
      <c r="C34" s="9" t="s">
        <v>10</v>
      </c>
      <c r="D34" s="79">
        <v>0</v>
      </c>
      <c r="E34" s="79">
        <v>3500</v>
      </c>
      <c r="F34" s="285">
        <f t="shared" si="0"/>
        <v>152354</v>
      </c>
      <c r="G34" s="81"/>
    </row>
    <row r="35" spans="1:7" ht="18" customHeight="1">
      <c r="A35" s="7"/>
      <c r="B35" s="280"/>
      <c r="C35" s="9" t="s">
        <v>11</v>
      </c>
      <c r="D35" s="79">
        <v>0</v>
      </c>
      <c r="E35" s="79">
        <v>1000</v>
      </c>
      <c r="F35" s="285">
        <f t="shared" si="0"/>
        <v>151354</v>
      </c>
      <c r="G35" s="81"/>
    </row>
    <row r="36" spans="1:7" ht="15" customHeight="1">
      <c r="A36" s="7"/>
      <c r="B36" s="280"/>
      <c r="C36" s="9" t="s">
        <v>12</v>
      </c>
      <c r="D36" s="79">
        <v>0</v>
      </c>
      <c r="E36" s="79">
        <v>1000</v>
      </c>
      <c r="F36" s="285">
        <f t="shared" si="0"/>
        <v>150354</v>
      </c>
      <c r="G36" s="81"/>
    </row>
    <row r="37" spans="1:7" ht="18.75" customHeight="1">
      <c r="A37" s="7"/>
      <c r="B37" s="280"/>
      <c r="C37" s="9" t="s">
        <v>13</v>
      </c>
      <c r="D37" s="79">
        <v>0</v>
      </c>
      <c r="E37" s="326">
        <v>15000</v>
      </c>
      <c r="F37" s="285">
        <f t="shared" si="0"/>
        <v>135354</v>
      </c>
      <c r="G37" s="81"/>
    </row>
    <row r="38" spans="1:7" ht="29.25" customHeight="1">
      <c r="A38" s="7"/>
      <c r="B38" s="280"/>
      <c r="C38" s="9" t="s">
        <v>136</v>
      </c>
      <c r="D38" s="79">
        <v>0</v>
      </c>
      <c r="E38" s="79">
        <f>141*30</f>
        <v>4230</v>
      </c>
      <c r="F38" s="285">
        <f t="shared" si="0"/>
        <v>131124</v>
      </c>
      <c r="G38" s="81"/>
    </row>
    <row r="39" spans="1:7" ht="28.5" customHeight="1" thickBot="1">
      <c r="A39" s="7"/>
      <c r="B39" s="280"/>
      <c r="C39" s="9" t="s">
        <v>14</v>
      </c>
      <c r="D39" s="79">
        <v>0</v>
      </c>
      <c r="E39" s="79">
        <v>1000</v>
      </c>
      <c r="F39" s="287">
        <f t="shared" si="0"/>
        <v>130124</v>
      </c>
      <c r="G39" s="81"/>
    </row>
    <row r="40" spans="1:7" ht="15.75" thickBot="1">
      <c r="A40" s="15"/>
      <c r="B40" s="281"/>
      <c r="C40" s="16"/>
      <c r="D40" s="92">
        <f>SUM(D4:D39)</f>
        <v>28000</v>
      </c>
      <c r="E40" s="91">
        <f>SUM(E4:E39)</f>
        <v>28165</v>
      </c>
      <c r="F40" s="288"/>
      <c r="G40" s="90"/>
    </row>
  </sheetData>
  <mergeCells count="3">
    <mergeCell ref="A1:G1"/>
    <mergeCell ref="A2:C2"/>
    <mergeCell ref="G6:G7"/>
  </mergeCells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0"/>
  <sheetViews>
    <sheetView topLeftCell="A19" workbookViewId="0">
      <selection activeCell="E15" sqref="E15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1" spans="1:9" ht="26.25" customHeight="1">
      <c r="A1" s="410" t="s">
        <v>15</v>
      </c>
      <c r="B1" s="411"/>
      <c r="C1" s="411"/>
      <c r="D1" s="411"/>
      <c r="E1" s="411"/>
      <c r="F1" s="411"/>
      <c r="G1" s="412"/>
    </row>
    <row r="2" spans="1:9" ht="60.75" customHeight="1">
      <c r="A2" s="413" t="s">
        <v>0</v>
      </c>
      <c r="B2" s="414"/>
      <c r="C2" s="414"/>
      <c r="D2" s="1">
        <v>45444</v>
      </c>
      <c r="E2" s="2" t="s">
        <v>1</v>
      </c>
      <c r="F2" s="3">
        <f>'may 24 '!G3</f>
        <v>130124</v>
      </c>
      <c r="G2" s="4" t="s">
        <v>2</v>
      </c>
    </row>
    <row r="3" spans="1:9" ht="28.5" customHeight="1" thickBot="1">
      <c r="A3" s="5" t="s">
        <v>3</v>
      </c>
      <c r="B3" s="6" t="s">
        <v>4</v>
      </c>
      <c r="C3" s="6" t="s">
        <v>5</v>
      </c>
      <c r="D3" s="75" t="s">
        <v>6</v>
      </c>
      <c r="E3" s="76" t="s">
        <v>7</v>
      </c>
      <c r="F3" s="77" t="s">
        <v>8</v>
      </c>
      <c r="G3" s="78">
        <f>F39</f>
        <v>119305</v>
      </c>
    </row>
    <row r="4" spans="1:9" ht="77.25" customHeight="1">
      <c r="A4" s="7">
        <v>1</v>
      </c>
      <c r="B4" s="8">
        <v>45444</v>
      </c>
      <c r="C4" s="9" t="s">
        <v>612</v>
      </c>
      <c r="D4" s="79">
        <v>500</v>
      </c>
      <c r="E4" s="79">
        <v>2450</v>
      </c>
      <c r="F4" s="80">
        <f>F2+D4-E4</f>
        <v>128174</v>
      </c>
      <c r="G4" s="81"/>
      <c r="I4" t="s">
        <v>142</v>
      </c>
    </row>
    <row r="5" spans="1:9" ht="16.5" customHeight="1">
      <c r="A5" s="7">
        <v>2</v>
      </c>
      <c r="B5" s="8">
        <v>45445</v>
      </c>
      <c r="D5" s="79"/>
      <c r="E5" s="79"/>
      <c r="F5" s="80">
        <f>F4+D5-E5</f>
        <v>128174</v>
      </c>
      <c r="G5" s="82" t="s">
        <v>9</v>
      </c>
    </row>
    <row r="6" spans="1:9" ht="17.25" customHeight="1">
      <c r="A6" s="7">
        <v>3</v>
      </c>
      <c r="B6" s="8">
        <v>45446</v>
      </c>
      <c r="C6" s="9"/>
      <c r="D6" s="79"/>
      <c r="E6" s="79"/>
      <c r="F6" s="80">
        <f t="shared" ref="F6:F39" si="0">F5+D6-E6</f>
        <v>128174</v>
      </c>
      <c r="G6" s="415">
        <f>'[1]OCT23cx (2)'!I7</f>
        <v>0</v>
      </c>
    </row>
    <row r="7" spans="1:9">
      <c r="A7" s="7">
        <v>4</v>
      </c>
      <c r="B7" s="8">
        <v>45447</v>
      </c>
      <c r="C7" s="9"/>
      <c r="D7" s="79"/>
      <c r="E7" s="79"/>
      <c r="F7" s="80">
        <f t="shared" si="0"/>
        <v>128174</v>
      </c>
      <c r="G7" s="415"/>
    </row>
    <row r="8" spans="1:9" ht="30">
      <c r="A8" s="7">
        <v>5</v>
      </c>
      <c r="B8" s="8">
        <v>45448</v>
      </c>
      <c r="C8" s="9" t="s">
        <v>581</v>
      </c>
      <c r="D8" s="79">
        <v>2000</v>
      </c>
      <c r="E8" s="79"/>
      <c r="F8" s="80">
        <f t="shared" si="0"/>
        <v>130174</v>
      </c>
      <c r="G8" s="81"/>
    </row>
    <row r="9" spans="1:9">
      <c r="A9" s="7">
        <v>6</v>
      </c>
      <c r="B9" s="8">
        <v>45449</v>
      </c>
      <c r="C9" s="9"/>
      <c r="D9" s="79"/>
      <c r="E9" s="79"/>
      <c r="F9" s="80">
        <f t="shared" si="0"/>
        <v>130174</v>
      </c>
      <c r="G9" s="81"/>
    </row>
    <row r="10" spans="1:9" ht="15.75">
      <c r="A10" s="7">
        <v>7</v>
      </c>
      <c r="B10" s="8">
        <v>45450</v>
      </c>
      <c r="C10" s="10" t="s">
        <v>137</v>
      </c>
      <c r="D10" s="79"/>
      <c r="E10" s="79">
        <v>0</v>
      </c>
      <c r="F10" s="80">
        <f t="shared" si="0"/>
        <v>130174</v>
      </c>
      <c r="G10" s="81"/>
    </row>
    <row r="11" spans="1:9">
      <c r="A11" s="7">
        <v>8</v>
      </c>
      <c r="B11" s="8">
        <v>45451</v>
      </c>
      <c r="C11" s="9"/>
      <c r="D11" s="79"/>
      <c r="E11" s="79"/>
      <c r="F11" s="80">
        <f t="shared" si="0"/>
        <v>130174</v>
      </c>
      <c r="G11" s="81"/>
    </row>
    <row r="12" spans="1:9" ht="18.75" customHeight="1">
      <c r="A12" s="7">
        <v>9</v>
      </c>
      <c r="B12" s="8">
        <v>45452</v>
      </c>
      <c r="C12" s="9"/>
      <c r="D12" s="79"/>
      <c r="E12" s="79"/>
      <c r="F12" s="80">
        <f>F11+D12-E12</f>
        <v>130174</v>
      </c>
      <c r="G12" s="81"/>
    </row>
    <row r="13" spans="1:9">
      <c r="A13" s="7">
        <v>10</v>
      </c>
      <c r="B13" s="8">
        <v>45453</v>
      </c>
      <c r="C13" s="9"/>
      <c r="D13" s="79"/>
      <c r="E13" s="79"/>
      <c r="F13" s="80">
        <f t="shared" si="0"/>
        <v>130174</v>
      </c>
      <c r="G13" s="81"/>
    </row>
    <row r="14" spans="1:9" ht="18.75">
      <c r="A14" s="7">
        <v>11</v>
      </c>
      <c r="B14" s="8">
        <v>45454</v>
      </c>
      <c r="C14" s="74"/>
      <c r="D14" s="93"/>
      <c r="E14" s="84"/>
      <c r="F14" s="85">
        <f t="shared" si="0"/>
        <v>130174</v>
      </c>
      <c r="G14" s="81"/>
    </row>
    <row r="15" spans="1:9">
      <c r="A15" s="7">
        <v>12</v>
      </c>
      <c r="B15" s="8">
        <v>45455</v>
      </c>
      <c r="C15" s="9"/>
      <c r="D15" s="79"/>
      <c r="E15" s="79"/>
      <c r="F15" s="80">
        <f t="shared" si="0"/>
        <v>130174</v>
      </c>
      <c r="G15" s="81"/>
    </row>
    <row r="16" spans="1:9" ht="60.75" customHeight="1">
      <c r="A16" s="20">
        <v>13</v>
      </c>
      <c r="B16" s="21">
        <v>45456</v>
      </c>
      <c r="D16" s="79">
        <v>0</v>
      </c>
      <c r="E16" s="79">
        <v>0</v>
      </c>
      <c r="F16" s="80">
        <f t="shared" si="0"/>
        <v>130174</v>
      </c>
      <c r="G16" s="81"/>
    </row>
    <row r="17" spans="1:10">
      <c r="A17" s="20">
        <v>14</v>
      </c>
      <c r="B17" s="21">
        <v>45457</v>
      </c>
      <c r="C17" s="9"/>
      <c r="D17" s="79"/>
      <c r="E17" s="79"/>
      <c r="F17" s="80">
        <f t="shared" si="0"/>
        <v>130174</v>
      </c>
      <c r="G17" s="81"/>
    </row>
    <row r="18" spans="1:10" ht="15.75">
      <c r="A18" s="20">
        <v>15</v>
      </c>
      <c r="B18" s="21">
        <v>45458</v>
      </c>
      <c r="C18" s="10" t="s">
        <v>150</v>
      </c>
      <c r="D18" s="79"/>
      <c r="E18" s="79">
        <v>1639</v>
      </c>
      <c r="F18" s="85">
        <f t="shared" si="0"/>
        <v>128535</v>
      </c>
      <c r="G18" s="81"/>
    </row>
    <row r="19" spans="1:10">
      <c r="A19" s="17">
        <v>16</v>
      </c>
      <c r="B19" s="18">
        <v>45459</v>
      </c>
      <c r="C19" s="9"/>
      <c r="D19" s="79"/>
      <c r="E19" s="79"/>
      <c r="F19" s="80">
        <f>F18+D19-E19</f>
        <v>128535</v>
      </c>
      <c r="G19" s="81"/>
    </row>
    <row r="20" spans="1:10" ht="30">
      <c r="A20" s="17">
        <v>17</v>
      </c>
      <c r="B20" s="18">
        <v>45460</v>
      </c>
      <c r="C20" s="9" t="s">
        <v>610</v>
      </c>
      <c r="D20" s="86">
        <v>10000</v>
      </c>
      <c r="E20" s="86"/>
      <c r="F20" s="85">
        <f>F19+D20-E20</f>
        <v>138535</v>
      </c>
      <c r="G20" s="81"/>
    </row>
    <row r="21" spans="1:10">
      <c r="A21" s="11">
        <v>18</v>
      </c>
      <c r="B21" s="8">
        <v>45461</v>
      </c>
      <c r="C21" s="19"/>
      <c r="D21" s="79"/>
      <c r="E21" s="79"/>
      <c r="F21" s="80">
        <f t="shared" si="0"/>
        <v>138535</v>
      </c>
      <c r="G21" s="81"/>
    </row>
    <row r="22" spans="1:10">
      <c r="A22" s="12">
        <v>19</v>
      </c>
      <c r="B22" s="8">
        <v>45462</v>
      </c>
      <c r="C22" s="19"/>
      <c r="D22" s="79"/>
      <c r="E22" s="79"/>
      <c r="F22" s="80">
        <f t="shared" si="0"/>
        <v>138535</v>
      </c>
      <c r="G22" s="81"/>
      <c r="J22" s="73"/>
    </row>
    <row r="23" spans="1:10">
      <c r="A23" s="7">
        <v>20</v>
      </c>
      <c r="B23" s="8">
        <v>45463</v>
      </c>
      <c r="C23" s="71"/>
      <c r="D23" s="79"/>
      <c r="E23" s="79"/>
      <c r="F23" s="80">
        <f t="shared" si="0"/>
        <v>138535</v>
      </c>
      <c r="G23" s="81"/>
    </row>
    <row r="24" spans="1:10">
      <c r="A24" s="7">
        <v>21</v>
      </c>
      <c r="B24" s="8">
        <v>45464</v>
      </c>
      <c r="C24" s="9"/>
      <c r="D24" s="87"/>
      <c r="E24" s="79"/>
      <c r="F24" s="80">
        <f t="shared" si="0"/>
        <v>138535</v>
      </c>
      <c r="G24" s="81"/>
    </row>
    <row r="25" spans="1:10" ht="30">
      <c r="A25" s="7">
        <v>22</v>
      </c>
      <c r="B25" s="8">
        <v>45465</v>
      </c>
      <c r="C25" s="22" t="s">
        <v>611</v>
      </c>
      <c r="D25" s="79">
        <v>5000</v>
      </c>
      <c r="E25" s="79"/>
      <c r="F25" s="80">
        <f t="shared" si="0"/>
        <v>143535</v>
      </c>
      <c r="G25" s="81"/>
    </row>
    <row r="26" spans="1:10" ht="18.75" customHeight="1">
      <c r="A26" s="7">
        <v>23</v>
      </c>
      <c r="B26" s="8">
        <v>45466</v>
      </c>
      <c r="C26" s="9"/>
      <c r="D26" s="87"/>
      <c r="E26" s="79"/>
      <c r="F26" s="80">
        <f t="shared" si="0"/>
        <v>143535</v>
      </c>
      <c r="G26" s="81"/>
    </row>
    <row r="27" spans="1:10">
      <c r="A27" s="7">
        <v>24</v>
      </c>
      <c r="B27" s="8">
        <v>45467</v>
      </c>
      <c r="C27" s="9"/>
      <c r="D27" s="79"/>
      <c r="E27" s="79"/>
      <c r="F27" s="80">
        <f t="shared" si="0"/>
        <v>143535</v>
      </c>
      <c r="G27" s="81"/>
    </row>
    <row r="28" spans="1:10" ht="45">
      <c r="A28" s="7">
        <v>25</v>
      </c>
      <c r="B28" s="8">
        <v>45468</v>
      </c>
      <c r="C28" s="9" t="s">
        <v>539</v>
      </c>
      <c r="D28" s="79">
        <v>1000</v>
      </c>
      <c r="E28" s="79"/>
      <c r="F28" s="80">
        <f t="shared" si="0"/>
        <v>144535</v>
      </c>
      <c r="G28" s="81"/>
    </row>
    <row r="29" spans="1:10">
      <c r="A29" s="13">
        <v>26</v>
      </c>
      <c r="B29" s="8">
        <v>45469</v>
      </c>
      <c r="D29" s="79">
        <v>0</v>
      </c>
      <c r="E29" s="79"/>
      <c r="F29" s="80">
        <f t="shared" si="0"/>
        <v>144535</v>
      </c>
      <c r="G29" s="81"/>
    </row>
    <row r="30" spans="1:10">
      <c r="A30" s="7">
        <v>27</v>
      </c>
      <c r="B30" s="8">
        <v>45470</v>
      </c>
      <c r="C30" s="22" t="s">
        <v>543</v>
      </c>
      <c r="D30" s="79">
        <v>500</v>
      </c>
      <c r="E30" s="79"/>
      <c r="F30" s="80">
        <f t="shared" si="0"/>
        <v>145035</v>
      </c>
      <c r="G30" s="81"/>
    </row>
    <row r="31" spans="1:10">
      <c r="A31" s="7">
        <v>28</v>
      </c>
      <c r="B31" s="8">
        <v>45471</v>
      </c>
      <c r="C31" s="9"/>
      <c r="D31" s="79"/>
      <c r="E31" s="79"/>
      <c r="F31" s="80">
        <f t="shared" si="0"/>
        <v>145035</v>
      </c>
      <c r="G31" s="81"/>
    </row>
    <row r="32" spans="1:10" ht="19.5" customHeight="1">
      <c r="A32" s="7">
        <v>29</v>
      </c>
      <c r="B32" s="8">
        <v>45472</v>
      </c>
      <c r="C32" s="9"/>
      <c r="D32" s="79"/>
      <c r="E32" s="79"/>
      <c r="F32" s="80">
        <f t="shared" si="0"/>
        <v>145035</v>
      </c>
      <c r="G32" s="81"/>
    </row>
    <row r="33" spans="1:7">
      <c r="A33" s="20">
        <v>30</v>
      </c>
      <c r="B33" s="21">
        <v>45473</v>
      </c>
      <c r="C33" s="9"/>
      <c r="D33" s="79">
        <v>0</v>
      </c>
      <c r="E33" s="79"/>
      <c r="F33" s="80">
        <f t="shared" si="0"/>
        <v>145035</v>
      </c>
      <c r="G33" s="81"/>
    </row>
    <row r="34" spans="1:7" ht="20.25" customHeight="1">
      <c r="A34" s="7">
        <v>31</v>
      </c>
      <c r="B34" s="8" t="s">
        <v>151</v>
      </c>
      <c r="C34" s="9" t="s">
        <v>10</v>
      </c>
      <c r="D34" s="79">
        <v>0</v>
      </c>
      <c r="E34" s="79">
        <v>3500</v>
      </c>
      <c r="F34" s="80">
        <f t="shared" si="0"/>
        <v>141535</v>
      </c>
      <c r="G34" s="81"/>
    </row>
    <row r="35" spans="1:7" ht="18" customHeight="1">
      <c r="A35" s="7"/>
      <c r="B35" s="14"/>
      <c r="C35" s="9" t="s">
        <v>11</v>
      </c>
      <c r="D35" s="79">
        <v>0</v>
      </c>
      <c r="E35" s="79">
        <v>1000</v>
      </c>
      <c r="F35" s="80">
        <f t="shared" si="0"/>
        <v>140535</v>
      </c>
      <c r="G35" s="81"/>
    </row>
    <row r="36" spans="1:7" ht="15" customHeight="1">
      <c r="A36" s="7"/>
      <c r="B36" s="14"/>
      <c r="C36" s="9" t="s">
        <v>12</v>
      </c>
      <c r="D36" s="79">
        <v>0</v>
      </c>
      <c r="E36" s="79">
        <v>1000</v>
      </c>
      <c r="F36" s="80">
        <f t="shared" si="0"/>
        <v>139535</v>
      </c>
      <c r="G36" s="81"/>
    </row>
    <row r="37" spans="1:7" ht="18.75" customHeight="1">
      <c r="A37" s="7"/>
      <c r="B37" s="14"/>
      <c r="C37" s="9" t="s">
        <v>13</v>
      </c>
      <c r="D37" s="79">
        <v>0</v>
      </c>
      <c r="E37" s="79">
        <v>15000</v>
      </c>
      <c r="F37" s="80">
        <f t="shared" si="0"/>
        <v>124535</v>
      </c>
      <c r="G37" s="81"/>
    </row>
    <row r="38" spans="1:7" ht="29.25" customHeight="1">
      <c r="A38" s="7"/>
      <c r="B38" s="14"/>
      <c r="C38" s="9" t="s">
        <v>136</v>
      </c>
      <c r="D38" s="79">
        <v>0</v>
      </c>
      <c r="E38" s="79">
        <f>141*30</f>
        <v>4230</v>
      </c>
      <c r="F38" s="80">
        <f t="shared" si="0"/>
        <v>120305</v>
      </c>
      <c r="G38" s="81"/>
    </row>
    <row r="39" spans="1:7" ht="28.5" customHeight="1" thickBot="1">
      <c r="A39" s="7"/>
      <c r="B39" s="14"/>
      <c r="C39" s="9" t="s">
        <v>14</v>
      </c>
      <c r="D39" s="79">
        <v>0</v>
      </c>
      <c r="E39" s="79">
        <v>1000</v>
      </c>
      <c r="F39" s="88">
        <f t="shared" si="0"/>
        <v>119305</v>
      </c>
      <c r="G39" s="81"/>
    </row>
    <row r="40" spans="1:7" ht="15.75" thickBot="1">
      <c r="A40" s="15"/>
      <c r="B40" s="16"/>
      <c r="C40" s="16"/>
      <c r="D40" s="92">
        <f>SUM(D4:D39)</f>
        <v>19000</v>
      </c>
      <c r="E40" s="91">
        <f>SUM(E4:E39)</f>
        <v>29819</v>
      </c>
      <c r="F40" s="89"/>
      <c r="G40" s="90"/>
    </row>
  </sheetData>
  <mergeCells count="3">
    <mergeCell ref="A1:G1"/>
    <mergeCell ref="A2:C2"/>
    <mergeCell ref="G6:G7"/>
  </mergeCells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41"/>
  <sheetViews>
    <sheetView workbookViewId="0">
      <selection activeCell="C35" sqref="C35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26.25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45474</v>
      </c>
      <c r="E3" s="2" t="s">
        <v>1</v>
      </c>
      <c r="F3" s="3">
        <f>'june-24'!G3</f>
        <v>119305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F40</f>
        <v>207794</v>
      </c>
    </row>
    <row r="5" spans="1:9" ht="30">
      <c r="A5" s="7">
        <v>1</v>
      </c>
      <c r="B5" s="8">
        <v>45474</v>
      </c>
      <c r="C5" s="9" t="s">
        <v>544</v>
      </c>
      <c r="D5" s="79">
        <v>3116</v>
      </c>
      <c r="E5" s="79"/>
      <c r="F5" s="80">
        <f>F3+D5-E5</f>
        <v>122421</v>
      </c>
      <c r="G5" s="81"/>
      <c r="I5" t="s">
        <v>142</v>
      </c>
    </row>
    <row r="6" spans="1:9" ht="16.5" customHeight="1">
      <c r="A6" s="7">
        <v>2</v>
      </c>
      <c r="B6" s="8">
        <v>45475</v>
      </c>
      <c r="D6" s="79"/>
      <c r="E6" s="79"/>
      <c r="F6" s="80">
        <f>F5+D6-E6</f>
        <v>122421</v>
      </c>
      <c r="G6" s="82" t="s">
        <v>9</v>
      </c>
    </row>
    <row r="7" spans="1:9" ht="17.25" customHeight="1">
      <c r="A7" s="7">
        <v>3</v>
      </c>
      <c r="B7" s="8">
        <v>45476</v>
      </c>
      <c r="C7" s="9"/>
      <c r="D7" s="79"/>
      <c r="E7" s="79"/>
      <c r="F7" s="80">
        <f t="shared" ref="F7:F40" si="0">F6+D7-E7</f>
        <v>122421</v>
      </c>
      <c r="G7" s="415">
        <f>'[1]OCT23cx (2)'!I7</f>
        <v>0</v>
      </c>
    </row>
    <row r="8" spans="1:9">
      <c r="A8" s="7">
        <v>4</v>
      </c>
      <c r="B8" s="8">
        <v>45477</v>
      </c>
      <c r="C8" s="9"/>
      <c r="D8" s="79"/>
      <c r="E8" s="79"/>
      <c r="F8" s="80">
        <f t="shared" si="0"/>
        <v>122421</v>
      </c>
      <c r="G8" s="415"/>
    </row>
    <row r="9" spans="1:9" ht="30">
      <c r="A9" s="7">
        <v>5</v>
      </c>
      <c r="B9" s="8">
        <v>45478</v>
      </c>
      <c r="C9" s="9" t="s">
        <v>545</v>
      </c>
      <c r="D9" s="79">
        <v>1616</v>
      </c>
      <c r="E9" s="79"/>
      <c r="F9" s="80">
        <f t="shared" si="0"/>
        <v>124037</v>
      </c>
      <c r="G9" s="81"/>
    </row>
    <row r="10" spans="1:9" ht="45">
      <c r="A10" s="7">
        <v>6</v>
      </c>
      <c r="B10" s="8">
        <v>45479</v>
      </c>
      <c r="C10" s="292" t="s">
        <v>613</v>
      </c>
      <c r="D10" s="79">
        <v>4848</v>
      </c>
      <c r="E10" s="79">
        <v>530</v>
      </c>
      <c r="F10" s="80">
        <f t="shared" si="0"/>
        <v>128355</v>
      </c>
      <c r="G10" s="81"/>
      <c r="I10" s="293"/>
    </row>
    <row r="11" spans="1:9">
      <c r="A11" s="7">
        <v>7</v>
      </c>
      <c r="B11" s="8">
        <v>45480</v>
      </c>
      <c r="C11" t="s">
        <v>546</v>
      </c>
      <c r="D11" s="79">
        <v>516</v>
      </c>
      <c r="E11" s="79">
        <v>0</v>
      </c>
      <c r="F11" s="80">
        <f t="shared" si="0"/>
        <v>128871</v>
      </c>
      <c r="G11" s="81"/>
    </row>
    <row r="12" spans="1:9">
      <c r="A12" s="7">
        <v>8</v>
      </c>
      <c r="B12" s="8">
        <v>45481</v>
      </c>
      <c r="C12" s="9"/>
      <c r="D12" s="79"/>
      <c r="E12" s="79"/>
      <c r="F12" s="80">
        <f t="shared" si="0"/>
        <v>128871</v>
      </c>
      <c r="G12" s="81"/>
    </row>
    <row r="13" spans="1:9" ht="18.75" customHeight="1">
      <c r="A13" s="7">
        <v>9</v>
      </c>
      <c r="B13" s="8">
        <v>45482</v>
      </c>
      <c r="C13" s="9" t="s">
        <v>547</v>
      </c>
      <c r="D13" s="79">
        <v>501</v>
      </c>
      <c r="E13" s="79"/>
      <c r="F13" s="80">
        <f>F12+D13-E13</f>
        <v>129372</v>
      </c>
      <c r="G13" s="81"/>
    </row>
    <row r="14" spans="1:9">
      <c r="A14" s="7">
        <v>10</v>
      </c>
      <c r="B14" s="8">
        <v>45483</v>
      </c>
      <c r="C14" s="9"/>
      <c r="D14" s="79"/>
      <c r="E14" s="79"/>
      <c r="F14" s="80">
        <f t="shared" si="0"/>
        <v>129372</v>
      </c>
      <c r="G14" s="81"/>
    </row>
    <row r="15" spans="1:9" ht="30">
      <c r="A15" s="7">
        <v>11</v>
      </c>
      <c r="B15" s="8">
        <v>45484</v>
      </c>
      <c r="C15" s="9" t="s">
        <v>548</v>
      </c>
      <c r="D15" s="93">
        <v>1500</v>
      </c>
      <c r="E15" s="84"/>
      <c r="F15" s="85">
        <f t="shared" si="0"/>
        <v>130872</v>
      </c>
      <c r="G15" s="81"/>
    </row>
    <row r="16" spans="1:9">
      <c r="A16" s="7">
        <v>12</v>
      </c>
      <c r="B16" s="8">
        <v>45485</v>
      </c>
      <c r="C16" s="9" t="s">
        <v>549</v>
      </c>
      <c r="D16" s="79">
        <v>500</v>
      </c>
      <c r="E16" s="79"/>
      <c r="F16" s="80">
        <f t="shared" si="0"/>
        <v>131372</v>
      </c>
      <c r="G16" s="81"/>
    </row>
    <row r="17" spans="1:10" ht="90">
      <c r="A17" s="20">
        <v>13</v>
      </c>
      <c r="B17" s="21">
        <v>45486</v>
      </c>
      <c r="C17" s="9" t="s">
        <v>582</v>
      </c>
      <c r="D17" s="79">
        <v>10501</v>
      </c>
      <c r="E17" s="79">
        <v>9500</v>
      </c>
      <c r="F17" s="80">
        <f t="shared" si="0"/>
        <v>132373</v>
      </c>
      <c r="G17" s="81"/>
    </row>
    <row r="18" spans="1:10">
      <c r="A18" s="20">
        <v>14</v>
      </c>
      <c r="B18" s="21">
        <v>45487</v>
      </c>
      <c r="C18" s="9"/>
      <c r="D18" s="79"/>
      <c r="E18" s="79"/>
      <c r="F18" s="80">
        <f t="shared" si="0"/>
        <v>132373</v>
      </c>
      <c r="G18" s="81"/>
    </row>
    <row r="19" spans="1:10" ht="15.75">
      <c r="A19" s="20">
        <v>15</v>
      </c>
      <c r="B19" s="21">
        <v>45488</v>
      </c>
      <c r="C19" s="10" t="s">
        <v>155</v>
      </c>
      <c r="D19" s="79"/>
      <c r="E19" s="79">
        <v>1581</v>
      </c>
      <c r="F19" s="85">
        <f t="shared" si="0"/>
        <v>130792</v>
      </c>
      <c r="G19" s="81"/>
    </row>
    <row r="20" spans="1:10">
      <c r="A20" s="17">
        <v>16</v>
      </c>
      <c r="B20" s="18">
        <v>45489</v>
      </c>
      <c r="C20" s="9" t="s">
        <v>550</v>
      </c>
      <c r="D20" s="79">
        <v>500</v>
      </c>
      <c r="E20" s="79"/>
      <c r="F20" s="80">
        <f>F19+D20-E20</f>
        <v>131292</v>
      </c>
      <c r="G20" s="81"/>
    </row>
    <row r="21" spans="1:10" ht="60">
      <c r="A21" s="17">
        <v>17</v>
      </c>
      <c r="B21" s="18">
        <v>45490</v>
      </c>
      <c r="C21" s="9" t="s">
        <v>551</v>
      </c>
      <c r="D21" s="86">
        <v>5732</v>
      </c>
      <c r="E21" s="86"/>
      <c r="F21" s="85">
        <f>F20+D21-E21</f>
        <v>137024</v>
      </c>
      <c r="G21" s="81"/>
    </row>
    <row r="22" spans="1:10" ht="75">
      <c r="A22" s="11">
        <v>18</v>
      </c>
      <c r="B22" s="8">
        <v>45491</v>
      </c>
      <c r="C22" s="19" t="s">
        <v>552</v>
      </c>
      <c r="D22" s="79">
        <v>18731</v>
      </c>
      <c r="E22" s="79"/>
      <c r="F22" s="80">
        <f t="shared" si="0"/>
        <v>155755</v>
      </c>
      <c r="G22" s="81"/>
    </row>
    <row r="23" spans="1:10" ht="45">
      <c r="A23" s="12">
        <v>19</v>
      </c>
      <c r="B23" s="8">
        <v>45492</v>
      </c>
      <c r="C23" s="19" t="s">
        <v>553</v>
      </c>
      <c r="D23" s="79">
        <v>16059</v>
      </c>
      <c r="E23" s="79"/>
      <c r="F23" s="80">
        <f t="shared" si="0"/>
        <v>171814</v>
      </c>
      <c r="G23" s="81"/>
      <c r="I23">
        <f>2000+501+501+516+5001+21000+1000+1000+501+1116+500+1116+500</f>
        <v>35252</v>
      </c>
      <c r="J23" s="73"/>
    </row>
    <row r="24" spans="1:10" ht="60">
      <c r="A24" s="7">
        <v>20</v>
      </c>
      <c r="B24" s="8">
        <v>45493</v>
      </c>
      <c r="C24" s="164" t="s">
        <v>554</v>
      </c>
      <c r="D24" s="79">
        <v>35252</v>
      </c>
      <c r="E24" s="79"/>
      <c r="F24" s="80">
        <f t="shared" si="0"/>
        <v>207066</v>
      </c>
      <c r="G24" s="81"/>
    </row>
    <row r="25" spans="1:10" ht="165">
      <c r="A25" s="7">
        <v>21</v>
      </c>
      <c r="B25" s="8">
        <v>45494</v>
      </c>
      <c r="C25" s="9" t="s">
        <v>555</v>
      </c>
      <c r="D25" s="87">
        <v>26092</v>
      </c>
      <c r="E25" s="79"/>
      <c r="F25" s="80">
        <f t="shared" si="0"/>
        <v>233158</v>
      </c>
      <c r="G25" s="81"/>
    </row>
    <row r="26" spans="1:10">
      <c r="A26" s="7">
        <v>22</v>
      </c>
      <c r="B26" s="8">
        <v>45495</v>
      </c>
      <c r="C26" s="9" t="s">
        <v>556</v>
      </c>
      <c r="E26" s="79">
        <f>'gurupUrnima '!F131</f>
        <v>70434</v>
      </c>
      <c r="F26" s="80">
        <f>F25+D26-E26</f>
        <v>162724</v>
      </c>
      <c r="G26" s="81"/>
    </row>
    <row r="27" spans="1:10" ht="18.75" customHeight="1">
      <c r="A27" s="7">
        <v>23</v>
      </c>
      <c r="B27" s="8">
        <v>45496</v>
      </c>
      <c r="C27" s="9" t="s">
        <v>142</v>
      </c>
      <c r="D27" s="87"/>
      <c r="E27" s="79"/>
      <c r="F27" s="80">
        <f t="shared" si="0"/>
        <v>162724</v>
      </c>
      <c r="G27" s="81"/>
    </row>
    <row r="28" spans="1:10">
      <c r="A28" s="7">
        <v>24</v>
      </c>
      <c r="B28" s="8">
        <v>45497</v>
      </c>
      <c r="C28" s="9"/>
      <c r="D28" s="79"/>
      <c r="E28" s="79"/>
      <c r="F28" s="80">
        <f t="shared" si="0"/>
        <v>162724</v>
      </c>
      <c r="G28" s="81"/>
    </row>
    <row r="29" spans="1:10">
      <c r="A29" s="7">
        <v>25</v>
      </c>
      <c r="B29" s="8">
        <v>45498</v>
      </c>
      <c r="C29" s="9"/>
      <c r="D29" s="79"/>
      <c r="E29" s="79"/>
      <c r="F29" s="80">
        <f t="shared" si="0"/>
        <v>162724</v>
      </c>
      <c r="G29" s="81"/>
    </row>
    <row r="30" spans="1:10">
      <c r="A30" s="13">
        <v>26</v>
      </c>
      <c r="B30" s="8">
        <v>45499</v>
      </c>
      <c r="C30" s="22"/>
      <c r="D30" s="79"/>
      <c r="E30" s="79"/>
      <c r="F30" s="80">
        <f t="shared" si="0"/>
        <v>162724</v>
      </c>
      <c r="G30" s="81"/>
    </row>
    <row r="31" spans="1:10" ht="60.75" customHeight="1">
      <c r="A31" s="7">
        <v>27</v>
      </c>
      <c r="B31" s="8">
        <v>45500</v>
      </c>
      <c r="C31" s="9" t="s">
        <v>557</v>
      </c>
      <c r="D31" s="79"/>
      <c r="E31" s="79">
        <v>16800</v>
      </c>
      <c r="F31" s="80">
        <f t="shared" si="0"/>
        <v>145924</v>
      </c>
      <c r="G31" s="81"/>
    </row>
    <row r="32" spans="1:10">
      <c r="A32" s="7">
        <v>28</v>
      </c>
      <c r="B32" s="8">
        <v>45501</v>
      </c>
      <c r="C32" s="9"/>
      <c r="D32" s="79"/>
      <c r="E32" s="79"/>
      <c r="F32" s="80">
        <f t="shared" si="0"/>
        <v>145924</v>
      </c>
      <c r="G32" s="81"/>
    </row>
    <row r="33" spans="1:7" ht="19.5" customHeight="1">
      <c r="A33" s="7">
        <v>29</v>
      </c>
      <c r="B33" s="8">
        <v>45502</v>
      </c>
      <c r="C33" s="9"/>
      <c r="D33" s="79"/>
      <c r="E33" s="79"/>
      <c r="F33" s="80">
        <f t="shared" si="0"/>
        <v>145924</v>
      </c>
      <c r="G33" s="81"/>
    </row>
    <row r="34" spans="1:7">
      <c r="A34" s="20">
        <v>30</v>
      </c>
      <c r="B34" s="21">
        <v>45503</v>
      </c>
      <c r="C34" s="9"/>
      <c r="D34" s="79">
        <v>0</v>
      </c>
      <c r="E34" s="79"/>
      <c r="F34" s="80">
        <f t="shared" si="0"/>
        <v>145924</v>
      </c>
      <c r="G34" s="81"/>
    </row>
    <row r="35" spans="1:7" ht="58.5" customHeight="1">
      <c r="A35" s="7">
        <v>31</v>
      </c>
      <c r="B35" s="8">
        <v>45504</v>
      </c>
      <c r="C35" s="102" t="s">
        <v>142</v>
      </c>
      <c r="D35" s="79">
        <v>13200</v>
      </c>
      <c r="E35" s="79">
        <v>3500</v>
      </c>
      <c r="F35" s="80">
        <f t="shared" si="0"/>
        <v>155624</v>
      </c>
      <c r="G35" s="81"/>
    </row>
    <row r="36" spans="1:7" ht="18" customHeight="1">
      <c r="A36" s="7"/>
      <c r="B36" s="14"/>
      <c r="C36" s="9" t="s">
        <v>11</v>
      </c>
      <c r="D36" s="79">
        <v>0</v>
      </c>
      <c r="E36" s="79">
        <v>1000</v>
      </c>
      <c r="F36" s="80">
        <f t="shared" si="0"/>
        <v>154624</v>
      </c>
      <c r="G36" s="81"/>
    </row>
    <row r="37" spans="1:7" ht="15" customHeight="1">
      <c r="A37" s="7"/>
      <c r="B37" s="14"/>
      <c r="C37" s="9" t="s">
        <v>12</v>
      </c>
      <c r="D37" s="79">
        <v>0</v>
      </c>
      <c r="E37" s="79">
        <v>1000</v>
      </c>
      <c r="F37" s="80">
        <f t="shared" si="0"/>
        <v>153624</v>
      </c>
      <c r="G37" s="81"/>
    </row>
    <row r="38" spans="1:7" ht="18.75" customHeight="1">
      <c r="A38" s="7"/>
      <c r="B38" s="14"/>
      <c r="C38" s="9" t="s">
        <v>13</v>
      </c>
      <c r="D38" s="79">
        <v>0</v>
      </c>
      <c r="E38" s="79">
        <v>15000</v>
      </c>
      <c r="F38" s="80">
        <f t="shared" si="0"/>
        <v>138624</v>
      </c>
      <c r="G38" s="81"/>
    </row>
    <row r="39" spans="1:7" ht="29.25" customHeight="1">
      <c r="A39" s="7"/>
      <c r="B39" s="14"/>
      <c r="C39" s="9" t="s">
        <v>136</v>
      </c>
      <c r="D39" s="79">
        <v>0</v>
      </c>
      <c r="E39" s="79">
        <f>141*30</f>
        <v>4230</v>
      </c>
      <c r="F39" s="80">
        <f t="shared" si="0"/>
        <v>134394</v>
      </c>
      <c r="G39" s="81"/>
    </row>
    <row r="40" spans="1:7" ht="54" customHeight="1" thickBot="1">
      <c r="A40" s="7"/>
      <c r="B40" s="14"/>
      <c r="C40" s="9" t="s">
        <v>615</v>
      </c>
      <c r="D40" s="79">
        <v>74400</v>
      </c>
      <c r="E40" s="79">
        <v>1000</v>
      </c>
      <c r="F40" s="88">
        <f t="shared" si="0"/>
        <v>207794</v>
      </c>
      <c r="G40" s="81"/>
    </row>
    <row r="41" spans="1:7" ht="15.75" thickBot="1">
      <c r="A41" s="15"/>
      <c r="B41" s="16"/>
      <c r="C41" s="16"/>
      <c r="D41" s="95">
        <f>SUM(D5:D40)</f>
        <v>213064</v>
      </c>
      <c r="E41" s="294">
        <f>SUM(E5:E40)</f>
        <v>124575</v>
      </c>
      <c r="F41" s="89"/>
      <c r="G41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166"/>
  <sheetViews>
    <sheetView workbookViewId="0">
      <selection activeCell="G1" sqref="A1:XFD5"/>
    </sheetView>
  </sheetViews>
  <sheetFormatPr defaultRowHeight="15"/>
  <cols>
    <col min="1" max="1" width="4" customWidth="1"/>
    <col min="2" max="2" width="5.42578125" customWidth="1"/>
    <col min="3" max="3" width="13.7109375" customWidth="1"/>
    <col min="4" max="4" width="36.140625" customWidth="1"/>
    <col min="5" max="5" width="12.7109375" customWidth="1"/>
    <col min="6" max="6" width="14" customWidth="1"/>
    <col min="10" max="10" width="15.140625" customWidth="1"/>
  </cols>
  <sheetData>
    <row r="1" spans="1:7">
      <c r="A1" s="419" t="s">
        <v>156</v>
      </c>
      <c r="B1" s="420"/>
      <c r="C1" s="420"/>
      <c r="D1" s="420"/>
      <c r="E1" s="420"/>
      <c r="F1" s="421"/>
    </row>
    <row r="2" spans="1:7">
      <c r="A2" s="422"/>
      <c r="B2" s="423"/>
      <c r="C2" s="423"/>
      <c r="D2" s="423"/>
      <c r="E2" s="423"/>
      <c r="F2" s="424"/>
    </row>
    <row r="3" spans="1:7" ht="70.5" customHeight="1">
      <c r="A3" s="425"/>
      <c r="B3" s="426"/>
      <c r="C3" s="426"/>
      <c r="D3" s="426"/>
      <c r="E3" s="426"/>
      <c r="F3" s="427"/>
    </row>
    <row r="4" spans="1:7" ht="61.5" customHeight="1">
      <c r="A4" s="23" t="s">
        <v>27</v>
      </c>
      <c r="B4" s="24" t="s">
        <v>28</v>
      </c>
      <c r="C4" s="24" t="s">
        <v>29</v>
      </c>
      <c r="D4" s="24" t="s">
        <v>30</v>
      </c>
      <c r="E4" s="116"/>
      <c r="F4" s="25" t="s">
        <v>31</v>
      </c>
    </row>
    <row r="5" spans="1:7">
      <c r="A5" s="26">
        <v>1</v>
      </c>
      <c r="B5" s="27">
        <v>2</v>
      </c>
      <c r="C5" s="27">
        <v>3</v>
      </c>
      <c r="D5" s="27">
        <v>4</v>
      </c>
      <c r="E5" s="117"/>
      <c r="F5" s="28">
        <v>5</v>
      </c>
    </row>
    <row r="6" spans="1:7" ht="16.5">
      <c r="A6" s="17">
        <v>1</v>
      </c>
      <c r="B6" s="36">
        <v>710</v>
      </c>
      <c r="C6" s="37" t="s">
        <v>157</v>
      </c>
      <c r="D6" s="37" t="s">
        <v>158</v>
      </c>
      <c r="E6" s="120">
        <v>9949115333</v>
      </c>
      <c r="F6" s="38">
        <v>1116</v>
      </c>
      <c r="G6" s="73"/>
    </row>
    <row r="7" spans="1:7" ht="16.5">
      <c r="A7" s="17">
        <v>2</v>
      </c>
      <c r="B7" s="104">
        <v>711</v>
      </c>
      <c r="C7" s="126" t="s">
        <v>159</v>
      </c>
      <c r="D7" s="126" t="s">
        <v>160</v>
      </c>
      <c r="E7" s="127">
        <v>9866669713</v>
      </c>
      <c r="F7" s="38">
        <v>2000</v>
      </c>
      <c r="G7" s="73"/>
    </row>
    <row r="8" spans="1:7" ht="16.5">
      <c r="A8" s="17">
        <v>3</v>
      </c>
      <c r="B8" s="36">
        <v>719</v>
      </c>
      <c r="C8" s="154" t="s">
        <v>161</v>
      </c>
      <c r="D8" s="155" t="s">
        <v>162</v>
      </c>
      <c r="E8" s="156">
        <v>9393344582</v>
      </c>
      <c r="F8" s="152">
        <v>5001</v>
      </c>
      <c r="G8" s="73"/>
    </row>
    <row r="9" spans="1:7" ht="16.5">
      <c r="A9" s="17">
        <v>4</v>
      </c>
      <c r="B9" s="104">
        <v>720</v>
      </c>
      <c r="C9" s="37" t="s">
        <v>163</v>
      </c>
      <c r="D9" s="37" t="s">
        <v>164</v>
      </c>
      <c r="E9" s="120">
        <v>9052948462</v>
      </c>
      <c r="F9" s="38">
        <v>500</v>
      </c>
      <c r="G9" s="73"/>
    </row>
    <row r="10" spans="1:7" ht="15" customHeight="1">
      <c r="A10" s="17">
        <v>5</v>
      </c>
      <c r="B10" s="36">
        <v>721</v>
      </c>
      <c r="C10" s="37" t="s">
        <v>165</v>
      </c>
      <c r="D10" s="37" t="s">
        <v>166</v>
      </c>
      <c r="E10" s="120">
        <v>9652652036</v>
      </c>
      <c r="F10" s="38">
        <v>500</v>
      </c>
      <c r="G10" s="73"/>
    </row>
    <row r="11" spans="1:7" ht="17.25" customHeight="1">
      <c r="A11" s="17">
        <v>6</v>
      </c>
      <c r="B11" s="36">
        <v>722</v>
      </c>
      <c r="C11" s="37" t="s">
        <v>167</v>
      </c>
      <c r="D11" s="37" t="s">
        <v>168</v>
      </c>
      <c r="E11" s="120">
        <v>9885857854</v>
      </c>
      <c r="F11" s="38">
        <v>1116</v>
      </c>
      <c r="G11" s="73"/>
    </row>
    <row r="12" spans="1:7" ht="15" customHeight="1">
      <c r="A12" s="17">
        <v>7</v>
      </c>
      <c r="B12" s="104">
        <v>723</v>
      </c>
      <c r="C12" s="37" t="s">
        <v>159</v>
      </c>
      <c r="D12" s="37" t="s">
        <v>160</v>
      </c>
      <c r="E12" s="120">
        <v>9866669713</v>
      </c>
      <c r="F12" s="38">
        <v>1000</v>
      </c>
      <c r="G12" s="73"/>
    </row>
    <row r="13" spans="1:7" ht="18.75" customHeight="1">
      <c r="A13" s="17">
        <v>8</v>
      </c>
      <c r="B13" s="36">
        <v>724</v>
      </c>
      <c r="C13" s="105" t="s">
        <v>169</v>
      </c>
      <c r="D13" s="73" t="s">
        <v>170</v>
      </c>
      <c r="E13" s="119">
        <v>9866803312</v>
      </c>
      <c r="F13" s="38">
        <v>1116</v>
      </c>
      <c r="G13" s="73"/>
    </row>
    <row r="14" spans="1:7" ht="15" customHeight="1">
      <c r="A14" s="17">
        <v>9</v>
      </c>
      <c r="B14" s="36">
        <v>725</v>
      </c>
      <c r="C14" s="37" t="s">
        <v>171</v>
      </c>
      <c r="D14" s="37" t="s">
        <v>172</v>
      </c>
      <c r="E14" s="121">
        <v>8464989409</v>
      </c>
      <c r="F14" s="38">
        <v>1116</v>
      </c>
      <c r="G14" s="73"/>
    </row>
    <row r="15" spans="1:7" ht="15.75" customHeight="1">
      <c r="A15" s="17">
        <v>10</v>
      </c>
      <c r="B15" s="104">
        <v>726</v>
      </c>
      <c r="C15" s="37" t="s">
        <v>173</v>
      </c>
      <c r="D15" s="37" t="s">
        <v>174</v>
      </c>
      <c r="E15" s="121">
        <v>9640434171</v>
      </c>
      <c r="F15" s="38">
        <v>516</v>
      </c>
      <c r="G15" s="73"/>
    </row>
    <row r="16" spans="1:7" ht="16.5">
      <c r="A16" s="17">
        <v>11</v>
      </c>
      <c r="B16" s="36">
        <v>727</v>
      </c>
      <c r="C16" s="37" t="s">
        <v>175</v>
      </c>
      <c r="D16" s="37" t="s">
        <v>176</v>
      </c>
      <c r="E16" s="121">
        <v>9381534941</v>
      </c>
      <c r="F16" s="38">
        <v>1100</v>
      </c>
      <c r="G16" s="73"/>
    </row>
    <row r="17" spans="1:10" ht="16.5">
      <c r="A17" s="17">
        <v>12</v>
      </c>
      <c r="B17" s="36">
        <v>728</v>
      </c>
      <c r="C17" s="37" t="s">
        <v>178</v>
      </c>
      <c r="D17" s="37" t="s">
        <v>177</v>
      </c>
      <c r="E17" s="121">
        <v>9490208066</v>
      </c>
      <c r="F17" s="38">
        <v>516</v>
      </c>
      <c r="G17" s="73"/>
    </row>
    <row r="18" spans="1:10" ht="16.5">
      <c r="A18" s="17">
        <v>13</v>
      </c>
      <c r="B18" s="104">
        <v>729</v>
      </c>
      <c r="C18" s="37" t="s">
        <v>179</v>
      </c>
      <c r="D18" s="37" t="s">
        <v>180</v>
      </c>
      <c r="E18" s="121">
        <v>9114418038</v>
      </c>
      <c r="F18" s="38">
        <v>501</v>
      </c>
      <c r="G18" s="73"/>
    </row>
    <row r="19" spans="1:10" ht="16.5">
      <c r="A19" s="17">
        <v>14</v>
      </c>
      <c r="B19" s="36">
        <v>730</v>
      </c>
      <c r="C19" s="125" t="s">
        <v>159</v>
      </c>
      <c r="D19" s="125" t="s">
        <v>160</v>
      </c>
      <c r="E19" s="127">
        <v>9866669713</v>
      </c>
      <c r="F19" s="38">
        <v>1000</v>
      </c>
      <c r="G19" s="73"/>
    </row>
    <row r="20" spans="1:10" ht="16.5">
      <c r="A20" s="17">
        <v>15</v>
      </c>
      <c r="B20" s="36">
        <v>731</v>
      </c>
      <c r="C20" s="37" t="s">
        <v>181</v>
      </c>
      <c r="D20" s="37" t="s">
        <v>182</v>
      </c>
      <c r="E20" s="121"/>
      <c r="F20" s="38">
        <v>500</v>
      </c>
      <c r="G20" s="73" t="s">
        <v>135</v>
      </c>
    </row>
    <row r="21" spans="1:10" ht="14.25" customHeight="1">
      <c r="A21" s="17">
        <v>16</v>
      </c>
      <c r="B21" s="104">
        <v>732</v>
      </c>
      <c r="C21" s="37"/>
      <c r="D21" s="53" t="s">
        <v>183</v>
      </c>
      <c r="E21" s="122"/>
      <c r="F21" s="38">
        <v>500</v>
      </c>
      <c r="G21" s="73"/>
    </row>
    <row r="22" spans="1:10" ht="18.75" customHeight="1">
      <c r="A22" s="17">
        <v>17</v>
      </c>
      <c r="B22" s="36">
        <v>733</v>
      </c>
      <c r="C22" s="37" t="s">
        <v>184</v>
      </c>
      <c r="D22" s="53" t="s">
        <v>185</v>
      </c>
      <c r="E22" s="122">
        <v>9491550457</v>
      </c>
      <c r="F22" s="38">
        <v>1001</v>
      </c>
      <c r="G22" s="73"/>
    </row>
    <row r="23" spans="1:10" ht="18.75" customHeight="1">
      <c r="A23" s="17">
        <v>18</v>
      </c>
      <c r="B23" s="36">
        <v>734</v>
      </c>
      <c r="C23" s="37" t="s">
        <v>186</v>
      </c>
      <c r="D23" s="53" t="s">
        <v>187</v>
      </c>
      <c r="E23" s="122">
        <v>9949322191</v>
      </c>
      <c r="F23" s="38">
        <v>500</v>
      </c>
      <c r="G23" s="73"/>
    </row>
    <row r="24" spans="1:10" ht="18.75" customHeight="1">
      <c r="A24" s="17">
        <v>19</v>
      </c>
      <c r="B24" s="104">
        <v>735</v>
      </c>
      <c r="C24" s="107" t="s">
        <v>188</v>
      </c>
      <c r="D24" s="108" t="s">
        <v>189</v>
      </c>
      <c r="E24" s="123">
        <v>9398590756</v>
      </c>
      <c r="F24" s="38">
        <v>0</v>
      </c>
      <c r="G24" s="73"/>
    </row>
    <row r="25" spans="1:10" ht="18.75" customHeight="1">
      <c r="A25" s="17">
        <v>20</v>
      </c>
      <c r="B25" s="36">
        <v>736</v>
      </c>
      <c r="C25" s="37" t="s">
        <v>190</v>
      </c>
      <c r="D25" s="53" t="s">
        <v>191</v>
      </c>
      <c r="E25" s="122">
        <v>9949795023</v>
      </c>
      <c r="F25" s="38">
        <v>500</v>
      </c>
      <c r="G25" s="73"/>
    </row>
    <row r="26" spans="1:10" ht="22.5" customHeight="1">
      <c r="A26" s="17">
        <v>21</v>
      </c>
      <c r="B26" s="36">
        <v>737</v>
      </c>
      <c r="C26" s="37" t="s">
        <v>192</v>
      </c>
      <c r="D26" s="53" t="s">
        <v>193</v>
      </c>
      <c r="E26" s="122"/>
      <c r="F26" s="38">
        <v>1116</v>
      </c>
      <c r="G26" s="73"/>
    </row>
    <row r="27" spans="1:10" ht="27.75" customHeight="1">
      <c r="A27" s="17">
        <v>22</v>
      </c>
      <c r="B27" s="104">
        <v>738</v>
      </c>
      <c r="C27" s="37" t="s">
        <v>194</v>
      </c>
      <c r="D27" s="132" t="s">
        <v>334</v>
      </c>
      <c r="E27" s="122">
        <v>9700005757</v>
      </c>
      <c r="F27" s="38">
        <v>3000</v>
      </c>
      <c r="G27" s="73"/>
    </row>
    <row r="28" spans="1:10" ht="22.5" customHeight="1">
      <c r="A28" s="17">
        <v>23</v>
      </c>
      <c r="B28" s="36">
        <v>739</v>
      </c>
      <c r="C28" s="37" t="s">
        <v>195</v>
      </c>
      <c r="D28" s="53" t="s">
        <v>196</v>
      </c>
      <c r="E28" s="122">
        <v>9948044448</v>
      </c>
      <c r="F28" s="38">
        <v>1116</v>
      </c>
      <c r="G28" s="73"/>
      <c r="J28" s="38">
        <v>501</v>
      </c>
    </row>
    <row r="29" spans="1:10" ht="22.5" customHeight="1">
      <c r="A29" s="17">
        <v>24</v>
      </c>
      <c r="B29" s="36">
        <v>740</v>
      </c>
      <c r="C29" s="126" t="s">
        <v>159</v>
      </c>
      <c r="D29" s="126" t="s">
        <v>160</v>
      </c>
      <c r="E29" s="127">
        <v>9866669713</v>
      </c>
      <c r="F29" s="38">
        <v>2000</v>
      </c>
      <c r="G29" s="73"/>
      <c r="J29" s="38">
        <v>1120</v>
      </c>
    </row>
    <row r="30" spans="1:10" ht="33" customHeight="1">
      <c r="A30" s="17">
        <v>25</v>
      </c>
      <c r="B30" s="104">
        <v>741</v>
      </c>
      <c r="C30" s="149" t="s">
        <v>197</v>
      </c>
      <c r="D30" s="150" t="s">
        <v>235</v>
      </c>
      <c r="E30" s="153">
        <v>9705152140</v>
      </c>
      <c r="F30" s="152">
        <v>6500</v>
      </c>
      <c r="G30" s="73"/>
      <c r="J30" s="38">
        <v>511</v>
      </c>
    </row>
    <row r="31" spans="1:10" ht="18.75" customHeight="1">
      <c r="A31" s="17">
        <v>26</v>
      </c>
      <c r="B31" s="36">
        <v>742</v>
      </c>
      <c r="C31" s="37" t="s">
        <v>169</v>
      </c>
      <c r="D31" s="53" t="s">
        <v>198</v>
      </c>
      <c r="E31" s="122">
        <v>9505823253</v>
      </c>
      <c r="F31" s="38">
        <v>500</v>
      </c>
      <c r="G31" s="73"/>
      <c r="J31" s="38">
        <v>1500</v>
      </c>
    </row>
    <row r="32" spans="1:10" ht="18.75" customHeight="1" thickBot="1">
      <c r="A32" s="17">
        <v>27</v>
      </c>
      <c r="B32" s="36">
        <v>743</v>
      </c>
      <c r="C32" s="37" t="s">
        <v>199</v>
      </c>
      <c r="D32" s="53" t="s">
        <v>200</v>
      </c>
      <c r="E32" s="122">
        <v>9704599665</v>
      </c>
      <c r="F32" s="38">
        <v>1116</v>
      </c>
      <c r="G32" s="73"/>
      <c r="J32" s="143">
        <v>801</v>
      </c>
    </row>
    <row r="33" spans="1:10" ht="18.75" customHeight="1">
      <c r="A33" s="17">
        <v>28</v>
      </c>
      <c r="B33" s="104">
        <v>744</v>
      </c>
      <c r="C33" s="37" t="s">
        <v>201</v>
      </c>
      <c r="D33" s="53" t="s">
        <v>202</v>
      </c>
      <c r="E33" s="122">
        <v>9493702652</v>
      </c>
      <c r="F33" s="38">
        <v>500</v>
      </c>
      <c r="G33" s="73"/>
      <c r="J33" s="144">
        <v>1000</v>
      </c>
    </row>
    <row r="34" spans="1:10" ht="18.75" customHeight="1">
      <c r="A34" s="17">
        <v>29</v>
      </c>
      <c r="B34" s="36">
        <v>745</v>
      </c>
      <c r="C34" s="37" t="s">
        <v>203</v>
      </c>
      <c r="D34" s="53" t="s">
        <v>204</v>
      </c>
      <c r="E34" s="122">
        <v>9959612578</v>
      </c>
      <c r="F34" s="38">
        <v>500</v>
      </c>
      <c r="G34" s="73"/>
      <c r="J34" s="145">
        <v>5011</v>
      </c>
    </row>
    <row r="35" spans="1:10" ht="18.75" customHeight="1" thickBot="1">
      <c r="A35" s="17">
        <v>30</v>
      </c>
      <c r="B35" s="36">
        <v>746</v>
      </c>
      <c r="C35" s="37" t="s">
        <v>38</v>
      </c>
      <c r="D35" s="53" t="s">
        <v>205</v>
      </c>
      <c r="E35" s="122"/>
      <c r="F35" s="38">
        <v>501</v>
      </c>
      <c r="G35" s="73"/>
      <c r="J35" s="146">
        <v>5000</v>
      </c>
    </row>
    <row r="36" spans="1:10" ht="18.75" customHeight="1">
      <c r="A36" s="17">
        <v>31</v>
      </c>
      <c r="B36" s="104">
        <v>747</v>
      </c>
      <c r="C36" s="37" t="s">
        <v>206</v>
      </c>
      <c r="D36" s="53" t="s">
        <v>207</v>
      </c>
      <c r="E36" s="122">
        <v>984986049</v>
      </c>
      <c r="F36" s="38">
        <v>1001</v>
      </c>
      <c r="G36" s="73"/>
      <c r="J36" s="137">
        <v>1116</v>
      </c>
    </row>
    <row r="37" spans="1:10" ht="18.75" customHeight="1">
      <c r="A37" s="17">
        <v>32</v>
      </c>
      <c r="B37" s="36">
        <v>748</v>
      </c>
      <c r="C37" s="37" t="s">
        <v>208</v>
      </c>
      <c r="D37" s="53" t="s">
        <v>209</v>
      </c>
      <c r="E37" s="122">
        <v>9666897406</v>
      </c>
      <c r="F37" s="38">
        <v>501</v>
      </c>
      <c r="G37" s="73"/>
      <c r="J37" s="152">
        <v>0</v>
      </c>
    </row>
    <row r="38" spans="1:10" ht="18.75" customHeight="1">
      <c r="A38" s="17">
        <v>33</v>
      </c>
      <c r="B38" s="36">
        <v>749</v>
      </c>
      <c r="C38" s="37" t="s">
        <v>175</v>
      </c>
      <c r="D38" s="53" t="s">
        <v>210</v>
      </c>
      <c r="E38" s="122">
        <v>9000242847</v>
      </c>
      <c r="F38" s="38">
        <v>501</v>
      </c>
      <c r="G38" s="73"/>
      <c r="J38" s="38">
        <v>2000</v>
      </c>
    </row>
    <row r="39" spans="1:10" ht="18.75" customHeight="1">
      <c r="A39" s="17">
        <v>34</v>
      </c>
      <c r="B39" s="104">
        <v>750</v>
      </c>
      <c r="C39" s="37" t="s">
        <v>175</v>
      </c>
      <c r="D39" s="53" t="s">
        <v>210</v>
      </c>
      <c r="E39" s="122">
        <v>9000242847</v>
      </c>
      <c r="F39" s="38">
        <v>1000</v>
      </c>
      <c r="G39" s="73"/>
      <c r="J39" s="38">
        <v>501</v>
      </c>
    </row>
    <row r="40" spans="1:10" ht="18.75" customHeight="1">
      <c r="A40" s="17">
        <v>35</v>
      </c>
      <c r="B40" s="36">
        <v>751</v>
      </c>
      <c r="C40" s="37"/>
      <c r="D40" s="53" t="s">
        <v>211</v>
      </c>
      <c r="E40" s="122">
        <v>9701000943</v>
      </c>
      <c r="F40" s="38">
        <v>1100</v>
      </c>
      <c r="G40" s="73"/>
      <c r="J40" s="38">
        <v>501</v>
      </c>
    </row>
    <row r="41" spans="1:10" ht="18.75" customHeight="1">
      <c r="A41" s="17">
        <v>36</v>
      </c>
      <c r="B41" s="36">
        <v>752</v>
      </c>
      <c r="C41" s="37" t="s">
        <v>197</v>
      </c>
      <c r="D41" s="53" t="s">
        <v>212</v>
      </c>
      <c r="E41" s="122">
        <v>9052178490</v>
      </c>
      <c r="F41" s="38">
        <v>1000</v>
      </c>
      <c r="G41" s="73"/>
      <c r="J41" s="38">
        <v>516</v>
      </c>
    </row>
    <row r="42" spans="1:10" ht="18" customHeight="1">
      <c r="A42" s="17">
        <v>37</v>
      </c>
      <c r="B42" s="104">
        <v>753</v>
      </c>
      <c r="C42" s="105" t="s">
        <v>339</v>
      </c>
      <c r="D42" s="183" t="s">
        <v>340</v>
      </c>
      <c r="E42" s="181">
        <v>9963300544</v>
      </c>
      <c r="F42" s="38">
        <v>0</v>
      </c>
      <c r="G42" s="73"/>
      <c r="J42" s="152">
        <v>5000</v>
      </c>
    </row>
    <row r="43" spans="1:10" ht="18.75" customHeight="1">
      <c r="A43" s="17">
        <v>38</v>
      </c>
      <c r="B43" s="36">
        <v>754</v>
      </c>
      <c r="C43" s="37" t="s">
        <v>165</v>
      </c>
      <c r="D43" s="53" t="s">
        <v>236</v>
      </c>
      <c r="E43" s="128">
        <v>9849286160</v>
      </c>
      <c r="F43" s="182">
        <v>500</v>
      </c>
      <c r="G43" s="73"/>
      <c r="J43" s="111">
        <v>21000</v>
      </c>
    </row>
    <row r="44" spans="1:10" ht="18.75" customHeight="1">
      <c r="A44" s="17">
        <v>39</v>
      </c>
      <c r="B44" s="36">
        <v>755</v>
      </c>
      <c r="C44" s="37" t="s">
        <v>213</v>
      </c>
      <c r="D44" s="53" t="s">
        <v>214</v>
      </c>
      <c r="E44" s="122">
        <v>9849899675</v>
      </c>
      <c r="F44" s="38">
        <v>1010</v>
      </c>
      <c r="G44" s="73"/>
      <c r="H44" s="118" t="s">
        <v>315</v>
      </c>
      <c r="J44" s="38">
        <v>1000</v>
      </c>
    </row>
    <row r="45" spans="1:10" ht="18.75" customHeight="1">
      <c r="A45" s="17"/>
      <c r="B45" s="36"/>
      <c r="C45" s="37"/>
      <c r="D45" s="53"/>
      <c r="E45" s="122" t="s">
        <v>341</v>
      </c>
      <c r="F45" s="158">
        <v>43561</v>
      </c>
      <c r="G45" s="73"/>
      <c r="H45" s="184"/>
      <c r="J45" s="38">
        <v>1000</v>
      </c>
    </row>
    <row r="46" spans="1:10" ht="25.5" customHeight="1">
      <c r="A46" s="17"/>
      <c r="B46" s="104">
        <v>756</v>
      </c>
      <c r="C46" s="37" t="s">
        <v>215</v>
      </c>
      <c r="D46" s="53" t="s">
        <v>216</v>
      </c>
      <c r="E46" s="122">
        <v>9705898852</v>
      </c>
      <c r="F46" s="38">
        <v>501</v>
      </c>
      <c r="G46" s="73"/>
      <c r="J46" s="38">
        <v>501</v>
      </c>
    </row>
    <row r="47" spans="1:10" ht="18.75" customHeight="1">
      <c r="A47" s="17">
        <v>40</v>
      </c>
      <c r="B47" s="36">
        <v>757</v>
      </c>
      <c r="C47" s="37" t="s">
        <v>217</v>
      </c>
      <c r="D47" s="53" t="s">
        <v>218</v>
      </c>
      <c r="E47" s="122"/>
      <c r="F47" s="38">
        <v>1120</v>
      </c>
      <c r="G47" s="73"/>
      <c r="J47" s="38">
        <v>1116</v>
      </c>
    </row>
    <row r="48" spans="1:10" ht="18.75" customHeight="1">
      <c r="A48" s="17">
        <v>41</v>
      </c>
      <c r="B48" s="36">
        <v>758</v>
      </c>
      <c r="C48" s="37" t="s">
        <v>219</v>
      </c>
      <c r="D48" s="53" t="s">
        <v>220</v>
      </c>
      <c r="E48" s="122"/>
      <c r="F48" s="38">
        <v>511</v>
      </c>
      <c r="G48" s="73"/>
      <c r="J48" s="38">
        <v>500</v>
      </c>
    </row>
    <row r="49" spans="1:49" ht="18.75" customHeight="1">
      <c r="A49" s="17">
        <v>42</v>
      </c>
      <c r="B49" s="104">
        <v>759</v>
      </c>
      <c r="C49" s="37" t="s">
        <v>219</v>
      </c>
      <c r="D49" s="53" t="s">
        <v>221</v>
      </c>
      <c r="E49" s="122"/>
      <c r="F49" s="38">
        <v>1500</v>
      </c>
      <c r="G49" s="73"/>
      <c r="J49" s="38">
        <v>1116</v>
      </c>
    </row>
    <row r="50" spans="1:49" ht="18.75" customHeight="1" thickBot="1">
      <c r="A50" s="17">
        <v>43</v>
      </c>
      <c r="B50" s="36">
        <v>760</v>
      </c>
      <c r="C50" s="37" t="s">
        <v>222</v>
      </c>
      <c r="D50" s="53" t="s">
        <v>226</v>
      </c>
      <c r="E50" s="122">
        <v>9398072776</v>
      </c>
      <c r="F50" s="143">
        <v>801</v>
      </c>
      <c r="G50" s="73"/>
      <c r="J50" s="38">
        <v>500</v>
      </c>
    </row>
    <row r="51" spans="1:49" ht="18.75" customHeight="1">
      <c r="A51" s="17">
        <v>44</v>
      </c>
      <c r="B51" s="113">
        <v>761</v>
      </c>
      <c r="C51" s="37" t="s">
        <v>222</v>
      </c>
      <c r="D51" s="53" t="s">
        <v>225</v>
      </c>
      <c r="E51" s="122"/>
      <c r="F51" s="144">
        <v>1000</v>
      </c>
      <c r="G51" s="106"/>
      <c r="H51" s="51"/>
      <c r="I51" s="51"/>
      <c r="J51" s="38">
        <v>0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</row>
    <row r="52" spans="1:49" s="114" customFormat="1" ht="18.75" customHeight="1">
      <c r="A52" s="112">
        <v>45</v>
      </c>
      <c r="B52" s="115">
        <v>762</v>
      </c>
      <c r="C52" s="109" t="s">
        <v>227</v>
      </c>
      <c r="D52" s="110" t="s">
        <v>228</v>
      </c>
      <c r="E52" s="124">
        <v>9440066399</v>
      </c>
      <c r="F52" s="145">
        <v>5011</v>
      </c>
      <c r="G52" s="142"/>
      <c r="H52" s="141"/>
      <c r="I52" s="141"/>
      <c r="J52" s="38">
        <v>1116</v>
      </c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</row>
    <row r="53" spans="1:49" s="114" customFormat="1" ht="18.75" customHeight="1" thickBot="1">
      <c r="A53" s="112">
        <v>46</v>
      </c>
      <c r="B53" s="36">
        <v>763</v>
      </c>
      <c r="C53" s="109" t="s">
        <v>224</v>
      </c>
      <c r="D53" s="110" t="s">
        <v>229</v>
      </c>
      <c r="E53" s="124">
        <v>9573935141</v>
      </c>
      <c r="F53" s="146">
        <v>5000</v>
      </c>
      <c r="G53" s="142"/>
      <c r="H53" s="141"/>
      <c r="I53" s="141"/>
      <c r="J53" s="38">
        <v>1116</v>
      </c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</row>
    <row r="54" spans="1:49" ht="18.75" customHeight="1">
      <c r="A54" s="17">
        <v>47</v>
      </c>
      <c r="B54" s="36">
        <v>764</v>
      </c>
      <c r="C54" s="37" t="s">
        <v>230</v>
      </c>
      <c r="D54" s="53" t="s">
        <v>231</v>
      </c>
      <c r="E54" s="122">
        <v>9347723128</v>
      </c>
      <c r="F54" s="137">
        <v>1116</v>
      </c>
      <c r="G54" s="139"/>
      <c r="H54" s="140"/>
      <c r="I54" s="140"/>
      <c r="J54" s="185">
        <f>SUM(J28:J53)</f>
        <v>54043</v>
      </c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</row>
    <row r="55" spans="1:49" ht="33" customHeight="1">
      <c r="A55" s="17">
        <v>48</v>
      </c>
      <c r="B55" s="147">
        <v>32</v>
      </c>
      <c r="C55" s="149" t="s">
        <v>197</v>
      </c>
      <c r="D55" s="150" t="s">
        <v>232</v>
      </c>
      <c r="E55" s="153">
        <v>9666126219</v>
      </c>
      <c r="F55" s="152">
        <v>0</v>
      </c>
      <c r="G55" s="73"/>
      <c r="J55" s="38">
        <v>501</v>
      </c>
    </row>
    <row r="56" spans="1:49" ht="18.75" customHeight="1">
      <c r="A56" s="17">
        <v>49</v>
      </c>
      <c r="B56" s="104">
        <v>765</v>
      </c>
      <c r="C56" s="37" t="s">
        <v>233</v>
      </c>
      <c r="D56" s="53" t="s">
        <v>234</v>
      </c>
      <c r="E56" s="122">
        <v>7032687462</v>
      </c>
      <c r="F56" s="38">
        <v>2000</v>
      </c>
      <c r="G56" s="73"/>
      <c r="J56" s="38">
        <v>501</v>
      </c>
    </row>
    <row r="57" spans="1:49" ht="18.75" customHeight="1">
      <c r="A57" s="17">
        <v>50</v>
      </c>
      <c r="B57" s="36">
        <v>766</v>
      </c>
      <c r="C57" s="37" t="s">
        <v>237</v>
      </c>
      <c r="D57" s="53" t="s">
        <v>238</v>
      </c>
      <c r="E57" s="122">
        <v>8125113466</v>
      </c>
      <c r="F57" s="38">
        <v>501</v>
      </c>
      <c r="G57" s="73"/>
      <c r="J57" s="38">
        <v>516</v>
      </c>
    </row>
    <row r="58" spans="1:49" ht="18.75" customHeight="1">
      <c r="A58" s="17">
        <v>51</v>
      </c>
      <c r="B58" s="36">
        <v>767</v>
      </c>
      <c r="C58" s="37" t="s">
        <v>239</v>
      </c>
      <c r="D58" s="53" t="s">
        <v>240</v>
      </c>
      <c r="E58" s="122">
        <v>9493775392</v>
      </c>
      <c r="F58" s="38">
        <v>501</v>
      </c>
      <c r="G58" s="73"/>
      <c r="J58" s="38">
        <v>1100</v>
      </c>
    </row>
    <row r="59" spans="1:49" ht="18.75" customHeight="1">
      <c r="A59" s="17">
        <v>52</v>
      </c>
      <c r="B59" s="104">
        <v>768</v>
      </c>
      <c r="C59" s="37" t="s">
        <v>241</v>
      </c>
      <c r="D59" s="53" t="s">
        <v>242</v>
      </c>
      <c r="E59" s="122">
        <v>9989935117</v>
      </c>
      <c r="F59" s="38">
        <v>516</v>
      </c>
      <c r="G59" s="73"/>
      <c r="J59" s="38">
        <v>500</v>
      </c>
    </row>
    <row r="60" spans="1:49" ht="18.75" customHeight="1">
      <c r="A60" s="17">
        <v>53</v>
      </c>
      <c r="B60" s="36">
        <v>769</v>
      </c>
      <c r="C60" s="149" t="s">
        <v>38</v>
      </c>
      <c r="D60" s="150" t="s">
        <v>243</v>
      </c>
      <c r="E60" s="153">
        <v>9440750206</v>
      </c>
      <c r="F60" s="152">
        <v>5000</v>
      </c>
      <c r="G60" s="73"/>
      <c r="J60" s="38">
        <v>500</v>
      </c>
    </row>
    <row r="61" spans="1:49" ht="18.75" customHeight="1">
      <c r="A61" s="17">
        <v>54</v>
      </c>
      <c r="B61" s="36">
        <v>770</v>
      </c>
      <c r="C61" s="109" t="s">
        <v>224</v>
      </c>
      <c r="D61" s="110" t="s">
        <v>223</v>
      </c>
      <c r="E61" s="124"/>
      <c r="F61" s="111">
        <v>21000</v>
      </c>
      <c r="G61" s="73"/>
      <c r="J61" s="152">
        <v>11000</v>
      </c>
    </row>
    <row r="62" spans="1:49" ht="18.75" customHeight="1">
      <c r="A62" s="17">
        <v>55</v>
      </c>
      <c r="B62" s="104">
        <v>771</v>
      </c>
      <c r="C62" s="37" t="s">
        <v>244</v>
      </c>
      <c r="D62" s="53" t="s">
        <v>245</v>
      </c>
      <c r="E62" s="122">
        <v>7659059567</v>
      </c>
      <c r="F62" s="38">
        <v>1000</v>
      </c>
      <c r="G62" s="73"/>
      <c r="J62" s="38">
        <v>516</v>
      </c>
    </row>
    <row r="63" spans="1:49" ht="18.75" customHeight="1">
      <c r="A63" s="17">
        <v>56</v>
      </c>
      <c r="B63" s="36">
        <v>772</v>
      </c>
      <c r="C63" s="37" t="s">
        <v>246</v>
      </c>
      <c r="D63" s="53" t="s">
        <v>247</v>
      </c>
      <c r="E63" s="122">
        <v>7659059567</v>
      </c>
      <c r="F63" s="38">
        <v>1000</v>
      </c>
      <c r="G63" s="73"/>
      <c r="J63" s="148">
        <f>SUM(J55:J62)</f>
        <v>15134</v>
      </c>
    </row>
    <row r="64" spans="1:49" ht="15" customHeight="1">
      <c r="A64" s="17">
        <v>57</v>
      </c>
      <c r="B64" s="36">
        <v>773</v>
      </c>
      <c r="C64" s="37" t="s">
        <v>248</v>
      </c>
      <c r="D64" s="53" t="s">
        <v>614</v>
      </c>
      <c r="E64" s="122">
        <v>9440952883</v>
      </c>
      <c r="F64" s="38">
        <v>501</v>
      </c>
      <c r="G64" s="73"/>
      <c r="J64" s="148">
        <f>J63+J54</f>
        <v>69177</v>
      </c>
    </row>
    <row r="65" spans="1:10" ht="18.75" customHeight="1">
      <c r="A65" s="17">
        <v>58</v>
      </c>
      <c r="B65" s="104">
        <v>774</v>
      </c>
      <c r="C65" s="37" t="s">
        <v>249</v>
      </c>
      <c r="D65" s="53" t="s">
        <v>250</v>
      </c>
      <c r="E65" s="122">
        <v>8332059919</v>
      </c>
      <c r="F65" s="38">
        <v>1116</v>
      </c>
      <c r="G65" s="73"/>
      <c r="J65" s="186">
        <f>SUM(J27:J64)</f>
        <v>207531</v>
      </c>
    </row>
    <row r="66" spans="1:10" ht="36.75" customHeight="1">
      <c r="A66" s="17">
        <v>59</v>
      </c>
      <c r="B66" s="36">
        <v>775</v>
      </c>
      <c r="C66" s="37" t="s">
        <v>237</v>
      </c>
      <c r="D66" s="53" t="s">
        <v>251</v>
      </c>
      <c r="E66" s="122">
        <v>9618891378</v>
      </c>
      <c r="F66" s="38">
        <v>500</v>
      </c>
      <c r="G66" s="73"/>
    </row>
    <row r="67" spans="1:10" ht="18.75" customHeight="1">
      <c r="A67" s="17">
        <v>60</v>
      </c>
      <c r="B67" s="36">
        <v>776</v>
      </c>
      <c r="C67" s="129" t="s">
        <v>252</v>
      </c>
      <c r="D67" s="53" t="s">
        <v>253</v>
      </c>
      <c r="E67" s="122">
        <v>9848360248</v>
      </c>
      <c r="F67" s="38">
        <v>1116</v>
      </c>
      <c r="G67" s="73"/>
    </row>
    <row r="68" spans="1:10" ht="18.75" customHeight="1">
      <c r="A68" s="17">
        <v>61</v>
      </c>
      <c r="B68" s="104">
        <v>777</v>
      </c>
      <c r="C68" s="37" t="s">
        <v>171</v>
      </c>
      <c r="D68" s="53" t="s">
        <v>254</v>
      </c>
      <c r="E68" s="122">
        <v>886616789</v>
      </c>
      <c r="F68" s="38">
        <v>500</v>
      </c>
      <c r="G68" s="73"/>
    </row>
    <row r="69" spans="1:10" ht="18.75" customHeight="1">
      <c r="A69" s="17">
        <v>62</v>
      </c>
      <c r="B69" s="36">
        <v>778</v>
      </c>
      <c r="C69" s="37" t="s">
        <v>255</v>
      </c>
      <c r="D69" s="53" t="s">
        <v>256</v>
      </c>
      <c r="E69" s="128" t="s">
        <v>258</v>
      </c>
      <c r="F69" s="38">
        <v>0</v>
      </c>
      <c r="G69" s="73"/>
    </row>
    <row r="70" spans="1:10" ht="18.75" customHeight="1">
      <c r="A70" s="17">
        <v>63</v>
      </c>
      <c r="B70" s="36">
        <v>779</v>
      </c>
      <c r="C70" s="37" t="s">
        <v>165</v>
      </c>
      <c r="D70" s="53" t="s">
        <v>257</v>
      </c>
      <c r="E70" s="122"/>
      <c r="F70" s="38">
        <v>1116</v>
      </c>
      <c r="G70" s="73"/>
    </row>
    <row r="71" spans="1:10" ht="18.75" customHeight="1">
      <c r="A71" s="17">
        <v>64</v>
      </c>
      <c r="B71" s="104">
        <v>780</v>
      </c>
      <c r="C71" s="58" t="s">
        <v>259</v>
      </c>
      <c r="D71" s="131" t="s">
        <v>260</v>
      </c>
      <c r="E71" s="130">
        <v>9440155376</v>
      </c>
      <c r="F71" s="38">
        <v>1116</v>
      </c>
      <c r="G71" s="73"/>
    </row>
    <row r="72" spans="1:10" ht="18.75" customHeight="1">
      <c r="A72" s="17">
        <v>65</v>
      </c>
      <c r="B72" s="36">
        <v>781</v>
      </c>
      <c r="C72" s="37" t="s">
        <v>261</v>
      </c>
      <c r="D72" s="53" t="s">
        <v>262</v>
      </c>
      <c r="E72" s="122" t="s">
        <v>342</v>
      </c>
      <c r="F72" s="38">
        <v>0</v>
      </c>
      <c r="G72" s="73"/>
    </row>
    <row r="73" spans="1:10" ht="18.75" customHeight="1">
      <c r="A73" s="17">
        <v>66</v>
      </c>
      <c r="B73" s="36">
        <v>782</v>
      </c>
      <c r="C73" s="37" t="s">
        <v>263</v>
      </c>
      <c r="D73" s="53" t="s">
        <v>264</v>
      </c>
      <c r="E73" s="122"/>
      <c r="F73" s="38">
        <v>501</v>
      </c>
      <c r="G73" s="73"/>
    </row>
    <row r="74" spans="1:10" ht="17.25" customHeight="1">
      <c r="A74" s="17">
        <v>67</v>
      </c>
      <c r="B74" s="104">
        <v>783</v>
      </c>
      <c r="C74" s="37" t="s">
        <v>265</v>
      </c>
      <c r="D74" s="132" t="s">
        <v>266</v>
      </c>
      <c r="E74" s="118"/>
      <c r="F74" s="38">
        <v>501</v>
      </c>
      <c r="G74" s="73"/>
    </row>
    <row r="75" spans="1:10" ht="18.75" customHeight="1">
      <c r="A75" s="17">
        <v>68</v>
      </c>
      <c r="B75" s="36">
        <v>784</v>
      </c>
      <c r="C75" s="37" t="s">
        <v>267</v>
      </c>
      <c r="D75" s="53" t="s">
        <v>268</v>
      </c>
      <c r="E75" s="118"/>
      <c r="F75" s="38">
        <v>516</v>
      </c>
      <c r="G75" s="73"/>
    </row>
    <row r="76" spans="1:10" ht="18.75" customHeight="1">
      <c r="A76" s="17">
        <v>69</v>
      </c>
      <c r="B76" s="36">
        <v>785</v>
      </c>
      <c r="C76" s="37" t="s">
        <v>269</v>
      </c>
      <c r="D76" s="53" t="s">
        <v>336</v>
      </c>
      <c r="E76" s="118"/>
      <c r="F76" s="38">
        <v>1100</v>
      </c>
      <c r="G76" s="73"/>
    </row>
    <row r="77" spans="1:10" ht="18.75" customHeight="1">
      <c r="A77" s="17">
        <v>70</v>
      </c>
      <c r="B77" s="104">
        <v>786</v>
      </c>
      <c r="C77" s="37" t="s">
        <v>270</v>
      </c>
      <c r="D77" s="53" t="s">
        <v>271</v>
      </c>
      <c r="E77" s="118"/>
      <c r="F77" s="38">
        <v>500</v>
      </c>
      <c r="G77" s="73"/>
    </row>
    <row r="78" spans="1:10" ht="16.5">
      <c r="A78" s="17">
        <v>71</v>
      </c>
      <c r="B78" s="36">
        <v>787</v>
      </c>
      <c r="C78" s="37" t="s">
        <v>331</v>
      </c>
      <c r="D78" s="53" t="s">
        <v>335</v>
      </c>
      <c r="E78" s="118"/>
      <c r="F78" s="38">
        <v>500</v>
      </c>
      <c r="G78" s="73"/>
    </row>
    <row r="79" spans="1:10" ht="30.75" customHeight="1">
      <c r="A79" s="17">
        <v>72</v>
      </c>
      <c r="B79" s="147">
        <v>788</v>
      </c>
      <c r="C79" s="149" t="s">
        <v>272</v>
      </c>
      <c r="D79" s="150" t="s">
        <v>273</v>
      </c>
      <c r="E79" s="151" t="s">
        <v>274</v>
      </c>
      <c r="F79" s="152">
        <v>11000</v>
      </c>
      <c r="G79" s="73"/>
    </row>
    <row r="80" spans="1:10" ht="16.5">
      <c r="A80" s="17">
        <v>73</v>
      </c>
      <c r="B80" s="147">
        <v>789</v>
      </c>
      <c r="C80" s="37" t="s">
        <v>333</v>
      </c>
      <c r="D80" s="53" t="s">
        <v>332</v>
      </c>
      <c r="E80" s="133"/>
      <c r="F80" s="38">
        <v>516</v>
      </c>
      <c r="G80" s="73"/>
    </row>
    <row r="81" spans="1:10" ht="18.75" customHeight="1">
      <c r="A81" s="17">
        <v>74</v>
      </c>
      <c r="B81" s="104">
        <v>33</v>
      </c>
      <c r="C81" s="37" t="s">
        <v>165</v>
      </c>
      <c r="D81" s="53" t="s">
        <v>275</v>
      </c>
      <c r="E81" s="122">
        <v>8886866111</v>
      </c>
      <c r="F81" s="38">
        <v>516</v>
      </c>
      <c r="G81" s="73"/>
    </row>
    <row r="82" spans="1:10" ht="18.75" customHeight="1">
      <c r="A82" s="17">
        <v>75</v>
      </c>
      <c r="B82" s="36">
        <v>34</v>
      </c>
      <c r="C82" s="37" t="s">
        <v>276</v>
      </c>
      <c r="D82" s="53" t="s">
        <v>277</v>
      </c>
      <c r="E82" s="118"/>
      <c r="F82" s="38">
        <v>101</v>
      </c>
      <c r="G82" s="73"/>
      <c r="J82" s="38">
        <v>516</v>
      </c>
    </row>
    <row r="83" spans="1:10" ht="18.75" customHeight="1">
      <c r="A83" s="17">
        <v>76</v>
      </c>
      <c r="B83" s="104">
        <v>35</v>
      </c>
      <c r="C83" s="37" t="s">
        <v>278</v>
      </c>
      <c r="D83" s="53" t="s">
        <v>279</v>
      </c>
      <c r="E83" s="118"/>
      <c r="F83" s="38">
        <v>205</v>
      </c>
      <c r="G83" s="73"/>
      <c r="J83" s="38">
        <v>101</v>
      </c>
    </row>
    <row r="84" spans="1:10" ht="18.75" customHeight="1">
      <c r="A84" s="17">
        <v>77</v>
      </c>
      <c r="B84" s="36">
        <v>36</v>
      </c>
      <c r="C84" s="37" t="s">
        <v>173</v>
      </c>
      <c r="D84" s="53" t="s">
        <v>174</v>
      </c>
      <c r="E84" s="118"/>
      <c r="F84" s="38">
        <v>116</v>
      </c>
      <c r="G84" s="73"/>
      <c r="J84" s="38">
        <v>205</v>
      </c>
    </row>
    <row r="85" spans="1:10" ht="18.75" customHeight="1">
      <c r="A85" s="17">
        <v>78</v>
      </c>
      <c r="B85" s="104">
        <v>37</v>
      </c>
      <c r="C85" s="37" t="s">
        <v>280</v>
      </c>
      <c r="D85" s="53" t="s">
        <v>281</v>
      </c>
      <c r="E85" s="118"/>
      <c r="F85" s="38">
        <v>101</v>
      </c>
      <c r="G85" s="73"/>
      <c r="J85" s="38">
        <v>116</v>
      </c>
    </row>
    <row r="86" spans="1:10" ht="18.75" customHeight="1">
      <c r="A86" s="17">
        <v>79</v>
      </c>
      <c r="B86" s="36">
        <v>38</v>
      </c>
      <c r="C86" s="37" t="s">
        <v>282</v>
      </c>
      <c r="D86" s="53" t="s">
        <v>283</v>
      </c>
      <c r="E86" s="118"/>
      <c r="F86" s="38">
        <v>101</v>
      </c>
      <c r="G86" s="73"/>
      <c r="J86" s="38">
        <v>101</v>
      </c>
    </row>
    <row r="87" spans="1:10" ht="18.75" customHeight="1">
      <c r="A87" s="17">
        <v>80</v>
      </c>
      <c r="B87" s="104">
        <v>39</v>
      </c>
      <c r="C87" s="37" t="s">
        <v>284</v>
      </c>
      <c r="D87" s="53" t="s">
        <v>285</v>
      </c>
      <c r="E87" s="118"/>
      <c r="F87" s="38">
        <v>501</v>
      </c>
      <c r="G87" s="73"/>
      <c r="J87" s="38">
        <v>101</v>
      </c>
    </row>
    <row r="88" spans="1:10" ht="13.5" customHeight="1">
      <c r="A88" s="17">
        <v>81</v>
      </c>
      <c r="B88" s="36">
        <v>40</v>
      </c>
      <c r="C88" s="159" t="s">
        <v>286</v>
      </c>
      <c r="D88" s="53" t="s">
        <v>287</v>
      </c>
      <c r="E88" s="118"/>
      <c r="F88" s="38">
        <v>1011</v>
      </c>
      <c r="G88" s="73"/>
      <c r="J88" s="38">
        <v>501</v>
      </c>
    </row>
    <row r="89" spans="1:10" ht="18.75" customHeight="1">
      <c r="A89" s="17">
        <v>82</v>
      </c>
      <c r="B89" s="104">
        <v>41</v>
      </c>
      <c r="C89" s="37" t="s">
        <v>165</v>
      </c>
      <c r="D89" s="53" t="s">
        <v>288</v>
      </c>
      <c r="E89" s="118"/>
      <c r="F89" s="38">
        <v>101</v>
      </c>
      <c r="G89" s="73"/>
      <c r="J89" s="38">
        <v>1011</v>
      </c>
    </row>
    <row r="90" spans="1:10" ht="18.75" customHeight="1">
      <c r="A90" s="17">
        <v>83</v>
      </c>
      <c r="B90" s="36">
        <v>42</v>
      </c>
      <c r="C90" s="37" t="s">
        <v>289</v>
      </c>
      <c r="D90" s="53" t="s">
        <v>290</v>
      </c>
      <c r="E90" s="118"/>
      <c r="F90" s="38">
        <v>101</v>
      </c>
      <c r="G90" s="73"/>
      <c r="J90" s="38">
        <v>101</v>
      </c>
    </row>
    <row r="91" spans="1:10" ht="18.75" customHeight="1">
      <c r="A91" s="17">
        <v>84</v>
      </c>
      <c r="B91" s="104">
        <v>43</v>
      </c>
      <c r="C91" s="37" t="s">
        <v>38</v>
      </c>
      <c r="D91" s="53" t="s">
        <v>291</v>
      </c>
      <c r="E91" s="118"/>
      <c r="F91" s="38">
        <v>2000</v>
      </c>
      <c r="G91" s="73"/>
      <c r="J91" s="38">
        <v>101</v>
      </c>
    </row>
    <row r="92" spans="1:10" ht="18.75" customHeight="1">
      <c r="A92" s="17"/>
      <c r="B92" s="104"/>
      <c r="C92" s="37"/>
      <c r="D92" s="53">
        <v>44062</v>
      </c>
      <c r="E92" s="118" t="s">
        <v>315</v>
      </c>
      <c r="F92" s="158">
        <f>SUM(F47:F91)</f>
        <v>73530</v>
      </c>
      <c r="G92" s="73"/>
      <c r="J92" s="38">
        <v>2000</v>
      </c>
    </row>
    <row r="93" spans="1:10" ht="18.75" customHeight="1">
      <c r="A93" s="17"/>
      <c r="B93" s="104"/>
      <c r="C93" s="37"/>
      <c r="D93" s="53"/>
      <c r="E93" s="118"/>
      <c r="F93" s="38"/>
      <c r="G93" s="73"/>
      <c r="J93" s="38">
        <v>1000</v>
      </c>
    </row>
    <row r="94" spans="1:10" ht="18.75" customHeight="1">
      <c r="A94" s="17">
        <v>85</v>
      </c>
      <c r="B94" s="36">
        <v>44</v>
      </c>
      <c r="C94" s="37" t="s">
        <v>292</v>
      </c>
      <c r="D94" s="53" t="s">
        <v>293</v>
      </c>
      <c r="E94" s="118"/>
      <c r="F94" s="38">
        <v>1000</v>
      </c>
      <c r="G94" s="73"/>
      <c r="J94" s="38">
        <v>120</v>
      </c>
    </row>
    <row r="95" spans="1:10" ht="18.75" customHeight="1">
      <c r="A95" s="17">
        <v>86</v>
      </c>
      <c r="B95" s="104">
        <v>45</v>
      </c>
      <c r="C95" s="134" t="s">
        <v>294</v>
      </c>
      <c r="D95" s="53" t="s">
        <v>295</v>
      </c>
      <c r="E95" s="118"/>
      <c r="F95" s="38">
        <v>120</v>
      </c>
      <c r="G95" s="73"/>
      <c r="J95" s="38">
        <v>120</v>
      </c>
    </row>
    <row r="96" spans="1:10" ht="18.75" customHeight="1">
      <c r="A96" s="17">
        <v>87</v>
      </c>
      <c r="B96" s="36">
        <v>46</v>
      </c>
      <c r="C96" s="37" t="s">
        <v>296</v>
      </c>
      <c r="D96" s="53" t="s">
        <v>297</v>
      </c>
      <c r="E96" s="118"/>
      <c r="F96" s="38">
        <v>120</v>
      </c>
      <c r="G96" s="73"/>
      <c r="J96" s="38">
        <v>101</v>
      </c>
    </row>
    <row r="97" spans="1:10" ht="18.75" customHeight="1">
      <c r="A97" s="17">
        <v>88</v>
      </c>
      <c r="B97" s="104">
        <v>47</v>
      </c>
      <c r="C97" s="37" t="s">
        <v>298</v>
      </c>
      <c r="D97" s="53" t="s">
        <v>299</v>
      </c>
      <c r="E97" s="118"/>
      <c r="F97" s="38">
        <v>101</v>
      </c>
      <c r="G97" s="73"/>
      <c r="J97" s="38">
        <v>101</v>
      </c>
    </row>
    <row r="98" spans="1:10" ht="18.75" customHeight="1">
      <c r="A98" s="17">
        <v>89</v>
      </c>
      <c r="B98" s="36">
        <v>48</v>
      </c>
      <c r="C98" s="37" t="s">
        <v>300</v>
      </c>
      <c r="D98" s="53" t="s">
        <v>301</v>
      </c>
      <c r="E98" s="118"/>
      <c r="F98" s="38">
        <v>101</v>
      </c>
      <c r="G98" s="73"/>
      <c r="J98" s="38">
        <v>500</v>
      </c>
    </row>
    <row r="99" spans="1:10" ht="18.75" customHeight="1">
      <c r="A99" s="17">
        <v>90</v>
      </c>
      <c r="B99" s="104">
        <v>49</v>
      </c>
      <c r="C99" s="37" t="s">
        <v>302</v>
      </c>
      <c r="D99" s="53" t="s">
        <v>303</v>
      </c>
      <c r="E99" s="118"/>
      <c r="F99" s="38">
        <v>500</v>
      </c>
      <c r="G99" s="73"/>
      <c r="J99" s="38">
        <v>216</v>
      </c>
    </row>
    <row r="100" spans="1:10" ht="18.75" customHeight="1">
      <c r="A100" s="17">
        <v>91</v>
      </c>
      <c r="B100" s="36">
        <v>50</v>
      </c>
      <c r="C100" s="37" t="s">
        <v>304</v>
      </c>
      <c r="D100" s="53" t="s">
        <v>275</v>
      </c>
      <c r="E100" s="118"/>
      <c r="F100" s="38">
        <v>216</v>
      </c>
      <c r="G100" s="73"/>
      <c r="J100" s="38">
        <v>511</v>
      </c>
    </row>
    <row r="101" spans="1:10" ht="18.75" customHeight="1">
      <c r="A101" s="17">
        <v>92</v>
      </c>
      <c r="B101" s="104">
        <v>51</v>
      </c>
      <c r="C101" s="37" t="s">
        <v>305</v>
      </c>
      <c r="D101" s="53" t="s">
        <v>306</v>
      </c>
      <c r="E101" s="118"/>
      <c r="F101" s="38">
        <v>511</v>
      </c>
      <c r="G101" s="73"/>
      <c r="J101" s="137">
        <v>100</v>
      </c>
    </row>
    <row r="102" spans="1:10" ht="18.75" customHeight="1">
      <c r="A102" s="17">
        <v>93</v>
      </c>
      <c r="B102" s="104">
        <v>52</v>
      </c>
      <c r="C102" s="55" t="s">
        <v>307</v>
      </c>
      <c r="D102" s="135" t="s">
        <v>308</v>
      </c>
      <c r="E102" s="136"/>
      <c r="F102" s="137">
        <v>100</v>
      </c>
      <c r="G102" s="73"/>
      <c r="J102" s="137">
        <v>101</v>
      </c>
    </row>
    <row r="103" spans="1:10" ht="18.75" customHeight="1">
      <c r="A103" s="17">
        <v>94</v>
      </c>
      <c r="B103" s="36">
        <v>53</v>
      </c>
      <c r="C103" s="55" t="s">
        <v>309</v>
      </c>
      <c r="D103" s="135" t="s">
        <v>310</v>
      </c>
      <c r="E103" s="136"/>
      <c r="F103" s="137">
        <v>101</v>
      </c>
      <c r="G103" s="73"/>
      <c r="J103" s="137">
        <v>501</v>
      </c>
    </row>
    <row r="104" spans="1:10" ht="18.75" customHeight="1">
      <c r="A104" s="17">
        <v>95</v>
      </c>
      <c r="B104" s="104">
        <v>54</v>
      </c>
      <c r="C104" s="55" t="s">
        <v>282</v>
      </c>
      <c r="D104" s="135" t="s">
        <v>311</v>
      </c>
      <c r="E104" s="136"/>
      <c r="F104" s="137">
        <v>501</v>
      </c>
      <c r="G104" s="73"/>
      <c r="J104" s="137">
        <v>501</v>
      </c>
    </row>
    <row r="105" spans="1:10" ht="18.75" customHeight="1">
      <c r="A105" s="17">
        <v>96</v>
      </c>
      <c r="B105" s="36">
        <v>55</v>
      </c>
      <c r="C105" s="55" t="s">
        <v>312</v>
      </c>
      <c r="D105" s="135" t="s">
        <v>313</v>
      </c>
      <c r="E105" s="138">
        <v>9949484242</v>
      </c>
      <c r="F105" s="137">
        <v>501</v>
      </c>
      <c r="G105" s="73"/>
      <c r="J105" s="148">
        <f>SUM(J82:J104)</f>
        <v>8726</v>
      </c>
    </row>
    <row r="106" spans="1:10" ht="18.75" customHeight="1">
      <c r="A106" s="17"/>
      <c r="B106" s="104"/>
      <c r="C106" s="416" t="s">
        <v>343</v>
      </c>
      <c r="D106" s="417"/>
      <c r="E106" s="136" t="s">
        <v>315</v>
      </c>
      <c r="F106" s="157">
        <f>SUM(F94:F105)</f>
        <v>3872</v>
      </c>
      <c r="G106" s="73"/>
      <c r="J106" s="148">
        <v>69177</v>
      </c>
    </row>
    <row r="107" spans="1:10" ht="31.5" customHeight="1" thickBot="1">
      <c r="A107" s="17"/>
      <c r="B107" s="63"/>
      <c r="C107" s="428" t="s">
        <v>314</v>
      </c>
      <c r="D107" s="429"/>
      <c r="E107" s="430"/>
      <c r="F107" s="243">
        <f>J108</f>
        <v>121464</v>
      </c>
      <c r="G107" s="73"/>
      <c r="J107" s="186">
        <v>43561</v>
      </c>
    </row>
    <row r="108" spans="1:10" ht="19.5" customHeight="1">
      <c r="B108" s="171"/>
      <c r="C108" s="172"/>
      <c r="D108" s="173" t="s">
        <v>33</v>
      </c>
      <c r="E108" s="174"/>
      <c r="F108" s="175"/>
      <c r="G108" s="73"/>
      <c r="J108" s="148">
        <f>SUM(J105:J107)</f>
        <v>121464</v>
      </c>
    </row>
    <row r="109" spans="1:10" ht="17.25" customHeight="1">
      <c r="B109" s="39"/>
      <c r="C109" s="37"/>
      <c r="D109" s="37" t="s">
        <v>316</v>
      </c>
      <c r="E109" s="37"/>
      <c r="F109" s="176">
        <v>15435</v>
      </c>
      <c r="G109" s="73"/>
    </row>
    <row r="110" spans="1:10" ht="16.5">
      <c r="A110" s="165"/>
      <c r="B110" s="39"/>
      <c r="C110" s="37"/>
      <c r="D110" s="37" t="s">
        <v>317</v>
      </c>
      <c r="E110" s="37"/>
      <c r="F110" s="176">
        <v>300</v>
      </c>
      <c r="G110" s="73"/>
    </row>
    <row r="111" spans="1:10" ht="16.5">
      <c r="A111" s="165"/>
      <c r="B111" s="39"/>
      <c r="C111" s="37"/>
      <c r="D111" s="37" t="s">
        <v>318</v>
      </c>
      <c r="E111" s="37"/>
      <c r="F111" s="176">
        <v>4500</v>
      </c>
      <c r="G111" s="73"/>
      <c r="H111">
        <v>1800</v>
      </c>
    </row>
    <row r="112" spans="1:10" ht="18.75" customHeight="1">
      <c r="A112" s="165"/>
      <c r="B112" s="39"/>
      <c r="C112" s="37"/>
      <c r="D112" s="431" t="s">
        <v>322</v>
      </c>
      <c r="E112" s="431"/>
      <c r="F112" s="176">
        <v>3400</v>
      </c>
      <c r="G112" s="73"/>
      <c r="H112">
        <v>1500</v>
      </c>
    </row>
    <row r="113" spans="1:7" ht="33.75" customHeight="1">
      <c r="A113" s="165"/>
      <c r="B113" s="39"/>
      <c r="C113" s="431" t="s">
        <v>338</v>
      </c>
      <c r="D113" s="431"/>
      <c r="E113" s="161"/>
      <c r="F113" s="176">
        <v>11000</v>
      </c>
      <c r="G113" s="73"/>
    </row>
    <row r="114" spans="1:7" ht="14.25" customHeight="1">
      <c r="A114" s="165"/>
      <c r="B114" s="39"/>
      <c r="C114" s="37"/>
      <c r="D114" s="37" t="s">
        <v>324</v>
      </c>
      <c r="E114" s="37"/>
      <c r="F114" s="176">
        <v>1800</v>
      </c>
      <c r="G114" s="73"/>
    </row>
    <row r="115" spans="1:7" ht="14.25" customHeight="1">
      <c r="A115" s="165"/>
      <c r="B115" s="39"/>
      <c r="C115" s="37"/>
      <c r="D115" s="37" t="s">
        <v>329</v>
      </c>
      <c r="E115" s="37"/>
      <c r="F115" s="176">
        <v>200</v>
      </c>
      <c r="G115" s="73"/>
    </row>
    <row r="116" spans="1:7" ht="14.25" customHeight="1">
      <c r="A116" s="165"/>
      <c r="B116" s="39"/>
      <c r="C116" s="37"/>
      <c r="D116" s="37" t="s">
        <v>325</v>
      </c>
      <c r="E116" s="37"/>
      <c r="F116" s="176">
        <v>100</v>
      </c>
      <c r="G116" s="73"/>
    </row>
    <row r="117" spans="1:7" ht="14.25" customHeight="1">
      <c r="A117" s="165"/>
      <c r="B117" s="39"/>
      <c r="C117" s="37"/>
      <c r="D117" s="37" t="s">
        <v>330</v>
      </c>
      <c r="E117" s="37"/>
      <c r="F117" s="176">
        <v>500</v>
      </c>
      <c r="G117" s="73"/>
    </row>
    <row r="118" spans="1:7" ht="14.25" customHeight="1">
      <c r="A118" s="165"/>
      <c r="B118" s="39"/>
      <c r="C118" s="37"/>
      <c r="D118" s="37" t="s">
        <v>327</v>
      </c>
      <c r="E118" s="37"/>
      <c r="F118" s="176">
        <v>3000</v>
      </c>
      <c r="G118" s="73"/>
    </row>
    <row r="119" spans="1:7" ht="16.5">
      <c r="A119" s="165"/>
      <c r="B119" s="39"/>
      <c r="C119" s="37"/>
      <c r="D119" s="162" t="s">
        <v>319</v>
      </c>
      <c r="E119" s="71"/>
      <c r="F119" s="177">
        <v>3000</v>
      </c>
      <c r="G119" s="73"/>
    </row>
    <row r="120" spans="1:7" ht="16.5">
      <c r="A120" s="165"/>
      <c r="B120" s="39"/>
      <c r="C120" s="37"/>
      <c r="D120" s="162" t="s">
        <v>320</v>
      </c>
      <c r="E120" s="71"/>
      <c r="F120" s="177">
        <v>899</v>
      </c>
      <c r="G120" s="73"/>
    </row>
    <row r="121" spans="1:7" ht="33.75" customHeight="1">
      <c r="A121" s="165"/>
      <c r="B121" s="39"/>
      <c r="C121" s="418" t="s">
        <v>337</v>
      </c>
      <c r="D121" s="418"/>
      <c r="E121" s="418"/>
      <c r="F121" s="177">
        <v>2300</v>
      </c>
      <c r="G121" s="73"/>
    </row>
    <row r="122" spans="1:7" ht="16.5">
      <c r="A122" s="165"/>
      <c r="B122" s="39"/>
      <c r="C122" s="37"/>
      <c r="D122" s="163" t="s">
        <v>326</v>
      </c>
      <c r="E122" s="163"/>
      <c r="F122" s="177">
        <v>5000</v>
      </c>
      <c r="G122" s="73"/>
    </row>
    <row r="123" spans="1:7" ht="16.5">
      <c r="A123" s="165"/>
      <c r="B123" s="39"/>
      <c r="C123" s="37"/>
      <c r="D123" s="162" t="s">
        <v>323</v>
      </c>
      <c r="E123" s="71"/>
      <c r="F123" s="177">
        <v>8100</v>
      </c>
      <c r="G123" s="73"/>
    </row>
    <row r="124" spans="1:7" ht="33">
      <c r="A124" s="165"/>
      <c r="B124" s="39"/>
      <c r="C124" s="37"/>
      <c r="D124" s="162" t="s">
        <v>344</v>
      </c>
      <c r="E124" s="71"/>
      <c r="F124" s="177">
        <v>3000</v>
      </c>
      <c r="G124" s="73"/>
    </row>
    <row r="125" spans="1:7" ht="49.5">
      <c r="A125" s="166"/>
      <c r="B125" s="39"/>
      <c r="C125" s="164"/>
      <c r="D125" s="37" t="s">
        <v>345</v>
      </c>
      <c r="E125" s="37"/>
      <c r="F125" s="43">
        <v>2000</v>
      </c>
      <c r="G125" s="73"/>
    </row>
    <row r="126" spans="1:7" ht="49.5" customHeight="1">
      <c r="A126" s="167"/>
      <c r="B126" s="39"/>
      <c r="C126" s="164"/>
      <c r="D126" s="416" t="s">
        <v>346</v>
      </c>
      <c r="E126" s="417"/>
      <c r="F126" s="43">
        <v>3000</v>
      </c>
      <c r="G126" s="73"/>
    </row>
    <row r="127" spans="1:7" ht="49.5">
      <c r="A127" s="167"/>
      <c r="B127" s="39"/>
      <c r="C127" s="164"/>
      <c r="D127" s="37" t="s">
        <v>347</v>
      </c>
      <c r="E127" s="37"/>
      <c r="F127" s="43">
        <v>1500</v>
      </c>
      <c r="G127" s="73"/>
    </row>
    <row r="128" spans="1:7" ht="16.5">
      <c r="A128" s="167"/>
      <c r="B128" s="39"/>
      <c r="C128" s="164"/>
      <c r="D128" s="37" t="s">
        <v>321</v>
      </c>
      <c r="E128" s="37"/>
      <c r="F128" s="43">
        <v>800</v>
      </c>
      <c r="G128" s="73"/>
    </row>
    <row r="129" spans="1:7" ht="16.5">
      <c r="A129" s="167"/>
      <c r="B129" s="39"/>
      <c r="C129" s="164"/>
      <c r="D129" s="37" t="s">
        <v>348</v>
      </c>
      <c r="E129" s="37"/>
      <c r="F129" s="43">
        <v>200</v>
      </c>
      <c r="G129" s="73"/>
    </row>
    <row r="130" spans="1:7" ht="14.25" customHeight="1">
      <c r="A130" s="167"/>
      <c r="B130" s="39"/>
      <c r="C130" s="164"/>
      <c r="D130" s="37" t="s">
        <v>349</v>
      </c>
      <c r="E130" s="37"/>
      <c r="F130" s="43">
        <v>400</v>
      </c>
      <c r="G130" s="73"/>
    </row>
    <row r="131" spans="1:7" ht="17.25" customHeight="1" thickBot="1">
      <c r="A131" s="168"/>
      <c r="B131" s="39"/>
      <c r="C131" s="37"/>
      <c r="D131" s="71"/>
      <c r="E131" s="160" t="s">
        <v>328</v>
      </c>
      <c r="F131" s="178">
        <f>SUM(F109:F130)</f>
        <v>70434</v>
      </c>
      <c r="G131" s="73"/>
    </row>
    <row r="132" spans="1:7" ht="27" customHeight="1" thickBot="1">
      <c r="A132" s="169"/>
      <c r="B132" s="59"/>
      <c r="C132" s="60"/>
      <c r="D132" s="179" t="s">
        <v>35</v>
      </c>
      <c r="E132" s="60"/>
      <c r="F132" s="180">
        <f>F107-F131</f>
        <v>51030</v>
      </c>
    </row>
    <row r="133" spans="1:7" s="51" customFormat="1" ht="16.5">
      <c r="A133" s="46"/>
      <c r="B133" s="46"/>
      <c r="C133" s="46"/>
      <c r="D133" s="46"/>
      <c r="E133" s="46"/>
      <c r="F133" s="47"/>
    </row>
    <row r="134" spans="1:7" s="51" customFormat="1" ht="16.5">
      <c r="A134" s="46"/>
      <c r="B134" s="46"/>
      <c r="C134" s="46"/>
      <c r="D134" s="46"/>
      <c r="E134" s="46"/>
      <c r="F134" s="47"/>
    </row>
    <row r="135" spans="1:7" s="51" customFormat="1" ht="16.5">
      <c r="A135" s="46"/>
      <c r="B135" s="46"/>
      <c r="C135" s="46"/>
      <c r="D135" s="46"/>
      <c r="E135" s="46"/>
      <c r="F135" s="47"/>
    </row>
    <row r="136" spans="1:7" s="51" customFormat="1" ht="16.5">
      <c r="A136" s="46"/>
      <c r="B136" s="46"/>
      <c r="C136" s="46"/>
      <c r="D136" s="46"/>
      <c r="E136" s="46"/>
      <c r="F136" s="47"/>
    </row>
    <row r="137" spans="1:7" s="51" customFormat="1" ht="16.5">
      <c r="A137" s="46"/>
      <c r="B137" s="46"/>
      <c r="C137" s="46"/>
      <c r="D137" s="46"/>
      <c r="E137" s="46"/>
      <c r="F137" s="47"/>
    </row>
    <row r="138" spans="1:7" s="51" customFormat="1" ht="16.5">
      <c r="A138" s="46"/>
      <c r="B138" s="46"/>
      <c r="C138" s="46"/>
      <c r="D138" s="46"/>
      <c r="E138" s="46"/>
      <c r="F138" s="47"/>
    </row>
    <row r="139" spans="1:7" s="51" customFormat="1" ht="16.5">
      <c r="A139" s="46"/>
      <c r="B139" s="46"/>
      <c r="C139" s="46"/>
      <c r="D139" s="46"/>
      <c r="E139" s="46"/>
      <c r="F139" s="47"/>
    </row>
    <row r="140" spans="1:7" s="51" customFormat="1" ht="16.5">
      <c r="A140" s="46"/>
      <c r="B140" s="46"/>
      <c r="C140" s="46"/>
      <c r="D140" s="46"/>
      <c r="E140" s="46"/>
      <c r="F140" s="47"/>
    </row>
    <row r="141" spans="1:7" s="51" customFormat="1" ht="16.5">
      <c r="A141" s="46"/>
      <c r="B141" s="46"/>
      <c r="C141" s="46"/>
      <c r="D141" s="46"/>
      <c r="E141" s="46"/>
      <c r="F141" s="47"/>
    </row>
    <row r="142" spans="1:7" s="51" customFormat="1" ht="16.5">
      <c r="A142" s="46"/>
      <c r="B142" s="46"/>
      <c r="C142" s="46"/>
      <c r="D142" s="46"/>
      <c r="E142" s="46"/>
      <c r="F142" s="47"/>
    </row>
    <row r="143" spans="1:7" s="51" customFormat="1" ht="16.5">
      <c r="A143" s="46"/>
      <c r="B143" s="46"/>
      <c r="C143" s="46"/>
      <c r="D143" s="46"/>
      <c r="E143" s="46"/>
      <c r="F143" s="47"/>
    </row>
    <row r="144" spans="1:7" s="51" customFormat="1" ht="16.5">
      <c r="A144" s="46"/>
      <c r="B144" s="46"/>
      <c r="C144" s="46"/>
      <c r="D144" s="46"/>
      <c r="E144" s="46"/>
      <c r="F144" s="47"/>
    </row>
    <row r="145" spans="1:6" s="51" customFormat="1" ht="16.5">
      <c r="A145" s="46"/>
      <c r="B145" s="46"/>
      <c r="C145" s="46"/>
      <c r="D145" s="46"/>
      <c r="E145" s="46"/>
      <c r="F145" s="47"/>
    </row>
    <row r="146" spans="1:6" ht="16.5">
      <c r="A146" s="46"/>
      <c r="B146" s="46"/>
      <c r="C146" s="46"/>
      <c r="D146" s="46"/>
      <c r="E146" s="46"/>
      <c r="F146" s="47"/>
    </row>
    <row r="147" spans="1:6" ht="16.5">
      <c r="A147" s="46"/>
      <c r="B147" s="46"/>
      <c r="C147" s="46"/>
      <c r="D147" s="46"/>
      <c r="E147" s="46"/>
      <c r="F147" s="47"/>
    </row>
    <row r="148" spans="1:6" ht="16.5">
      <c r="A148" s="46"/>
      <c r="B148" s="46"/>
      <c r="C148" s="48"/>
      <c r="D148" s="46"/>
      <c r="E148" s="46"/>
      <c r="F148" s="49"/>
    </row>
    <row r="149" spans="1:6" ht="16.5">
      <c r="A149" s="46"/>
      <c r="B149" s="46"/>
      <c r="C149" s="48"/>
      <c r="D149" s="46"/>
      <c r="E149" s="46"/>
      <c r="F149" s="49"/>
    </row>
    <row r="150" spans="1:6" ht="16.5">
      <c r="A150" s="46"/>
      <c r="B150" s="46"/>
      <c r="C150" s="46"/>
      <c r="D150" s="50"/>
      <c r="E150" s="50"/>
      <c r="F150" s="49"/>
    </row>
    <row r="151" spans="1:6" ht="16.5">
      <c r="A151" s="46"/>
      <c r="B151" s="46"/>
      <c r="C151" s="48"/>
      <c r="D151" s="46"/>
      <c r="E151" s="46"/>
      <c r="F151" s="49"/>
    </row>
    <row r="152" spans="1:6" ht="16.5">
      <c r="A152" s="46"/>
      <c r="B152" s="46"/>
      <c r="C152" s="48"/>
      <c r="D152" s="46"/>
      <c r="E152" s="46"/>
      <c r="F152" s="49"/>
    </row>
    <row r="153" spans="1:6" ht="16.5">
      <c r="A153" s="46"/>
      <c r="B153" s="46"/>
      <c r="C153" s="48"/>
      <c r="D153" s="46"/>
      <c r="E153" s="46"/>
      <c r="F153" s="49"/>
    </row>
    <row r="154" spans="1:6" ht="16.5">
      <c r="A154" s="46"/>
      <c r="B154" s="46"/>
      <c r="C154" s="48"/>
      <c r="D154" s="47"/>
      <c r="E154" s="47"/>
      <c r="F154" s="49"/>
    </row>
    <row r="155" spans="1:6" ht="16.5">
      <c r="A155" s="46"/>
      <c r="B155" s="46"/>
      <c r="C155" s="48"/>
      <c r="D155" s="46"/>
      <c r="E155" s="46"/>
      <c r="F155" s="49"/>
    </row>
    <row r="156" spans="1:6" ht="16.5">
      <c r="A156" s="46"/>
      <c r="B156" s="46"/>
      <c r="C156" s="46"/>
      <c r="D156" s="46"/>
      <c r="E156" s="46"/>
      <c r="F156" s="49"/>
    </row>
    <row r="157" spans="1:6" ht="16.5">
      <c r="A157" s="46"/>
      <c r="B157" s="46"/>
      <c r="C157" s="48"/>
      <c r="D157" s="46"/>
      <c r="E157" s="46"/>
      <c r="F157" s="49"/>
    </row>
    <row r="158" spans="1:6" ht="16.5">
      <c r="A158" s="46"/>
      <c r="B158" s="46"/>
      <c r="C158" s="51"/>
      <c r="D158" s="51"/>
      <c r="E158" s="51"/>
      <c r="F158" s="49"/>
    </row>
    <row r="159" spans="1:6" ht="16.5">
      <c r="A159" s="46"/>
      <c r="B159" s="46"/>
      <c r="C159" s="48"/>
      <c r="D159" s="46"/>
      <c r="E159" s="46"/>
      <c r="F159" s="49"/>
    </row>
    <row r="160" spans="1:6" ht="16.5">
      <c r="A160" s="46"/>
      <c r="B160" s="46"/>
      <c r="C160" s="48"/>
      <c r="D160" s="46"/>
      <c r="E160" s="46"/>
      <c r="F160" s="49"/>
    </row>
    <row r="161" spans="1:6" ht="16.5">
      <c r="A161" s="46"/>
      <c r="B161" s="46"/>
      <c r="C161" s="48"/>
      <c r="D161" s="46"/>
      <c r="E161" s="46"/>
      <c r="F161" s="49"/>
    </row>
    <row r="162" spans="1:6" ht="16.5">
      <c r="A162" s="46"/>
      <c r="B162" s="46"/>
      <c r="C162" s="51"/>
      <c r="D162" s="51"/>
      <c r="E162" s="51"/>
      <c r="F162" s="51"/>
    </row>
    <row r="163" spans="1:6" ht="16.5">
      <c r="A163" s="46"/>
      <c r="B163" s="46"/>
      <c r="C163" s="48"/>
      <c r="D163" s="46"/>
      <c r="E163" s="46"/>
      <c r="F163" s="49"/>
    </row>
    <row r="164" spans="1:6" ht="16.5">
      <c r="A164" s="46"/>
      <c r="B164" s="52"/>
      <c r="C164" s="52"/>
      <c r="D164" s="48"/>
      <c r="E164" s="48"/>
      <c r="F164" s="49"/>
    </row>
    <row r="165" spans="1:6" ht="16.5">
      <c r="A165" s="46"/>
      <c r="B165" s="52"/>
      <c r="C165" s="48"/>
      <c r="D165" s="48"/>
      <c r="E165" s="48"/>
      <c r="F165" s="49"/>
    </row>
    <row r="166" spans="1:6" ht="16.5">
      <c r="A166" s="46"/>
      <c r="B166" s="52"/>
      <c r="C166" s="51"/>
      <c r="D166" s="51"/>
      <c r="E166" s="51"/>
      <c r="F166" s="51"/>
    </row>
  </sheetData>
  <mergeCells count="7">
    <mergeCell ref="D126:E126"/>
    <mergeCell ref="C121:E121"/>
    <mergeCell ref="A1:F3"/>
    <mergeCell ref="C107:E107"/>
    <mergeCell ref="C106:D106"/>
    <mergeCell ref="D112:E112"/>
    <mergeCell ref="C113:D113"/>
  </mergeCells>
  <pageMargins left="0.7" right="0.7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41"/>
  <sheetViews>
    <sheetView topLeftCell="A28" workbookViewId="0">
      <selection activeCell="E37" sqref="E37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9" ht="26.25" customHeight="1">
      <c r="A2" s="410" t="s">
        <v>15</v>
      </c>
      <c r="B2" s="411"/>
      <c r="C2" s="411"/>
      <c r="D2" s="411"/>
      <c r="E2" s="411"/>
      <c r="F2" s="411"/>
      <c r="G2" s="412"/>
    </row>
    <row r="3" spans="1:9" ht="60.75" customHeight="1">
      <c r="A3" s="413" t="s">
        <v>0</v>
      </c>
      <c r="B3" s="414"/>
      <c r="C3" s="414"/>
      <c r="D3" s="1">
        <v>45505</v>
      </c>
      <c r="E3" s="2" t="s">
        <v>1</v>
      </c>
      <c r="F3" s="3">
        <f>'JULY-24'!G4</f>
        <v>207794</v>
      </c>
      <c r="G3" s="4" t="s">
        <v>2</v>
      </c>
    </row>
    <row r="4" spans="1:9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F40</f>
        <v>219252</v>
      </c>
    </row>
    <row r="5" spans="1:9">
      <c r="A5" s="7">
        <v>1</v>
      </c>
      <c r="B5" s="8">
        <v>45505</v>
      </c>
      <c r="C5" s="9" t="s">
        <v>137</v>
      </c>
      <c r="D5" s="79"/>
      <c r="E5" s="79">
        <v>2450</v>
      </c>
      <c r="F5" s="80">
        <f>F3+D5-E5</f>
        <v>205344</v>
      </c>
      <c r="G5" s="81"/>
      <c r="I5" t="s">
        <v>142</v>
      </c>
    </row>
    <row r="6" spans="1:9" ht="16.5" customHeight="1">
      <c r="A6" s="7">
        <v>2</v>
      </c>
      <c r="B6" s="8">
        <v>45506</v>
      </c>
      <c r="D6" s="79"/>
      <c r="E6" s="79"/>
      <c r="F6" s="80">
        <f t="shared" ref="F6:F29" si="0">F5+D6-E6</f>
        <v>205344</v>
      </c>
      <c r="G6" s="82" t="s">
        <v>9</v>
      </c>
    </row>
    <row r="7" spans="1:9" ht="29.25" customHeight="1">
      <c r="A7" s="7">
        <v>3</v>
      </c>
      <c r="B7" s="8">
        <v>45507</v>
      </c>
      <c r="C7" s="9" t="s">
        <v>537</v>
      </c>
      <c r="D7" s="79">
        <v>1200</v>
      </c>
      <c r="E7" s="79"/>
      <c r="F7" s="80">
        <f t="shared" si="0"/>
        <v>206544</v>
      </c>
      <c r="G7" s="415">
        <f>'[1]OCT23cx (2)'!I7</f>
        <v>0</v>
      </c>
    </row>
    <row r="8" spans="1:9">
      <c r="A8" s="7">
        <v>4</v>
      </c>
      <c r="B8" s="8">
        <v>45508</v>
      </c>
      <c r="C8" s="9"/>
      <c r="D8" s="79"/>
      <c r="E8" s="79"/>
      <c r="F8" s="80">
        <f t="shared" si="0"/>
        <v>206544</v>
      </c>
      <c r="G8" s="415"/>
    </row>
    <row r="9" spans="1:9" ht="42" customHeight="1">
      <c r="A9" s="7">
        <v>5</v>
      </c>
      <c r="B9" s="8">
        <v>45509</v>
      </c>
      <c r="C9" s="9" t="s">
        <v>538</v>
      </c>
      <c r="D9" s="79">
        <v>13200</v>
      </c>
      <c r="E9" s="79"/>
      <c r="F9" s="80">
        <f t="shared" si="0"/>
        <v>219744</v>
      </c>
      <c r="G9" s="81"/>
    </row>
    <row r="10" spans="1:9" ht="48.75" customHeight="1">
      <c r="A10" s="7">
        <v>6</v>
      </c>
      <c r="B10" s="8">
        <v>45510</v>
      </c>
      <c r="C10" s="9" t="s">
        <v>616</v>
      </c>
      <c r="D10" s="79">
        <v>8400</v>
      </c>
      <c r="E10" s="79">
        <v>530</v>
      </c>
      <c r="F10" s="80">
        <f t="shared" si="0"/>
        <v>227614</v>
      </c>
      <c r="G10" s="81"/>
    </row>
    <row r="11" spans="1:9" ht="30">
      <c r="A11" s="7">
        <v>7</v>
      </c>
      <c r="B11" s="8">
        <v>45511</v>
      </c>
      <c r="C11" s="9" t="s">
        <v>377</v>
      </c>
      <c r="D11" s="79">
        <v>2400</v>
      </c>
      <c r="E11" s="79">
        <v>0</v>
      </c>
      <c r="F11" s="80">
        <f t="shared" si="0"/>
        <v>230014</v>
      </c>
      <c r="G11" s="81"/>
    </row>
    <row r="12" spans="1:9" ht="30">
      <c r="A12" s="7">
        <v>8</v>
      </c>
      <c r="B12" s="8">
        <v>45512</v>
      </c>
      <c r="C12" s="9" t="s">
        <v>378</v>
      </c>
      <c r="D12" s="79">
        <v>2400</v>
      </c>
      <c r="E12" s="79"/>
      <c r="F12" s="80">
        <f t="shared" si="0"/>
        <v>232414</v>
      </c>
      <c r="G12" s="81"/>
    </row>
    <row r="13" spans="1:9" ht="28.5" customHeight="1">
      <c r="A13" s="7">
        <v>9</v>
      </c>
      <c r="B13" s="8">
        <v>45513</v>
      </c>
      <c r="C13" s="9" t="s">
        <v>379</v>
      </c>
      <c r="D13" s="79">
        <v>1200</v>
      </c>
      <c r="E13" s="79"/>
      <c r="F13" s="80">
        <f t="shared" si="0"/>
        <v>233614</v>
      </c>
      <c r="G13" s="81"/>
    </row>
    <row r="14" spans="1:9">
      <c r="A14" s="7">
        <v>10</v>
      </c>
      <c r="B14" s="8">
        <v>45514</v>
      </c>
      <c r="C14" s="9"/>
      <c r="D14" s="79"/>
      <c r="E14" s="79"/>
      <c r="F14" s="80">
        <f t="shared" si="0"/>
        <v>233614</v>
      </c>
      <c r="G14" s="81"/>
    </row>
    <row r="15" spans="1:9" ht="18.75">
      <c r="A15" s="7">
        <v>11</v>
      </c>
      <c r="B15" s="8">
        <v>45515</v>
      </c>
      <c r="C15" s="74"/>
      <c r="D15" s="93"/>
      <c r="E15" s="84"/>
      <c r="F15" s="85">
        <f t="shared" si="0"/>
        <v>233614</v>
      </c>
      <c r="G15" s="81"/>
    </row>
    <row r="16" spans="1:9">
      <c r="A16" s="7">
        <v>12</v>
      </c>
      <c r="B16" s="8">
        <v>45516</v>
      </c>
      <c r="C16" s="9"/>
      <c r="D16" s="79"/>
      <c r="E16" s="79"/>
      <c r="F16" s="80">
        <f t="shared" si="0"/>
        <v>233614</v>
      </c>
      <c r="G16" s="81"/>
    </row>
    <row r="17" spans="1:10" ht="30">
      <c r="A17" s="20">
        <v>13</v>
      </c>
      <c r="B17" s="21">
        <v>45517</v>
      </c>
      <c r="C17" s="9" t="s">
        <v>380</v>
      </c>
      <c r="D17" s="79">
        <v>2400</v>
      </c>
      <c r="E17" s="79">
        <v>0</v>
      </c>
      <c r="F17" s="80">
        <f t="shared" si="0"/>
        <v>236014</v>
      </c>
      <c r="G17" s="81"/>
    </row>
    <row r="18" spans="1:10">
      <c r="A18" s="20">
        <v>14</v>
      </c>
      <c r="B18" s="21">
        <v>45518</v>
      </c>
      <c r="C18" s="9"/>
      <c r="D18" s="79"/>
      <c r="E18" s="79"/>
      <c r="F18" s="80">
        <f t="shared" si="0"/>
        <v>236014</v>
      </c>
      <c r="G18" s="81"/>
    </row>
    <row r="19" spans="1:10" ht="47.25">
      <c r="A19" s="20">
        <v>15</v>
      </c>
      <c r="B19" s="21">
        <v>45519</v>
      </c>
      <c r="C19" s="10" t="s">
        <v>383</v>
      </c>
      <c r="D19" s="79">
        <v>6000</v>
      </c>
      <c r="E19" s="79">
        <v>1647</v>
      </c>
      <c r="F19" s="85">
        <f t="shared" si="0"/>
        <v>240367</v>
      </c>
      <c r="G19" s="81"/>
    </row>
    <row r="20" spans="1:10">
      <c r="A20" s="17">
        <v>16</v>
      </c>
      <c r="B20" s="18">
        <v>45520</v>
      </c>
      <c r="C20" s="9"/>
      <c r="D20" s="79"/>
      <c r="E20" s="79"/>
      <c r="F20" s="80">
        <f t="shared" si="0"/>
        <v>240367</v>
      </c>
      <c r="G20" s="81"/>
    </row>
    <row r="21" spans="1:10">
      <c r="A21" s="17">
        <v>17</v>
      </c>
      <c r="B21" s="18">
        <v>45521</v>
      </c>
      <c r="C21" s="9"/>
      <c r="D21" s="86"/>
      <c r="E21" s="86"/>
      <c r="F21" s="85">
        <f t="shared" si="0"/>
        <v>240367</v>
      </c>
      <c r="G21" s="81"/>
    </row>
    <row r="22" spans="1:10">
      <c r="A22" s="11">
        <v>18</v>
      </c>
      <c r="B22" s="8">
        <v>45522</v>
      </c>
      <c r="C22" s="19"/>
      <c r="D22" s="79"/>
      <c r="E22" s="79"/>
      <c r="F22" s="80">
        <f t="shared" si="0"/>
        <v>240367</v>
      </c>
      <c r="G22" s="81"/>
    </row>
    <row r="23" spans="1:10">
      <c r="A23" s="12">
        <v>19</v>
      </c>
      <c r="B23" s="8">
        <v>45523</v>
      </c>
      <c r="C23" s="19"/>
      <c r="D23" s="79"/>
      <c r="E23" s="79"/>
      <c r="F23" s="80">
        <f t="shared" si="0"/>
        <v>240367</v>
      </c>
      <c r="G23" s="81"/>
      <c r="J23" s="73"/>
    </row>
    <row r="24" spans="1:10">
      <c r="A24" s="7">
        <v>20</v>
      </c>
      <c r="B24" s="8">
        <v>45524</v>
      </c>
      <c r="C24" s="71"/>
      <c r="D24" s="79"/>
      <c r="E24" s="79"/>
      <c r="F24" s="80">
        <f t="shared" si="0"/>
        <v>240367</v>
      </c>
      <c r="G24" s="81"/>
    </row>
    <row r="25" spans="1:10">
      <c r="A25" s="7">
        <v>21</v>
      </c>
      <c r="B25" s="8">
        <v>45525</v>
      </c>
      <c r="C25" s="9"/>
      <c r="D25" s="87"/>
      <c r="E25" s="79"/>
      <c r="F25" s="80">
        <f t="shared" si="0"/>
        <v>240367</v>
      </c>
      <c r="G25" s="81"/>
    </row>
    <row r="26" spans="1:10" ht="30">
      <c r="A26" s="7">
        <v>22</v>
      </c>
      <c r="B26" s="8">
        <v>45526</v>
      </c>
      <c r="C26" s="9" t="s">
        <v>381</v>
      </c>
      <c r="D26" s="79">
        <v>1200</v>
      </c>
      <c r="E26" s="79"/>
      <c r="F26" s="80">
        <f t="shared" si="0"/>
        <v>241567</v>
      </c>
      <c r="G26" s="81"/>
    </row>
    <row r="27" spans="1:10" ht="18.75" customHeight="1">
      <c r="A27" s="7">
        <v>23</v>
      </c>
      <c r="B27" s="8">
        <v>45527</v>
      </c>
      <c r="C27" s="9"/>
      <c r="D27" s="87"/>
      <c r="E27" s="79"/>
      <c r="F27" s="80">
        <f t="shared" si="0"/>
        <v>241567</v>
      </c>
      <c r="G27" s="81"/>
    </row>
    <row r="28" spans="1:10">
      <c r="A28" s="7">
        <v>24</v>
      </c>
      <c r="B28" s="8">
        <v>45528</v>
      </c>
      <c r="F28" s="80">
        <f>F27+D28-E28</f>
        <v>241567</v>
      </c>
      <c r="G28" s="81"/>
    </row>
    <row r="29" spans="1:10">
      <c r="A29" s="7">
        <v>25</v>
      </c>
      <c r="B29" s="8">
        <v>45529</v>
      </c>
      <c r="C29" s="9" t="s">
        <v>617</v>
      </c>
      <c r="D29" s="79"/>
      <c r="E29" s="79">
        <v>890</v>
      </c>
      <c r="F29" s="80">
        <f t="shared" si="0"/>
        <v>240677</v>
      </c>
      <c r="G29" s="81"/>
    </row>
    <row r="30" spans="1:10">
      <c r="A30" s="13">
        <v>26</v>
      </c>
      <c r="B30" s="8">
        <v>45530</v>
      </c>
      <c r="C30" s="73"/>
      <c r="D30" s="71"/>
      <c r="E30" s="71"/>
      <c r="F30" s="80">
        <f>F29+D30-E30</f>
        <v>240677</v>
      </c>
      <c r="G30" s="81"/>
    </row>
    <row r="31" spans="1:10">
      <c r="A31" s="7">
        <v>27</v>
      </c>
      <c r="B31" s="8">
        <v>45531</v>
      </c>
      <c r="C31" s="9"/>
      <c r="D31" s="79"/>
      <c r="E31" s="79"/>
      <c r="F31" s="80">
        <f t="shared" ref="F31:F40" si="1">F30+D31-E31</f>
        <v>240677</v>
      </c>
      <c r="G31" s="81"/>
    </row>
    <row r="32" spans="1:10" ht="30">
      <c r="A32" s="7">
        <v>28</v>
      </c>
      <c r="B32" s="8">
        <v>45532</v>
      </c>
      <c r="C32" s="9" t="s">
        <v>382</v>
      </c>
      <c r="D32" s="79">
        <v>2400</v>
      </c>
      <c r="E32" s="79"/>
      <c r="F32" s="80">
        <f t="shared" si="1"/>
        <v>243077</v>
      </c>
      <c r="G32" s="81"/>
    </row>
    <row r="33" spans="1:7" ht="21" customHeight="1">
      <c r="A33" s="7">
        <v>29</v>
      </c>
      <c r="B33" s="8">
        <v>45533</v>
      </c>
      <c r="D33" s="79"/>
      <c r="E33" s="79"/>
      <c r="F33" s="80">
        <f t="shared" si="1"/>
        <v>243077</v>
      </c>
      <c r="G33" s="81"/>
    </row>
    <row r="34" spans="1:7" ht="60">
      <c r="A34" s="20">
        <v>30</v>
      </c>
      <c r="B34" s="21">
        <v>45534</v>
      </c>
      <c r="C34" s="9" t="s">
        <v>384</v>
      </c>
      <c r="D34" s="79">
        <v>6805</v>
      </c>
      <c r="E34" s="79">
        <v>4400</v>
      </c>
      <c r="F34" s="80">
        <f>F33+D34-E34</f>
        <v>245482</v>
      </c>
      <c r="G34" s="81"/>
    </row>
    <row r="35" spans="1:7" ht="20.25" customHeight="1">
      <c r="A35" s="7">
        <v>31</v>
      </c>
      <c r="B35" s="8">
        <v>45535</v>
      </c>
      <c r="C35" s="9" t="s">
        <v>10</v>
      </c>
      <c r="D35" s="79">
        <v>0</v>
      </c>
      <c r="E35" s="79">
        <v>4000</v>
      </c>
      <c r="F35" s="80">
        <f t="shared" si="1"/>
        <v>241482</v>
      </c>
      <c r="G35" s="81"/>
    </row>
    <row r="36" spans="1:7" ht="18" customHeight="1">
      <c r="A36" s="7"/>
      <c r="B36" s="14"/>
      <c r="C36" s="9" t="s">
        <v>11</v>
      </c>
      <c r="D36" s="79">
        <v>0</v>
      </c>
      <c r="E36" s="79">
        <v>1000</v>
      </c>
      <c r="F36" s="80">
        <f t="shared" si="1"/>
        <v>240482</v>
      </c>
      <c r="G36" s="81"/>
    </row>
    <row r="37" spans="1:7" ht="15" customHeight="1">
      <c r="A37" s="7"/>
      <c r="B37" s="14"/>
      <c r="C37" s="9" t="s">
        <v>12</v>
      </c>
      <c r="D37" s="79">
        <v>0</v>
      </c>
      <c r="E37" s="79">
        <v>1000</v>
      </c>
      <c r="F37" s="80">
        <f t="shared" si="1"/>
        <v>239482</v>
      </c>
      <c r="G37" s="81"/>
    </row>
    <row r="38" spans="1:7" ht="18.75" customHeight="1">
      <c r="A38" s="7"/>
      <c r="B38" s="14"/>
      <c r="C38" s="9" t="s">
        <v>13</v>
      </c>
      <c r="D38" s="79">
        <v>0</v>
      </c>
      <c r="E38" s="79">
        <v>15000</v>
      </c>
      <c r="F38" s="80">
        <f t="shared" si="1"/>
        <v>224482</v>
      </c>
      <c r="G38" s="81"/>
    </row>
    <row r="39" spans="1:7" ht="29.25" customHeight="1">
      <c r="A39" s="7"/>
      <c r="B39" s="14"/>
      <c r="C39" s="9" t="s">
        <v>136</v>
      </c>
      <c r="D39" s="79">
        <v>0</v>
      </c>
      <c r="E39" s="79">
        <f>141*30</f>
        <v>4230</v>
      </c>
      <c r="F39" s="80">
        <f t="shared" si="1"/>
        <v>220252</v>
      </c>
      <c r="G39" s="81"/>
    </row>
    <row r="40" spans="1:7" ht="28.5" customHeight="1" thickBot="1">
      <c r="A40" s="7"/>
      <c r="B40" s="14"/>
      <c r="C40" s="9" t="s">
        <v>14</v>
      </c>
      <c r="D40" s="79">
        <v>0</v>
      </c>
      <c r="E40" s="79">
        <v>1000</v>
      </c>
      <c r="F40" s="88">
        <f t="shared" si="1"/>
        <v>219252</v>
      </c>
      <c r="G40" s="81"/>
    </row>
    <row r="41" spans="1:7" ht="15.75" thickBot="1">
      <c r="A41" s="15"/>
      <c r="B41" s="16"/>
      <c r="C41" s="16"/>
      <c r="D41" s="92">
        <f>SUM(D5:D40)</f>
        <v>47605</v>
      </c>
      <c r="E41" s="91">
        <f>SUM(E5:E40)</f>
        <v>36147</v>
      </c>
      <c r="F41" s="89"/>
      <c r="G41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K39"/>
  <sheetViews>
    <sheetView topLeftCell="A25" workbookViewId="0">
      <selection activeCell="E35" sqref="E35"/>
    </sheetView>
  </sheetViews>
  <sheetFormatPr defaultRowHeight="15"/>
  <cols>
    <col min="1" max="1" width="4.5703125" customWidth="1"/>
    <col min="2" max="2" width="10.42578125" bestFit="1" customWidth="1"/>
    <col min="3" max="3" width="29.5703125" customWidth="1"/>
    <col min="4" max="4" width="10.42578125" customWidth="1"/>
    <col min="5" max="5" width="10.5703125" customWidth="1"/>
    <col min="6" max="6" width="12.140625" bestFit="1" customWidth="1"/>
    <col min="7" max="7" width="18" customWidth="1"/>
  </cols>
  <sheetData>
    <row r="2" spans="1:11" ht="36" customHeight="1">
      <c r="A2" s="410" t="s">
        <v>15</v>
      </c>
      <c r="B2" s="411"/>
      <c r="C2" s="411"/>
      <c r="D2" s="411"/>
      <c r="E2" s="411"/>
      <c r="F2" s="411"/>
      <c r="G2" s="412"/>
    </row>
    <row r="3" spans="1:11" ht="60.75" customHeight="1">
      <c r="A3" s="413" t="s">
        <v>0</v>
      </c>
      <c r="B3" s="414"/>
      <c r="C3" s="414"/>
      <c r="D3" s="1">
        <v>45536</v>
      </c>
      <c r="E3" s="2" t="s">
        <v>1</v>
      </c>
      <c r="F3" s="3">
        <f>'AUG-24'!F40</f>
        <v>219252</v>
      </c>
      <c r="G3" s="4" t="s">
        <v>2</v>
      </c>
    </row>
    <row r="4" spans="1:11" ht="28.5" customHeight="1" thickBot="1">
      <c r="A4" s="5" t="s">
        <v>3</v>
      </c>
      <c r="B4" s="6" t="s">
        <v>4</v>
      </c>
      <c r="C4" s="6" t="s">
        <v>5</v>
      </c>
      <c r="D4" s="75" t="s">
        <v>6</v>
      </c>
      <c r="E4" s="76" t="s">
        <v>7</v>
      </c>
      <c r="F4" s="77" t="s">
        <v>8</v>
      </c>
      <c r="G4" s="78">
        <f>F38</f>
        <v>225372</v>
      </c>
    </row>
    <row r="5" spans="1:11">
      <c r="A5" s="7">
        <v>1</v>
      </c>
      <c r="B5" s="8">
        <v>45536</v>
      </c>
      <c r="C5" s="9"/>
      <c r="D5" s="79"/>
      <c r="E5" s="79"/>
      <c r="F5" s="80">
        <f>F3+D5-E5</f>
        <v>219252</v>
      </c>
      <c r="G5" s="81"/>
      <c r="I5" t="s">
        <v>142</v>
      </c>
    </row>
    <row r="6" spans="1:11" ht="16.5" customHeight="1">
      <c r="A6" s="7">
        <v>2</v>
      </c>
      <c r="B6" s="8">
        <v>45537</v>
      </c>
      <c r="D6" s="79"/>
      <c r="E6" s="79"/>
      <c r="F6" s="80">
        <f>F5+D6-E6</f>
        <v>219252</v>
      </c>
      <c r="G6" s="82" t="s">
        <v>9</v>
      </c>
    </row>
    <row r="7" spans="1:11" ht="17.25" customHeight="1">
      <c r="A7" s="7">
        <v>3</v>
      </c>
      <c r="B7" s="8">
        <v>45538</v>
      </c>
      <c r="C7" s="9"/>
      <c r="D7" s="79"/>
      <c r="E7" s="79"/>
      <c r="F7" s="80">
        <f t="shared" ref="F7:F35" si="0">F6+D7-E7</f>
        <v>219252</v>
      </c>
      <c r="G7" s="415">
        <f>'[1]OCT23cx (2)'!I7</f>
        <v>0</v>
      </c>
    </row>
    <row r="8" spans="1:11">
      <c r="A8" s="7">
        <v>4</v>
      </c>
      <c r="B8" s="8">
        <v>45539</v>
      </c>
      <c r="C8" s="9"/>
      <c r="D8" s="79"/>
      <c r="E8" s="79"/>
      <c r="F8" s="80">
        <f t="shared" si="0"/>
        <v>219252</v>
      </c>
      <c r="G8" s="415"/>
    </row>
    <row r="9" spans="1:11">
      <c r="A9" s="7">
        <v>5</v>
      </c>
      <c r="B9" s="8">
        <v>45540</v>
      </c>
      <c r="C9" s="9"/>
      <c r="D9" s="79"/>
      <c r="E9" s="79"/>
      <c r="F9" s="80">
        <f t="shared" si="0"/>
        <v>219252</v>
      </c>
      <c r="G9" s="81"/>
      <c r="K9" t="s">
        <v>142</v>
      </c>
    </row>
    <row r="10" spans="1:11">
      <c r="A10" s="7">
        <v>6</v>
      </c>
      <c r="B10" s="8">
        <v>45541</v>
      </c>
      <c r="C10" s="9" t="s">
        <v>142</v>
      </c>
      <c r="D10" s="79"/>
      <c r="E10" s="79"/>
      <c r="F10" s="80">
        <f t="shared" si="0"/>
        <v>219252</v>
      </c>
      <c r="G10" s="81"/>
    </row>
    <row r="11" spans="1:11" ht="78.75">
      <c r="A11" s="7">
        <v>7</v>
      </c>
      <c r="B11" s="8">
        <v>45542</v>
      </c>
      <c r="C11" s="10" t="s">
        <v>540</v>
      </c>
      <c r="D11" s="79"/>
      <c r="E11" s="79">
        <v>3800</v>
      </c>
      <c r="F11" s="80">
        <f t="shared" si="0"/>
        <v>215452</v>
      </c>
      <c r="G11" s="81"/>
    </row>
    <row r="12" spans="1:11">
      <c r="A12" s="7">
        <v>8</v>
      </c>
      <c r="B12" s="8">
        <v>45543</v>
      </c>
      <c r="C12" s="9"/>
      <c r="D12" s="79"/>
      <c r="E12" s="79"/>
      <c r="F12" s="80">
        <f t="shared" si="0"/>
        <v>215452</v>
      </c>
      <c r="G12" s="81"/>
    </row>
    <row r="13" spans="1:11" ht="18.75" customHeight="1">
      <c r="A13" s="7">
        <v>9</v>
      </c>
      <c r="B13" s="8">
        <v>45544</v>
      </c>
      <c r="C13" s="9"/>
      <c r="D13" s="79"/>
      <c r="E13" s="79"/>
      <c r="F13" s="80">
        <f>F12+D13-E13</f>
        <v>215452</v>
      </c>
      <c r="G13" s="81"/>
    </row>
    <row r="14" spans="1:11">
      <c r="A14" s="7">
        <v>10</v>
      </c>
      <c r="B14" s="8">
        <v>45545</v>
      </c>
      <c r="C14" s="9"/>
      <c r="D14" s="79"/>
      <c r="E14" s="79"/>
      <c r="F14" s="80">
        <f t="shared" si="0"/>
        <v>215452</v>
      </c>
      <c r="G14" s="81"/>
    </row>
    <row r="15" spans="1:11" ht="18.75">
      <c r="A15" s="7">
        <v>11</v>
      </c>
      <c r="B15" s="8">
        <v>45546</v>
      </c>
      <c r="C15" s="74"/>
      <c r="D15" s="93"/>
      <c r="E15" s="84"/>
      <c r="F15" s="85">
        <f t="shared" si="0"/>
        <v>215452</v>
      </c>
      <c r="G15" s="81"/>
    </row>
    <row r="16" spans="1:11">
      <c r="A16" s="7">
        <v>12</v>
      </c>
      <c r="B16" s="8">
        <v>45547</v>
      </c>
      <c r="C16" s="9"/>
      <c r="D16" s="79"/>
      <c r="E16" s="79"/>
      <c r="F16" s="80">
        <f t="shared" si="0"/>
        <v>215452</v>
      </c>
      <c r="G16" s="81"/>
    </row>
    <row r="17" spans="1:10">
      <c r="A17" s="20">
        <v>13</v>
      </c>
      <c r="B17" s="8">
        <v>45548</v>
      </c>
      <c r="C17" s="9"/>
      <c r="D17" s="79"/>
      <c r="E17" s="79">
        <v>0</v>
      </c>
      <c r="F17" s="80">
        <f t="shared" si="0"/>
        <v>215452</v>
      </c>
      <c r="G17" s="81"/>
    </row>
    <row r="18" spans="1:10">
      <c r="A18" s="20">
        <v>14</v>
      </c>
      <c r="B18" s="8">
        <v>45549</v>
      </c>
      <c r="C18" s="9"/>
      <c r="D18" s="79"/>
      <c r="E18" s="79"/>
      <c r="F18" s="80">
        <f t="shared" si="0"/>
        <v>215452</v>
      </c>
      <c r="G18" s="81"/>
    </row>
    <row r="19" spans="1:10" ht="15.75">
      <c r="A19" s="20">
        <v>15</v>
      </c>
      <c r="B19" s="8">
        <v>45550</v>
      </c>
      <c r="C19" s="10" t="s">
        <v>558</v>
      </c>
      <c r="D19" s="79"/>
      <c r="E19" s="79">
        <v>1647</v>
      </c>
      <c r="F19" s="85">
        <f t="shared" si="0"/>
        <v>213805</v>
      </c>
      <c r="G19" s="81"/>
    </row>
    <row r="20" spans="1:10">
      <c r="A20" s="17">
        <v>16</v>
      </c>
      <c r="B20" s="8">
        <v>45551</v>
      </c>
      <c r="C20" s="9"/>
      <c r="D20" s="79"/>
      <c r="E20" s="79"/>
      <c r="F20" s="80">
        <f>F19+D20-E20</f>
        <v>213805</v>
      </c>
      <c r="G20" s="81"/>
    </row>
    <row r="21" spans="1:10">
      <c r="A21" s="17">
        <v>17</v>
      </c>
      <c r="B21" s="8">
        <v>45552</v>
      </c>
      <c r="C21" s="9"/>
      <c r="D21" s="86"/>
      <c r="E21" s="86"/>
      <c r="F21" s="85">
        <f>F20+D21-E21</f>
        <v>213805</v>
      </c>
      <c r="G21" s="81"/>
    </row>
    <row r="22" spans="1:10">
      <c r="A22" s="11">
        <v>18</v>
      </c>
      <c r="B22" s="8">
        <v>45553</v>
      </c>
      <c r="C22" s="19"/>
      <c r="D22" s="79"/>
      <c r="E22" s="79"/>
      <c r="F22" s="80">
        <f t="shared" si="0"/>
        <v>213805</v>
      </c>
      <c r="G22" s="81"/>
    </row>
    <row r="23" spans="1:10">
      <c r="A23" s="12">
        <v>19</v>
      </c>
      <c r="B23" s="8">
        <v>45554</v>
      </c>
      <c r="C23" s="19"/>
      <c r="D23" s="79"/>
      <c r="E23" s="79"/>
      <c r="F23" s="80">
        <f t="shared" si="0"/>
        <v>213805</v>
      </c>
      <c r="G23" s="81"/>
      <c r="J23" s="73"/>
    </row>
    <row r="24" spans="1:10">
      <c r="A24" s="7">
        <v>20</v>
      </c>
      <c r="B24" s="8">
        <v>45555</v>
      </c>
      <c r="C24" s="71"/>
      <c r="D24" s="79"/>
      <c r="E24" s="79"/>
      <c r="F24" s="80">
        <f t="shared" si="0"/>
        <v>213805</v>
      </c>
      <c r="G24" s="81"/>
    </row>
    <row r="25" spans="1:10">
      <c r="A25" s="7">
        <v>21</v>
      </c>
      <c r="B25" s="8">
        <v>45556</v>
      </c>
      <c r="C25" s="9"/>
      <c r="D25" s="87"/>
      <c r="E25" s="79"/>
      <c r="F25" s="80">
        <f t="shared" si="0"/>
        <v>213805</v>
      </c>
      <c r="G25" s="81"/>
    </row>
    <row r="26" spans="1:10">
      <c r="A26" s="7">
        <v>22</v>
      </c>
      <c r="B26" s="8">
        <v>45557</v>
      </c>
      <c r="C26" s="9"/>
      <c r="D26" s="79"/>
      <c r="E26" s="79"/>
      <c r="F26" s="80">
        <f t="shared" si="0"/>
        <v>213805</v>
      </c>
      <c r="G26" s="81"/>
    </row>
    <row r="27" spans="1:10" ht="18.75" customHeight="1">
      <c r="A27" s="7">
        <v>23</v>
      </c>
      <c r="B27" s="8">
        <v>45558</v>
      </c>
      <c r="C27" s="9"/>
      <c r="D27" s="87"/>
      <c r="E27" s="79"/>
      <c r="F27" s="80">
        <f t="shared" si="0"/>
        <v>213805</v>
      </c>
      <c r="G27" s="81"/>
    </row>
    <row r="28" spans="1:10">
      <c r="A28" s="7">
        <v>24</v>
      </c>
      <c r="B28" s="8">
        <v>45559</v>
      </c>
      <c r="C28" s="9"/>
      <c r="D28" s="79"/>
      <c r="E28" s="79"/>
      <c r="F28" s="80">
        <f t="shared" si="0"/>
        <v>213805</v>
      </c>
      <c r="G28" s="81"/>
    </row>
    <row r="29" spans="1:10">
      <c r="A29" s="7">
        <v>25</v>
      </c>
      <c r="B29" s="8">
        <v>45560</v>
      </c>
      <c r="C29" s="9"/>
      <c r="D29" s="79"/>
      <c r="E29" s="79"/>
      <c r="F29" s="80">
        <f t="shared" si="0"/>
        <v>213805</v>
      </c>
      <c r="G29" s="81"/>
    </row>
    <row r="30" spans="1:10" ht="225">
      <c r="A30" s="248">
        <v>26</v>
      </c>
      <c r="B30" s="18">
        <v>45561</v>
      </c>
      <c r="C30" s="9" t="s">
        <v>619</v>
      </c>
      <c r="D30" s="84">
        <v>17501</v>
      </c>
      <c r="E30" s="84">
        <v>3400</v>
      </c>
      <c r="F30" s="85">
        <f>F29+D30-E30</f>
        <v>227906</v>
      </c>
      <c r="G30" s="81"/>
    </row>
    <row r="31" spans="1:10">
      <c r="A31" s="7">
        <v>27</v>
      </c>
      <c r="B31" s="8">
        <v>45562</v>
      </c>
      <c r="C31" s="9"/>
      <c r="D31" s="79"/>
      <c r="E31" s="79"/>
      <c r="F31" s="80">
        <f t="shared" si="0"/>
        <v>227906</v>
      </c>
      <c r="G31" s="81"/>
    </row>
    <row r="32" spans="1:10">
      <c r="A32" s="7">
        <v>28</v>
      </c>
      <c r="B32" s="8">
        <v>45563</v>
      </c>
      <c r="C32" s="9" t="s">
        <v>492</v>
      </c>
      <c r="D32" s="79">
        <v>500</v>
      </c>
      <c r="E32" s="79"/>
      <c r="F32" s="80">
        <f t="shared" si="0"/>
        <v>228406</v>
      </c>
      <c r="G32" s="81"/>
    </row>
    <row r="33" spans="1:7" ht="19.5" customHeight="1">
      <c r="A33" s="7">
        <v>29</v>
      </c>
      <c r="B33" s="8">
        <v>45564</v>
      </c>
      <c r="C33" s="9" t="s">
        <v>620</v>
      </c>
      <c r="D33" s="79">
        <v>1000</v>
      </c>
      <c r="E33" s="79"/>
      <c r="F33" s="80">
        <f t="shared" si="0"/>
        <v>229406</v>
      </c>
      <c r="G33" s="81"/>
    </row>
    <row r="34" spans="1:7" ht="71.25" customHeight="1">
      <c r="A34" s="20">
        <v>30</v>
      </c>
      <c r="B34" s="8">
        <v>45565</v>
      </c>
      <c r="C34" s="9" t="s">
        <v>621</v>
      </c>
      <c r="D34" s="79">
        <v>22316</v>
      </c>
      <c r="E34" s="79"/>
      <c r="F34" s="80">
        <f t="shared" si="0"/>
        <v>251722</v>
      </c>
      <c r="G34" s="81"/>
    </row>
    <row r="35" spans="1:7" ht="20.25" customHeight="1">
      <c r="A35" s="7">
        <v>31</v>
      </c>
      <c r="B35" s="8">
        <v>45565</v>
      </c>
      <c r="C35" s="9" t="s">
        <v>491</v>
      </c>
      <c r="D35" s="79">
        <v>0</v>
      </c>
      <c r="E35" s="79">
        <v>6000</v>
      </c>
      <c r="F35" s="80">
        <f t="shared" si="0"/>
        <v>245722</v>
      </c>
      <c r="G35" s="81"/>
    </row>
    <row r="36" spans="1:7" ht="18.75" customHeight="1">
      <c r="A36" s="7"/>
      <c r="B36" s="14"/>
      <c r="C36" s="9" t="s">
        <v>13</v>
      </c>
      <c r="D36" s="79">
        <v>0</v>
      </c>
      <c r="E36" s="79">
        <v>15000</v>
      </c>
      <c r="F36" s="80">
        <f>F35+D36-E36</f>
        <v>230722</v>
      </c>
      <c r="G36" s="81"/>
    </row>
    <row r="37" spans="1:7" ht="42" customHeight="1">
      <c r="A37" s="7"/>
      <c r="B37" s="14"/>
      <c r="C37" s="9" t="s">
        <v>618</v>
      </c>
      <c r="D37" s="79">
        <v>0</v>
      </c>
      <c r="E37" s="79">
        <f>145*30</f>
        <v>4350</v>
      </c>
      <c r="F37" s="80">
        <f>F36+D37-E37</f>
        <v>226372</v>
      </c>
      <c r="G37" s="81"/>
    </row>
    <row r="38" spans="1:7" ht="28.5" customHeight="1" thickBot="1">
      <c r="A38" s="7"/>
      <c r="B38" s="14"/>
      <c r="C38" s="9" t="s">
        <v>14</v>
      </c>
      <c r="D38" s="79">
        <v>0</v>
      </c>
      <c r="E38" s="79">
        <v>1000</v>
      </c>
      <c r="F38" s="88">
        <f>F37+D38-E38</f>
        <v>225372</v>
      </c>
      <c r="G38" s="81"/>
    </row>
    <row r="39" spans="1:7" ht="15.75" thickBot="1">
      <c r="A39" s="15"/>
      <c r="B39" s="16"/>
      <c r="C39" s="16"/>
      <c r="D39" s="92">
        <f>SUM(D5:D38)</f>
        <v>41317</v>
      </c>
      <c r="E39" s="91">
        <f>SUM(E5:E38)</f>
        <v>35197</v>
      </c>
      <c r="F39" s="89"/>
      <c r="G39" s="90"/>
    </row>
  </sheetData>
  <mergeCells count="3">
    <mergeCell ref="A2:G2"/>
    <mergeCell ref="A3:C3"/>
    <mergeCell ref="G7:G8"/>
  </mergeCells>
  <pageMargins left="0.7" right="0.7" top="0.75" bottom="0.75" header="0.3" footer="0.3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6"/>
  <sheetViews>
    <sheetView topLeftCell="A16" workbookViewId="0">
      <selection activeCell="I27" sqref="I27"/>
    </sheetView>
  </sheetViews>
  <sheetFormatPr defaultRowHeight="15"/>
  <cols>
    <col min="1" max="1" width="4" customWidth="1"/>
    <col min="2" max="2" width="5.42578125" customWidth="1"/>
    <col min="3" max="3" width="13.7109375" customWidth="1"/>
    <col min="4" max="4" width="36.140625" customWidth="1"/>
    <col min="5" max="5" width="12.7109375" customWidth="1"/>
    <col min="6" max="6" width="11.140625" customWidth="1"/>
  </cols>
  <sheetData>
    <row r="1" spans="1:7">
      <c r="A1" s="436" t="s">
        <v>376</v>
      </c>
      <c r="B1" s="437"/>
      <c r="C1" s="437"/>
      <c r="D1" s="437"/>
      <c r="E1" s="437"/>
      <c r="F1" s="438"/>
    </row>
    <row r="2" spans="1:7">
      <c r="A2" s="439"/>
      <c r="B2" s="440"/>
      <c r="C2" s="440"/>
      <c r="D2" s="440"/>
      <c r="E2" s="440"/>
      <c r="F2" s="441"/>
    </row>
    <row r="3" spans="1:7" ht="93" customHeight="1">
      <c r="A3" s="442"/>
      <c r="B3" s="443"/>
      <c r="C3" s="443"/>
      <c r="D3" s="443"/>
      <c r="E3" s="443"/>
      <c r="F3" s="444"/>
    </row>
    <row r="4" spans="1:7" ht="61.5" customHeight="1">
      <c r="A4" s="23" t="s">
        <v>27</v>
      </c>
      <c r="B4" s="24" t="s">
        <v>28</v>
      </c>
      <c r="C4" s="24" t="s">
        <v>29</v>
      </c>
      <c r="D4" s="24" t="s">
        <v>30</v>
      </c>
      <c r="E4" s="116"/>
      <c r="F4" s="25" t="s">
        <v>31</v>
      </c>
    </row>
    <row r="5" spans="1:7">
      <c r="A5" s="26">
        <v>1</v>
      </c>
      <c r="B5" s="27">
        <v>2</v>
      </c>
      <c r="C5" s="27">
        <v>3</v>
      </c>
      <c r="D5" s="27">
        <v>4</v>
      </c>
      <c r="E5" s="117"/>
      <c r="F5" s="28">
        <v>5</v>
      </c>
    </row>
    <row r="6" spans="1:7" ht="33">
      <c r="A6" s="17">
        <v>1</v>
      </c>
      <c r="B6" s="36"/>
      <c r="C6" s="154" t="s">
        <v>161</v>
      </c>
      <c r="D6" s="155" t="s">
        <v>363</v>
      </c>
      <c r="E6" s="156">
        <v>9393344582</v>
      </c>
      <c r="F6" s="152">
        <v>500</v>
      </c>
      <c r="G6" s="73"/>
    </row>
    <row r="7" spans="1:7" ht="16.5">
      <c r="A7" s="17">
        <v>2</v>
      </c>
      <c r="B7" s="104"/>
      <c r="C7" s="200" t="s">
        <v>351</v>
      </c>
      <c r="D7" s="200" t="s">
        <v>352</v>
      </c>
      <c r="E7" s="201"/>
      <c r="F7" s="38">
        <v>500</v>
      </c>
      <c r="G7" s="73"/>
    </row>
    <row r="8" spans="1:7" ht="17.25">
      <c r="A8" s="17">
        <v>3</v>
      </c>
      <c r="B8" s="36"/>
      <c r="C8" s="208" t="s">
        <v>165</v>
      </c>
      <c r="D8" s="208" t="s">
        <v>353</v>
      </c>
      <c r="E8" s="208"/>
      <c r="F8" s="209">
        <v>500</v>
      </c>
      <c r="G8" s="73"/>
    </row>
    <row r="9" spans="1:7" ht="16.5">
      <c r="A9" s="17">
        <v>4</v>
      </c>
      <c r="B9" s="104"/>
      <c r="C9" s="37" t="s">
        <v>38</v>
      </c>
      <c r="D9" s="53" t="s">
        <v>354</v>
      </c>
      <c r="E9" s="122"/>
      <c r="F9" s="38">
        <v>500</v>
      </c>
      <c r="G9" s="73"/>
    </row>
    <row r="10" spans="1:7" ht="15" customHeight="1">
      <c r="A10" s="17">
        <v>5</v>
      </c>
      <c r="B10" s="36"/>
      <c r="C10" s="37" t="s">
        <v>217</v>
      </c>
      <c r="D10" s="37" t="s">
        <v>355</v>
      </c>
      <c r="E10" s="120"/>
      <c r="F10" s="38">
        <v>500</v>
      </c>
      <c r="G10" s="73"/>
    </row>
    <row r="11" spans="1:7" ht="17.25" customHeight="1">
      <c r="A11" s="17">
        <v>6</v>
      </c>
      <c r="B11" s="36"/>
      <c r="C11" s="37" t="s">
        <v>356</v>
      </c>
      <c r="D11" s="37" t="s">
        <v>357</v>
      </c>
      <c r="E11" s="120"/>
      <c r="F11" s="38">
        <v>500</v>
      </c>
      <c r="G11" s="73"/>
    </row>
    <row r="12" spans="1:7" ht="30" customHeight="1">
      <c r="A12" s="17">
        <v>7</v>
      </c>
      <c r="B12" s="104"/>
      <c r="C12" s="37" t="s">
        <v>358</v>
      </c>
      <c r="D12" s="37" t="s">
        <v>359</v>
      </c>
      <c r="E12" s="120"/>
      <c r="F12" s="38">
        <v>500</v>
      </c>
      <c r="G12" s="73"/>
    </row>
    <row r="13" spans="1:7" ht="36.75" customHeight="1">
      <c r="A13" s="17">
        <v>8</v>
      </c>
      <c r="B13" s="36"/>
      <c r="C13" s="37" t="s">
        <v>233</v>
      </c>
      <c r="D13" s="53" t="s">
        <v>360</v>
      </c>
      <c r="E13" s="122">
        <v>7032687462</v>
      </c>
      <c r="F13" s="38">
        <v>500</v>
      </c>
      <c r="G13" s="73"/>
    </row>
    <row r="14" spans="1:7" ht="39" customHeight="1">
      <c r="A14" s="17">
        <v>9</v>
      </c>
      <c r="B14" s="36"/>
      <c r="C14" s="37" t="s">
        <v>361</v>
      </c>
      <c r="D14" s="37" t="s">
        <v>362</v>
      </c>
      <c r="E14" s="121">
        <v>8977095768</v>
      </c>
      <c r="F14" s="38">
        <v>500</v>
      </c>
      <c r="G14" s="73"/>
    </row>
    <row r="15" spans="1:7" ht="15.75" customHeight="1">
      <c r="A15" s="17">
        <v>10</v>
      </c>
      <c r="B15" s="104"/>
      <c r="C15" s="37" t="s">
        <v>364</v>
      </c>
      <c r="D15" s="37" t="s">
        <v>365</v>
      </c>
      <c r="E15" s="121"/>
      <c r="F15" s="38">
        <v>500</v>
      </c>
      <c r="G15" s="73"/>
    </row>
    <row r="16" spans="1:7" ht="16.5">
      <c r="A16" s="17">
        <v>11</v>
      </c>
      <c r="B16" s="36"/>
      <c r="C16" s="37" t="s">
        <v>178</v>
      </c>
      <c r="D16" s="37" t="s">
        <v>177</v>
      </c>
      <c r="E16" s="121">
        <v>9490208066</v>
      </c>
      <c r="F16" s="38">
        <v>500</v>
      </c>
      <c r="G16" s="73"/>
    </row>
    <row r="17" spans="1:10" ht="16.5">
      <c r="A17" s="17">
        <v>12</v>
      </c>
      <c r="B17" s="36"/>
      <c r="C17" s="37" t="s">
        <v>192</v>
      </c>
      <c r="D17" s="53" t="s">
        <v>193</v>
      </c>
      <c r="E17" s="122"/>
      <c r="F17" s="38">
        <v>500</v>
      </c>
      <c r="G17" s="73"/>
    </row>
    <row r="18" spans="1:10" ht="31.5" customHeight="1">
      <c r="A18" s="17">
        <v>13</v>
      </c>
      <c r="B18" s="104"/>
      <c r="C18" s="37" t="s">
        <v>175</v>
      </c>
      <c r="D18" s="434" t="s">
        <v>366</v>
      </c>
      <c r="E18" s="435"/>
      <c r="F18" s="38">
        <v>500</v>
      </c>
      <c r="G18" s="73"/>
    </row>
    <row r="19" spans="1:10" ht="33">
      <c r="A19" s="17">
        <v>14</v>
      </c>
      <c r="B19" s="36"/>
      <c r="C19" s="37" t="s">
        <v>367</v>
      </c>
      <c r="D19" s="37" t="s">
        <v>368</v>
      </c>
      <c r="E19" s="121"/>
      <c r="F19" s="38">
        <v>300</v>
      </c>
      <c r="G19" s="73"/>
    </row>
    <row r="20" spans="1:10" ht="16.5">
      <c r="A20" s="17">
        <v>15</v>
      </c>
      <c r="B20" s="36"/>
      <c r="C20" s="37" t="s">
        <v>161</v>
      </c>
      <c r="D20" s="53" t="s">
        <v>369</v>
      </c>
      <c r="E20" s="122"/>
      <c r="F20" s="38">
        <v>0</v>
      </c>
      <c r="G20" s="73"/>
    </row>
    <row r="21" spans="1:10" ht="15.75" customHeight="1">
      <c r="A21" s="17">
        <v>16</v>
      </c>
      <c r="B21" s="104"/>
      <c r="C21" s="197"/>
      <c r="D21" s="197"/>
      <c r="E21" s="198"/>
      <c r="F21" s="199"/>
      <c r="G21" s="73"/>
    </row>
    <row r="22" spans="1:10" ht="18.75" customHeight="1">
      <c r="A22" s="17">
        <v>84</v>
      </c>
      <c r="B22" s="104"/>
      <c r="C22" s="192"/>
      <c r="D22" s="193"/>
      <c r="E22" s="194" t="s">
        <v>315</v>
      </c>
      <c r="F22" s="195">
        <f>SUM(F5:F21)</f>
        <v>6805</v>
      </c>
      <c r="G22" s="73"/>
    </row>
    <row r="23" spans="1:10" ht="18.75" customHeight="1" thickBot="1">
      <c r="A23" s="190"/>
      <c r="B23" s="191"/>
      <c r="C23" s="445" t="s">
        <v>370</v>
      </c>
      <c r="D23" s="446"/>
      <c r="E23" s="447"/>
      <c r="F23" s="170">
        <f>F22</f>
        <v>6805</v>
      </c>
      <c r="G23" s="73"/>
    </row>
    <row r="24" spans="1:10" ht="21" customHeight="1">
      <c r="A24" s="196"/>
      <c r="B24" s="63"/>
      <c r="C24" s="172"/>
      <c r="D24" s="173" t="s">
        <v>33</v>
      </c>
      <c r="E24" s="174"/>
      <c r="F24" s="175"/>
      <c r="G24" s="73"/>
    </row>
    <row r="25" spans="1:10" ht="16.5" customHeight="1">
      <c r="A25" s="202"/>
      <c r="B25" s="203"/>
      <c r="C25" s="45"/>
      <c r="D25" s="204" t="s">
        <v>373</v>
      </c>
      <c r="E25" s="205" t="s">
        <v>374</v>
      </c>
      <c r="F25" s="206">
        <v>900</v>
      </c>
      <c r="G25" s="73"/>
    </row>
    <row r="26" spans="1:10" ht="16.5">
      <c r="A26" s="165"/>
      <c r="B26" s="39"/>
      <c r="C26" s="37"/>
      <c r="D26" s="431" t="s">
        <v>322</v>
      </c>
      <c r="E26" s="431"/>
      <c r="F26" s="176">
        <v>1100</v>
      </c>
      <c r="G26" s="73"/>
    </row>
    <row r="27" spans="1:10" ht="18.75" customHeight="1">
      <c r="A27" s="165"/>
      <c r="B27" s="39"/>
      <c r="C27" s="431" t="s">
        <v>372</v>
      </c>
      <c r="D27" s="431"/>
      <c r="E27" s="189"/>
      <c r="F27" s="176">
        <v>1600</v>
      </c>
      <c r="G27" s="73"/>
    </row>
    <row r="28" spans="1:10" ht="16.5" customHeight="1">
      <c r="A28" s="165"/>
      <c r="B28" s="39"/>
      <c r="C28" s="37"/>
      <c r="D28" s="162" t="s">
        <v>320</v>
      </c>
      <c r="E28" s="71"/>
      <c r="F28" s="177">
        <v>1100</v>
      </c>
      <c r="G28" s="73"/>
    </row>
    <row r="29" spans="1:10" ht="33">
      <c r="A29" s="165"/>
      <c r="B29" s="39"/>
      <c r="C29" s="37"/>
      <c r="D29" s="162" t="s">
        <v>371</v>
      </c>
      <c r="E29" s="71" t="s">
        <v>375</v>
      </c>
      <c r="F29" s="177">
        <f>14*100</f>
        <v>1400</v>
      </c>
      <c r="G29" s="73"/>
    </row>
    <row r="30" spans="1:10" ht="14.25" customHeight="1">
      <c r="A30" s="167"/>
      <c r="B30" s="39"/>
      <c r="C30" s="37"/>
      <c r="D30" s="71"/>
      <c r="E30" s="160" t="s">
        <v>328</v>
      </c>
      <c r="F30" s="178">
        <f>F26+F27+F28+F29</f>
        <v>5200</v>
      </c>
      <c r="G30" s="73"/>
      <c r="J30" s="207"/>
    </row>
    <row r="31" spans="1:10" ht="21" customHeight="1" thickBot="1">
      <c r="A31" s="168"/>
      <c r="B31" s="39"/>
      <c r="C31" s="60"/>
      <c r="D31" s="179" t="s">
        <v>35</v>
      </c>
      <c r="E31" s="60"/>
      <c r="F31" s="180">
        <f>F23-F30</f>
        <v>1605</v>
      </c>
      <c r="G31" s="73"/>
    </row>
    <row r="32" spans="1:10" ht="39.75" customHeight="1" thickBot="1">
      <c r="A32" s="169"/>
      <c r="B32" s="59"/>
      <c r="C32" s="432" t="s">
        <v>606</v>
      </c>
      <c r="D32" s="433"/>
      <c r="E32" s="433"/>
      <c r="F32" s="47"/>
    </row>
    <row r="33" spans="1:6" s="51" customFormat="1" ht="16.5">
      <c r="A33" s="46"/>
      <c r="B33" s="46"/>
      <c r="C33" s="46"/>
      <c r="D33" s="46"/>
      <c r="E33" s="46"/>
      <c r="F33" s="47"/>
    </row>
    <row r="34" spans="1:6" s="51" customFormat="1" ht="16.5">
      <c r="A34" s="46"/>
      <c r="B34" s="46"/>
      <c r="C34" s="46"/>
      <c r="D34" s="46"/>
      <c r="E34" s="46"/>
      <c r="F34" s="47"/>
    </row>
    <row r="35" spans="1:6" s="51" customFormat="1" ht="16.5">
      <c r="A35" s="46"/>
      <c r="B35" s="46"/>
      <c r="C35" s="46"/>
      <c r="D35" s="46"/>
      <c r="E35" s="46"/>
      <c r="F35" s="47"/>
    </row>
    <row r="36" spans="1:6" s="51" customFormat="1" ht="16.5">
      <c r="A36" s="46"/>
      <c r="B36" s="46"/>
      <c r="C36" s="46"/>
      <c r="D36" s="46"/>
      <c r="E36" s="46"/>
      <c r="F36" s="47"/>
    </row>
    <row r="37" spans="1:6" s="51" customFormat="1" ht="16.5">
      <c r="A37" s="46"/>
      <c r="B37" s="46"/>
      <c r="C37" s="46"/>
      <c r="D37" s="46"/>
      <c r="E37" s="46"/>
      <c r="F37" s="47"/>
    </row>
    <row r="38" spans="1:6" s="51" customFormat="1" ht="16.5">
      <c r="A38" s="46"/>
      <c r="B38" s="46"/>
      <c r="C38" s="46"/>
      <c r="D38" s="46"/>
      <c r="E38" s="46"/>
      <c r="F38" s="47"/>
    </row>
    <row r="39" spans="1:6" s="51" customFormat="1" ht="16.5">
      <c r="A39" s="46"/>
      <c r="B39" s="46"/>
      <c r="C39" s="46"/>
      <c r="D39" s="46"/>
      <c r="E39" s="46"/>
      <c r="F39" s="47"/>
    </row>
    <row r="40" spans="1:6" s="51" customFormat="1" ht="16.5">
      <c r="A40" s="46"/>
      <c r="B40" s="46"/>
      <c r="C40" s="46"/>
      <c r="D40" s="46"/>
      <c r="E40" s="46"/>
      <c r="F40" s="47"/>
    </row>
    <row r="41" spans="1:6" s="51" customFormat="1" ht="16.5">
      <c r="A41" s="46"/>
      <c r="B41" s="46"/>
      <c r="C41" s="46"/>
      <c r="D41" s="46"/>
      <c r="E41" s="46"/>
      <c r="F41" s="47"/>
    </row>
    <row r="42" spans="1:6" s="51" customFormat="1" ht="16.5">
      <c r="A42" s="46"/>
      <c r="B42" s="46"/>
      <c r="C42" s="46"/>
      <c r="D42" s="46"/>
      <c r="E42" s="46"/>
      <c r="F42" s="47"/>
    </row>
    <row r="43" spans="1:6" s="51" customFormat="1" ht="16.5">
      <c r="A43" s="46"/>
      <c r="B43" s="46"/>
      <c r="C43" s="46"/>
      <c r="D43" s="46"/>
      <c r="E43" s="46"/>
      <c r="F43" s="47"/>
    </row>
    <row r="44" spans="1:6" s="51" customFormat="1" ht="16.5">
      <c r="A44" s="46"/>
      <c r="B44" s="46"/>
      <c r="C44" s="46"/>
      <c r="D44" s="46"/>
      <c r="E44" s="46"/>
      <c r="F44" s="47"/>
    </row>
    <row r="45" spans="1:6" s="51" customFormat="1" ht="16.5">
      <c r="A45" s="46"/>
      <c r="B45" s="46"/>
      <c r="C45" s="46"/>
      <c r="D45" s="46"/>
      <c r="E45" s="46"/>
      <c r="F45" s="47"/>
    </row>
    <row r="46" spans="1:6" ht="16.5">
      <c r="A46" s="46"/>
      <c r="B46" s="46"/>
      <c r="C46" s="46"/>
      <c r="D46" s="46"/>
      <c r="E46" s="46"/>
      <c r="F46" s="47"/>
    </row>
    <row r="47" spans="1:6" ht="16.5">
      <c r="A47" s="46"/>
      <c r="B47" s="46"/>
      <c r="C47" s="48"/>
      <c r="D47" s="46"/>
      <c r="E47" s="46"/>
      <c r="F47" s="49"/>
    </row>
    <row r="48" spans="1:6" ht="16.5">
      <c r="A48" s="46"/>
      <c r="B48" s="46"/>
      <c r="C48" s="48"/>
      <c r="D48" s="46"/>
      <c r="E48" s="46"/>
      <c r="F48" s="49"/>
    </row>
    <row r="49" spans="1:6" ht="16.5">
      <c r="A49" s="46"/>
      <c r="B49" s="46"/>
      <c r="C49" s="46"/>
      <c r="D49" s="50"/>
      <c r="E49" s="50"/>
      <c r="F49" s="49"/>
    </row>
    <row r="50" spans="1:6" ht="16.5">
      <c r="A50" s="46"/>
      <c r="B50" s="46"/>
      <c r="C50" s="48"/>
      <c r="D50" s="46"/>
      <c r="E50" s="46"/>
      <c r="F50" s="49"/>
    </row>
    <row r="51" spans="1:6" ht="16.5">
      <c r="A51" s="46"/>
      <c r="B51" s="46"/>
      <c r="C51" s="48"/>
      <c r="D51" s="46"/>
      <c r="E51" s="46"/>
      <c r="F51" s="49"/>
    </row>
    <row r="52" spans="1:6" ht="16.5">
      <c r="A52" s="46"/>
      <c r="B52" s="46"/>
      <c r="C52" s="48"/>
      <c r="D52" s="46"/>
      <c r="E52" s="46"/>
      <c r="F52" s="49"/>
    </row>
    <row r="53" spans="1:6" ht="16.5">
      <c r="A53" s="46"/>
      <c r="B53" s="46"/>
      <c r="C53" s="48"/>
      <c r="D53" s="47"/>
      <c r="E53" s="47"/>
      <c r="F53" s="49"/>
    </row>
    <row r="54" spans="1:6" ht="16.5">
      <c r="A54" s="46"/>
      <c r="B54" s="46"/>
      <c r="C54" s="48"/>
      <c r="D54" s="46"/>
      <c r="E54" s="46"/>
      <c r="F54" s="49"/>
    </row>
    <row r="55" spans="1:6" ht="16.5">
      <c r="A55" s="46"/>
      <c r="B55" s="46"/>
      <c r="C55" s="46"/>
      <c r="D55" s="46"/>
      <c r="E55" s="46"/>
      <c r="F55" s="49"/>
    </row>
    <row r="56" spans="1:6" ht="16.5">
      <c r="A56" s="46"/>
      <c r="B56" s="46"/>
      <c r="C56" s="48"/>
      <c r="D56" s="46"/>
      <c r="E56" s="46"/>
      <c r="F56" s="49"/>
    </row>
    <row r="57" spans="1:6" ht="16.5">
      <c r="A57" s="46"/>
      <c r="B57" s="46"/>
      <c r="C57" s="51"/>
      <c r="D57" s="51"/>
      <c r="E57" s="51"/>
      <c r="F57" s="49"/>
    </row>
    <row r="58" spans="1:6" ht="16.5">
      <c r="A58" s="46"/>
      <c r="B58" s="46"/>
      <c r="C58" s="48"/>
      <c r="D58" s="46"/>
      <c r="E58" s="46"/>
      <c r="F58" s="49"/>
    </row>
    <row r="59" spans="1:6" ht="16.5">
      <c r="A59" s="46"/>
      <c r="B59" s="46"/>
      <c r="C59" s="48"/>
      <c r="D59" s="46"/>
      <c r="E59" s="46"/>
      <c r="F59" s="49"/>
    </row>
    <row r="60" spans="1:6" ht="16.5">
      <c r="A60" s="46"/>
      <c r="B60" s="46"/>
      <c r="C60" s="48"/>
      <c r="D60" s="46"/>
      <c r="E60" s="46"/>
      <c r="F60" s="49"/>
    </row>
    <row r="61" spans="1:6" ht="16.5">
      <c r="A61" s="46"/>
      <c r="B61" s="46"/>
      <c r="C61" s="51"/>
      <c r="D61" s="51"/>
      <c r="E61" s="51"/>
      <c r="F61" s="51"/>
    </row>
    <row r="62" spans="1:6" ht="16.5">
      <c r="A62" s="46"/>
      <c r="B62" s="46"/>
      <c r="C62" s="48"/>
      <c r="D62" s="46"/>
      <c r="E62" s="46"/>
      <c r="F62" s="49"/>
    </row>
    <row r="63" spans="1:6" ht="16.5">
      <c r="A63" s="46"/>
      <c r="B63" s="46"/>
      <c r="C63" s="52"/>
      <c r="D63" s="48"/>
      <c r="E63" s="48"/>
      <c r="F63" s="49"/>
    </row>
    <row r="64" spans="1:6" ht="16.5">
      <c r="A64" s="46"/>
      <c r="B64" s="52"/>
      <c r="C64" s="48"/>
      <c r="D64" s="48"/>
      <c r="E64" s="48"/>
      <c r="F64" s="49"/>
    </row>
    <row r="65" spans="1:6" ht="16.5">
      <c r="A65" s="46"/>
      <c r="B65" s="52"/>
      <c r="C65" s="51"/>
      <c r="D65" s="51"/>
      <c r="E65" s="51"/>
      <c r="F65" s="51"/>
    </row>
    <row r="66" spans="1:6" ht="16.5">
      <c r="A66" s="46"/>
      <c r="B66" s="52"/>
    </row>
  </sheetData>
  <mergeCells count="6">
    <mergeCell ref="C32:E32"/>
    <mergeCell ref="D18:E18"/>
    <mergeCell ref="A1:F3"/>
    <mergeCell ref="C23:E23"/>
    <mergeCell ref="D26:E26"/>
    <mergeCell ref="C27:D27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sreerama navami</vt:lpstr>
      <vt:lpstr>Apr 24 </vt:lpstr>
      <vt:lpstr>may 24 </vt:lpstr>
      <vt:lpstr>june-24</vt:lpstr>
      <vt:lpstr>JULY-24</vt:lpstr>
      <vt:lpstr>gurupUrnima </vt:lpstr>
      <vt:lpstr>AUG-24</vt:lpstr>
      <vt:lpstr>sep-24 (2)</vt:lpstr>
      <vt:lpstr>SRAVANAMASAM KUNKUMARCHANA</vt:lpstr>
      <vt:lpstr>oct -24 </vt:lpstr>
      <vt:lpstr>Sarannavaratri</vt:lpstr>
      <vt:lpstr>nov </vt:lpstr>
      <vt:lpstr>karteeka masam</vt:lpstr>
      <vt:lpstr>dec </vt:lpstr>
      <vt:lpstr>JAN-25</vt:lpstr>
      <vt:lpstr>mukkoti yekadasi </vt:lpstr>
      <vt:lpstr>garden works </vt:lpstr>
      <vt:lpstr>feb </vt:lpstr>
      <vt:lpstr>shivaraatri </vt:lpstr>
      <vt:lpstr>Mar </vt:lpstr>
      <vt:lpstr>water proffing work </vt:lpstr>
      <vt:lpstr>april </vt:lpstr>
      <vt:lpstr>ramakalyanam </vt:lpstr>
      <vt:lpstr>ramakalyanam  katnamulu )</vt:lpstr>
      <vt:lpstr>work details </vt:lpstr>
      <vt:lpstr>may </vt:lpstr>
      <vt:lpstr>june </vt:lpstr>
      <vt:lpstr>july</vt:lpstr>
      <vt:lpstr>gurupURNima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2025-08-02T12:12:06Z</dcterms:modified>
</cp:coreProperties>
</file>