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65" yWindow="690" windowWidth="15390" windowHeight="8670" activeTab="3"/>
  </bookViews>
  <sheets>
    <sheet name="File Control" sheetId="1" r:id="rId1"/>
    <sheet name="Claims" sheetId="2" r:id="rId2"/>
    <sheet name="Payments" sheetId="3" r:id="rId3"/>
    <sheet name="XOB Info" sheetId="4" r:id="rId4"/>
    <sheet name="Pivot View" sheetId="5" r:id="rId5"/>
    <sheet name="Univita Test Plan" sheetId="8" r:id="rId6"/>
    <sheet name="Cyberlife Test Plan" sheetId="6" r:id="rId7"/>
    <sheet name="Sheet1" sheetId="7" r:id="rId8"/>
  </sheets>
  <definedNames>
    <definedName name="_xlnm.Print_Area" localSheetId="1">Claims!$A$1:$G$13</definedName>
    <definedName name="_xlnm.Print_Area" localSheetId="0">'File Control'!$A$1:$O$14</definedName>
    <definedName name="_xlnm.Print_Area" localSheetId="3">'XOB Info'!$A$1:$G$44</definedName>
    <definedName name="_xlnm.Print_Titles" localSheetId="6">'Cyberlife Test Plan'!$1:$1</definedName>
    <definedName name="_xlnm.Print_Titles" localSheetId="2">Payments!$1:$1</definedName>
  </definedNames>
  <calcPr calcId="125725"/>
</workbook>
</file>

<file path=xl/calcChain.xml><?xml version="1.0" encoding="utf-8"?>
<calcChain xmlns="http://schemas.openxmlformats.org/spreadsheetml/2006/main">
  <c r="X29" i="3"/>
  <c r="Q29" s="1"/>
  <c r="X24"/>
  <c r="X23"/>
  <c r="W23"/>
  <c r="W24"/>
  <c r="Q24"/>
  <c r="W20"/>
  <c r="V20"/>
  <c r="Q20"/>
  <c r="W19"/>
  <c r="V19"/>
  <c r="W15"/>
  <c r="V15"/>
  <c r="Q15"/>
  <c r="W14"/>
  <c r="V14"/>
  <c r="Q14" s="1"/>
  <c r="W13"/>
  <c r="V13"/>
  <c r="Q13" s="1"/>
  <c r="W12"/>
  <c r="V12"/>
  <c r="Q12"/>
  <c r="X7"/>
  <c r="S7"/>
  <c r="Q7" s="1"/>
  <c r="W29"/>
  <c r="W28"/>
  <c r="W27"/>
  <c r="W26"/>
  <c r="W25"/>
  <c r="W22"/>
  <c r="W21"/>
  <c r="W18"/>
  <c r="W17"/>
  <c r="W16"/>
  <c r="W11"/>
  <c r="W10"/>
  <c r="W9"/>
  <c r="W7"/>
  <c r="W6"/>
  <c r="W5"/>
  <c r="V29"/>
  <c r="V28"/>
  <c r="Q28" s="1"/>
  <c r="V27"/>
  <c r="Q27" s="1"/>
  <c r="V26"/>
  <c r="Q26" s="1"/>
  <c r="V25"/>
  <c r="Q25" s="1"/>
  <c r="Q23"/>
  <c r="V22"/>
  <c r="Q22" s="1"/>
  <c r="V21"/>
  <c r="Q21" s="1"/>
  <c r="V18"/>
  <c r="Q18" s="1"/>
  <c r="V17"/>
  <c r="Q17" s="1"/>
  <c r="V16"/>
  <c r="Q16" s="1"/>
  <c r="V11"/>
  <c r="Q11" s="1"/>
  <c r="V10"/>
  <c r="Q10" s="1"/>
  <c r="V9"/>
  <c r="Q9" s="1"/>
  <c r="V8"/>
  <c r="Q8" s="1"/>
  <c r="V7"/>
  <c r="V6"/>
  <c r="V5"/>
  <c r="V4"/>
  <c r="W4"/>
  <c r="Q19" l="1"/>
  <c r="Q6"/>
  <c r="Q5"/>
  <c r="W3"/>
  <c r="V3"/>
  <c r="Q3" s="1"/>
  <c r="Q4"/>
  <c r="V2" l="1"/>
  <c r="Q2" s="1"/>
  <c r="A80" i="6"/>
  <c r="A83" s="1"/>
  <c r="A86" s="1"/>
  <c r="A88" s="1"/>
  <c r="A91" s="1"/>
  <c r="A93" s="1"/>
  <c r="A95" s="1"/>
  <c r="A96" s="1"/>
  <c r="A99" s="1"/>
  <c r="A101" s="1"/>
  <c r="A103" s="1"/>
  <c r="A105" s="1"/>
  <c r="A108" s="1"/>
  <c r="A110" s="1"/>
  <c r="A112" s="1"/>
  <c r="A114" s="1"/>
  <c r="A116" s="1"/>
  <c r="A69"/>
  <c r="A67"/>
  <c r="A65"/>
  <c r="A63"/>
  <c r="A61"/>
  <c r="A59"/>
  <c r="A57"/>
  <c r="A55"/>
  <c r="A53"/>
  <c r="A51"/>
  <c r="A49"/>
  <c r="A46"/>
  <c r="A44"/>
  <c r="A42"/>
  <c r="A40"/>
  <c r="A38"/>
  <c r="A36"/>
  <c r="A33"/>
  <c r="A30"/>
  <c r="A28"/>
  <c r="A27"/>
  <c r="A25"/>
  <c r="A23"/>
  <c r="A20"/>
  <c r="A18"/>
  <c r="A16"/>
</calcChain>
</file>

<file path=xl/sharedStrings.xml><?xml version="1.0" encoding="utf-8"?>
<sst xmlns="http://schemas.openxmlformats.org/spreadsheetml/2006/main" count="703" uniqueCount="358">
  <si>
    <t>Company</t>
  </si>
  <si>
    <t>Reversal</t>
  </si>
  <si>
    <t>Amount</t>
  </si>
  <si>
    <t>SystemControl</t>
  </si>
  <si>
    <t>CycleDate</t>
  </si>
  <si>
    <t>ClaimRecordCount</t>
  </si>
  <si>
    <t>ClaimPaymentCount</t>
  </si>
  <si>
    <t>XOBUDSCodeCount</t>
  </si>
  <si>
    <t>ClaimPaymentTotalAmount</t>
  </si>
  <si>
    <t>LoanPaymentTotalAmount</t>
  </si>
  <si>
    <t>InterestPaymentTotalAmount</t>
  </si>
  <si>
    <t>CareGiverTrainingTotal</t>
  </si>
  <si>
    <t>TransitionPaymentTotalAmount</t>
  </si>
  <si>
    <t>FederalWithholdingTotalAmount</t>
  </si>
  <si>
    <t>StateWithholdingTotalAmount</t>
  </si>
  <si>
    <t>CityWithholdingTotalAmount</t>
  </si>
  <si>
    <t>CheckAmountTotalAmount</t>
  </si>
  <si>
    <t>XOBUDSCodeAmount</t>
  </si>
  <si>
    <t>SeqID</t>
  </si>
  <si>
    <t>PolicyNumber</t>
  </si>
  <si>
    <t>ClaimEndDate</t>
  </si>
  <si>
    <t>ClaimStartDate</t>
  </si>
  <si>
    <t>EliminationDaysUsed</t>
  </si>
  <si>
    <t>EOBStatus</t>
  </si>
  <si>
    <t>PayeeLast</t>
  </si>
  <si>
    <t>PayeeFirst</t>
  </si>
  <si>
    <t>PayeeOrg</t>
  </si>
  <si>
    <t>PayeeAddressLine1</t>
  </si>
  <si>
    <t>PayeeAddressLine2</t>
  </si>
  <si>
    <t>PayeeAddressLine3</t>
  </si>
  <si>
    <t xml:space="preserve">PayeeCity </t>
  </si>
  <si>
    <t>PayeeState</t>
  </si>
  <si>
    <t>PayeeZip</t>
  </si>
  <si>
    <t>PayeeAddressCountry</t>
  </si>
  <si>
    <t>PayeeTaxID</t>
  </si>
  <si>
    <t>PayeeTaxIDType</t>
  </si>
  <si>
    <t>ClaimAmount</t>
  </si>
  <si>
    <t>CheckAmount</t>
  </si>
  <si>
    <t>LoanPaymentAmount</t>
  </si>
  <si>
    <t>InterestAmount</t>
  </si>
  <si>
    <t>CareGiverTrainingAmount</t>
  </si>
  <si>
    <t>TransitionPaymentAmount</t>
  </si>
  <si>
    <t>FederalWithholdingAmount</t>
  </si>
  <si>
    <t>StateWithholdingAmount</t>
  </si>
  <si>
    <t>CityWithholdingAmount</t>
  </si>
  <si>
    <t>BenefitPaymentID</t>
  </si>
  <si>
    <t>PaymentType</t>
  </si>
  <si>
    <t>CheckNumber</t>
  </si>
  <si>
    <t>ReversalReason</t>
  </si>
  <si>
    <t>XOBUDSCode</t>
  </si>
  <si>
    <t>ServicePeriodStart</t>
  </si>
  <si>
    <t>ServicePeriodEnd</t>
  </si>
  <si>
    <t>ServiceUnits</t>
  </si>
  <si>
    <t>ServiceUnitsMeasure</t>
  </si>
  <si>
    <r>
      <t xml:space="preserve">SeqID </t>
    </r>
    <r>
      <rPr>
        <sz val="8"/>
        <color theme="1"/>
        <rFont val="Century Gothic"/>
        <family val="2"/>
      </rPr>
      <t>(claim)</t>
    </r>
  </si>
  <si>
    <t>File Control</t>
  </si>
  <si>
    <t>Claims</t>
  </si>
  <si>
    <t>Payments</t>
  </si>
  <si>
    <t>XOB Info</t>
  </si>
  <si>
    <t>UVC</t>
  </si>
  <si>
    <t>PL</t>
  </si>
  <si>
    <t>Approved</t>
  </si>
  <si>
    <t>I</t>
  </si>
  <si>
    <t>EFT</t>
  </si>
  <si>
    <t>N</t>
  </si>
  <si>
    <t>CGTN</t>
  </si>
  <si>
    <t>C</t>
  </si>
  <si>
    <t>CHECK</t>
  </si>
  <si>
    <t>Task #</t>
  </si>
  <si>
    <t>Test Condition</t>
  </si>
  <si>
    <t>Transactions</t>
  </si>
  <si>
    <t>Expected Results</t>
  </si>
  <si>
    <t>Actual Results</t>
  </si>
  <si>
    <t>Test Criteria – Claim (LTCON)</t>
  </si>
  <si>
    <t>Claim starts on leap day.</t>
  </si>
  <si>
    <t>U106,LTCXXXXXXX;REQTYPEW=LTCON;ASOF=02292012;ADJUST=CLAIM;.</t>
  </si>
  <si>
    <t>Claim starts on cycle date.</t>
  </si>
  <si>
    <t>U106,LTCXXXXXXX;REQTYPEW=LTCON;ASOF=MMDDYYYY;ADJUST=CLAIM;.</t>
  </si>
  <si>
    <t>Claim ASOF Date after cycle date.</t>
  </si>
  <si>
    <t>Claim ASOF Date</t>
  </si>
  <si>
    <t xml:space="preserve"> before cycle date.</t>
  </si>
  <si>
    <t>Claim starts on end date.</t>
  </si>
  <si>
    <t>Pending status on Host</t>
  </si>
  <si>
    <t>Suspend Code on Host</t>
  </si>
  <si>
    <t>Test Criteria - Distribution</t>
  </si>
  <si>
    <t>Claim files on policy that has loan.</t>
  </si>
  <si>
    <t xml:space="preserve">U106,LTCXXXXXXX;REQTYPEW=LTCON;ASOF=MMDDYYYY;ADJUST=CLAIM;.                            </t>
  </si>
  <si>
    <t>Claim files on policy that has withdraw.</t>
  </si>
  <si>
    <t>Test Criteria – Termination</t>
  </si>
  <si>
    <t>Claim files on policy that is lapsed.</t>
  </si>
  <si>
    <t>Claim files on policy that is surrendered.</t>
  </si>
  <si>
    <t>Claim files during free look period.</t>
  </si>
  <si>
    <t>Claim files within 90 days of the policy issue date.</t>
  </si>
  <si>
    <t>Coverage insured dies in the middle of claim process.</t>
  </si>
  <si>
    <t>Manual Process to reverse the transaction.</t>
  </si>
  <si>
    <t>Test Criteria – Reissue</t>
  </si>
  <si>
    <t>Claim files on a reissued policy.</t>
  </si>
  <si>
    <t>Test Criteria – Maintenance</t>
  </si>
  <si>
    <t>Claim reversal/correction due to claim processed on a wrong policy.</t>
  </si>
  <si>
    <t>Manual Processing.</t>
  </si>
  <si>
    <t>Claim files on policy that has loan repayment.</t>
  </si>
  <si>
    <t>Submit 2 claims on a single policy within 30 days.</t>
  </si>
  <si>
    <t>Submit 3 claims on a single policy within 30 days.</t>
  </si>
  <si>
    <t>Submit 4 claims on a single policy within 30 days.</t>
  </si>
  <si>
    <t>Submit 5 claims on a single policy within 30 days.</t>
  </si>
  <si>
    <t>should reject</t>
  </si>
  <si>
    <t>Test Criteria – Type of Claims</t>
  </si>
  <si>
    <t>Claim feeds without CAREGIVER amount.</t>
  </si>
  <si>
    <t>Claim feeds without HOMEMED amount.</t>
  </si>
  <si>
    <t>Claim feeds without INTEREST.</t>
  </si>
  <si>
    <t>Claim feeds without LOANREPAY amount.</t>
  </si>
  <si>
    <t>Claim feeds with CAREGIVER amount.</t>
  </si>
  <si>
    <t>Claim feeds with HOMEMED amount.</t>
  </si>
  <si>
    <t>Claim feeds with INTEREST.</t>
  </si>
  <si>
    <t>Claim feeds with LOANREPAY amount &lt; Loan Payoff</t>
  </si>
  <si>
    <t>Claim feeds with LOANREPAY amount = Loan Payoff</t>
  </si>
  <si>
    <t>Claim feeds with LOANREPAY amount &gt; Loan Payoff</t>
  </si>
  <si>
    <t>Claim files on policy that exhausted ABR &amp; EBR.</t>
  </si>
  <si>
    <t>U106,LTCXXXXXXX;REQTYPEW=LTCOF;ASOF=MMDDYYYY;ADJUST=CLAIM;.</t>
  </si>
  <si>
    <t>Test Criteria – Claim (LTCOF)</t>
  </si>
  <si>
    <t>U106,LTCXXXXXXX;REQTYPEW=LTC;ASOF=MMDDYYYY;AMOUNT=XXX;ADJUST=CLAIM;           U106,LTCXXXXXXX;INT=XX;CAREGIVE=XX;HOMEMED=XX;LOANRPAY=$$$.$$;.</t>
  </si>
  <si>
    <t>U106,LTCXXXXXXX;REQTYPEW=LTC;ASOF=MMDDYYYY;AMOUNT=XXX;ADJUST=CLAIM;           U106,LTCXXXXXXX;INT=XX;CAREGIVE=500.00;HOMEMED=XX;LOANRPAY=XX;.</t>
  </si>
  <si>
    <t>U106,LTCXXXXXXX;REQTYPEW=LTC;ASOF=MMDDYYYY;AMOUNT=XXX;ADJUST=CLAIM;           U106,LTCXXXXXXX;INT=XX;CAREGIVE=XX;HOMEMED=250.00;LOANRPAY=XX;.</t>
  </si>
  <si>
    <t>U106,LTCXXXXXXX;REQTYPEW=LTC;ASOF=MMDDYYYY;AMOUNT=XXX;ADJUST=CLAIM;           U106,LTCXXXXXXX;INT=25.00;CAREGIVE=XX;HOMEMED=XX;LOANRPAY=XX;.</t>
  </si>
  <si>
    <t>U106,LTCXXXXXXX;REQTYPEW=LTC;ASOF=MMDDYYYY;AMOUNT=XXX;ADJUST=CLAIM;           U106,LTCXXXXXXX;INT=XX;CAREGIVE=XX;HOMEMED=XX;LOANRPAY=XX;.</t>
  </si>
  <si>
    <t>U106,LTCXXXXXXX;REQTYPEW=LTC;ASOF=MMDDYYYY;AMOUNT=XXX;ADJUST=CLAIM;                             U106,LTCXXXXXXX;INT=XX;CAREGIVE=;HOMEMED=XX;LOANRPAY=XX;.</t>
  </si>
  <si>
    <t>U106,LTCXXXXXXX;REQTYPEW=LTC;ASOF=MMDDYYYY;AMOUNT=XXX;ADJUST=CLAIM;                          U106,LTCXXXXXXX;INT=XX;CAREGIVE=XX;HOMEMED=;LOANRPAY=XX;.</t>
  </si>
  <si>
    <t>U106,LTCXXXXXXX;REQTYPEW=LTC;ASOF=MMDDYYYY;AMOUNT=XXX;ADJUST=CLAIM;                          U106,LTCXXXXXXX;INT=;CAREGIVE=XX;HOMEMED=XX;LOANRPAY=XX;.</t>
  </si>
  <si>
    <t>U106,LTCXXXXXXX;REQTYPEW=LTC;ASOF=MMDDYYYY;AMOUNT=XXX;ADJUST=CLAIM;                         U106,LTCXXXXXXX;INT=XX;CAREGIVE=XX;HOMEMED=XX;LOANRPAY=;.</t>
  </si>
  <si>
    <t>U106,LTCXXXXXXX;REQTYPEW=LTC;ASOF=MMDDYYYY;AMOUNT=XXX;ADJUST=CLAIM;                        U106,LTCXXXXXXX;INT=XX;CAREGIVE=;HOMEMED=XX;LOANRPAY=XX;.</t>
  </si>
  <si>
    <t>U106,LTCXXXXXXX;REQTYPEW=LTC;ASOF=MMDDYYYY;AMOUNT=XXX;ADJUST=CLAIM;                     U106,LTCXXXXXXX;INT=;CAREGIVE=XX;HOMEMED=XX;LOANRPAY=XX;.</t>
  </si>
  <si>
    <t>Submit Claim without Payee Address Country</t>
  </si>
  <si>
    <t>Payee Address Country should default to '0' for USA.</t>
  </si>
  <si>
    <t>LTC5000610</t>
  </si>
  <si>
    <t>DPOSC_Policy_Status_Code</t>
  </si>
  <si>
    <t>Policy_Number</t>
  </si>
  <si>
    <t>PCLM_ORIG_MAX_MTHLY_ABR_AMT</t>
  </si>
  <si>
    <t>PCLM_ORIG_MAX_MTHLY_EBR_AMT</t>
  </si>
  <si>
    <t>PCLM_Benefit_ORIG_DUR_Year_NUM</t>
  </si>
  <si>
    <t>PCLM_Caregiver_MAX_AMT</t>
  </si>
  <si>
    <t>PCLM_Caregiver_Paid_AMT</t>
  </si>
  <si>
    <t>PCLM_Non_Continual_ALT_MAX_AMT</t>
  </si>
  <si>
    <t>PCLM_Non_Continual_ALT_Paid_AMT</t>
  </si>
  <si>
    <t>PCLM_Policy_PREM_ITD_AMT</t>
  </si>
  <si>
    <t>PCLM_ABR_PREM_ITD_AMT</t>
  </si>
  <si>
    <t>PCLM_EBR_PREM_ITD_AMT</t>
  </si>
  <si>
    <t>PCLM_Total_Claims_Paid_AMT</t>
  </si>
  <si>
    <t>NAME/Address</t>
  </si>
  <si>
    <t>DOB/SSN</t>
  </si>
  <si>
    <t>BS</t>
  </si>
  <si>
    <t>Kim, Yong Ha                         369 Sterling Cir, Cary IL 60013</t>
  </si>
  <si>
    <t>03/03/1965 - 228-98-1002</t>
  </si>
  <si>
    <t>LTC5000620</t>
  </si>
  <si>
    <t>PresteJohn, Carol                        18 Anthony Cir, Newton MA 02460</t>
  </si>
  <si>
    <t>06/23/1960 - 014-56-1188</t>
  </si>
  <si>
    <t>LTC5000630</t>
  </si>
  <si>
    <t>Gillum, Claudia E                   7762 Park Rdg Cir, Fort Collins CO 80528</t>
  </si>
  <si>
    <t>04/05/1955 - 524-76-1172</t>
  </si>
  <si>
    <t>LTC5000670</t>
  </si>
  <si>
    <t>Mitchell, Meredith                      520 Rosemary Rd, Lake Forest IL 60045-2359</t>
  </si>
  <si>
    <t>02/04/1969 - 277-84-5455</t>
  </si>
  <si>
    <t>LTC5000680</t>
  </si>
  <si>
    <t>Phelps, Cynthia C                      2020 Bogard Ln, MT Washington KY 40047</t>
  </si>
  <si>
    <t>12/06/1955 - 404-80-4185</t>
  </si>
  <si>
    <t>LTC5000690</t>
  </si>
  <si>
    <t>Singh, Jainarayn                        212 Troon Dr, Princeton KY 42445</t>
  </si>
  <si>
    <t>09/25/1953 - 405-47-2141</t>
  </si>
  <si>
    <t>LTC5000650</t>
  </si>
  <si>
    <t>Scruggs, Freddy W               1516 Oak Dale Rd, Westmoreland TN 37186</t>
  </si>
  <si>
    <t>09/02/1945 - 410-72-4027</t>
  </si>
  <si>
    <t>LTC5000840</t>
  </si>
  <si>
    <t>Dumaine, Doreen                     10270 Goldeneye Dr, Alexandria KY 41001</t>
  </si>
  <si>
    <t>02/05/1956 - 030-46-8411</t>
  </si>
  <si>
    <t>LTC5000790</t>
  </si>
  <si>
    <t>McCain, Marilyn                      6659 State Rte 133, Pleasant Plain OH 45162</t>
  </si>
  <si>
    <t>09/01/1944 - 293-40-8224</t>
  </si>
  <si>
    <t>LTC5000920</t>
  </si>
  <si>
    <t>Brazil, Rebecca S                   121 Three Rivers Dr, Dillon CO 80434</t>
  </si>
  <si>
    <t>04/07/1947 - 512-50-0262</t>
  </si>
  <si>
    <t>LTC5000950</t>
  </si>
  <si>
    <t>Woods, Bruce B                       2638 Lindenwood Dr, Pittsburgh PA 15241</t>
  </si>
  <si>
    <t>05/17/1948 - 054-38-9638</t>
  </si>
  <si>
    <t>LTC5000960</t>
  </si>
  <si>
    <t>Ruf, John J                                 108 Woodcliffe Pl Dr, Chesterfield MO 63005</t>
  </si>
  <si>
    <t>09/20/1953 - 495-60-7189</t>
  </si>
  <si>
    <t>LTC5001110</t>
  </si>
  <si>
    <t>Sloat, Bernadette C                     16000 Oleta Ln, Sugar Land TX 77498</t>
  </si>
  <si>
    <t>09/23/1956 - 449-98-2373</t>
  </si>
  <si>
    <t>LTC5001200</t>
  </si>
  <si>
    <t>Brown, Mary R                          479 Robinson Rd, Mooresville NC 28117</t>
  </si>
  <si>
    <t>09/29/1939 - 262-54-5210</t>
  </si>
  <si>
    <t>LTC5001250</t>
  </si>
  <si>
    <t>Zachry, Joel G                        104 Zachry Dr, Kingston TN 37763-7007</t>
  </si>
  <si>
    <t>01/20/1948 - 412-78-3513</t>
  </si>
  <si>
    <t>Kim</t>
  </si>
  <si>
    <t>Cary</t>
  </si>
  <si>
    <t>IL</t>
  </si>
  <si>
    <t>check</t>
  </si>
  <si>
    <t xml:space="preserve">Young Yee </t>
  </si>
  <si>
    <t>Prestejohn</t>
  </si>
  <si>
    <t>John</t>
  </si>
  <si>
    <t>18 Anthony Cir</t>
  </si>
  <si>
    <t>MA</t>
  </si>
  <si>
    <t>Boston</t>
  </si>
  <si>
    <t>028981002</t>
  </si>
  <si>
    <t>02460</t>
  </si>
  <si>
    <t>014001188</t>
  </si>
  <si>
    <t>n</t>
  </si>
  <si>
    <t>CBS Nursing Home</t>
  </si>
  <si>
    <t>700 buffalo way</t>
  </si>
  <si>
    <t>kenmore</t>
  </si>
  <si>
    <t>ny</t>
  </si>
  <si>
    <t>eft</t>
  </si>
  <si>
    <t>Gillium</t>
  </si>
  <si>
    <t>Claudia</t>
  </si>
  <si>
    <t>7766 Park Rdg Cir</t>
  </si>
  <si>
    <t>Fort Collins</t>
  </si>
  <si>
    <t>CO</t>
  </si>
  <si>
    <t>i</t>
  </si>
  <si>
    <t>Mitchell</t>
  </si>
  <si>
    <t>MARY</t>
  </si>
  <si>
    <t>500 rosemary rd</t>
  </si>
  <si>
    <t>lake forest</t>
  </si>
  <si>
    <t>il</t>
  </si>
  <si>
    <t>60045-2359</t>
  </si>
  <si>
    <t>ltc5000680</t>
  </si>
  <si>
    <t>Phelps</t>
  </si>
  <si>
    <t>Carol</t>
  </si>
  <si>
    <t>200 bogard ln</t>
  </si>
  <si>
    <t>fl 21</t>
  </si>
  <si>
    <t>apt 100</t>
  </si>
  <si>
    <t>Mt Washington</t>
  </si>
  <si>
    <t>KY</t>
  </si>
  <si>
    <t>3699 Sterlin Cir</t>
  </si>
  <si>
    <t>house no 29999</t>
  </si>
  <si>
    <t>phase-17 mohall</t>
  </si>
  <si>
    <t>punja india</t>
  </si>
  <si>
    <t>Check</t>
  </si>
  <si>
    <t>Punja Home Care</t>
  </si>
  <si>
    <t>LTC5001460</t>
  </si>
  <si>
    <t>LTC5001940</t>
  </si>
  <si>
    <t>LTC5001930</t>
  </si>
  <si>
    <t>LTC5001700</t>
  </si>
  <si>
    <t>LTC5001710</t>
  </si>
  <si>
    <t>Scruggs Nursing Home</t>
  </si>
  <si>
    <t>Attn: Acct Receivable</t>
  </si>
  <si>
    <t>Route B10</t>
  </si>
  <si>
    <t>PO Box 811</t>
  </si>
  <si>
    <t>Westmoreland</t>
  </si>
  <si>
    <t>TN</t>
  </si>
  <si>
    <t>37186-0811</t>
  </si>
  <si>
    <t>Jones</t>
  </si>
  <si>
    <t>Dumaine</t>
  </si>
  <si>
    <t>PO BOX 855</t>
  </si>
  <si>
    <t>Alexandria</t>
  </si>
  <si>
    <t>41001-0855</t>
  </si>
  <si>
    <t>McCain Nursing home</t>
  </si>
  <si>
    <t>5555 State Route 133</t>
  </si>
  <si>
    <t>Pleasant Plain</t>
  </si>
  <si>
    <t>AK</t>
  </si>
  <si>
    <t>Smith</t>
  </si>
  <si>
    <t>Mary</t>
  </si>
  <si>
    <t>Brazil</t>
  </si>
  <si>
    <t>Susan</t>
  </si>
  <si>
    <t>Dillon</t>
  </si>
  <si>
    <t>889 Three Rivers Ln</t>
  </si>
  <si>
    <t>Claim feeds with over the Maximum Caregiver</t>
  </si>
  <si>
    <t>Woods</t>
  </si>
  <si>
    <t>Bob</t>
  </si>
  <si>
    <t>3888 Linden Lane</t>
  </si>
  <si>
    <t>Pittsburgh</t>
  </si>
  <si>
    <t>PA</t>
  </si>
  <si>
    <t>15244-1250</t>
  </si>
  <si>
    <t>RUFF</t>
  </si>
  <si>
    <t>Jim</t>
  </si>
  <si>
    <t>777 Mang Ave</t>
  </si>
  <si>
    <t>Buffalo</t>
  </si>
  <si>
    <t>NY</t>
  </si>
  <si>
    <t>Mang Nursing Home</t>
  </si>
  <si>
    <t>Attn: Jim Ruff</t>
  </si>
  <si>
    <t>c</t>
  </si>
  <si>
    <t>Sloan</t>
  </si>
  <si>
    <t>Bernard</t>
  </si>
  <si>
    <t>6000 Orlando Rd</t>
  </si>
  <si>
    <t>Sugar Land</t>
  </si>
  <si>
    <t>TX</t>
  </si>
  <si>
    <t>Brown</t>
  </si>
  <si>
    <t>Jackson</t>
  </si>
  <si>
    <t>790 Robinon Rd</t>
  </si>
  <si>
    <t>Mooresville</t>
  </si>
  <si>
    <t>NC</t>
  </si>
  <si>
    <t>Good Nursing Home</t>
  </si>
  <si>
    <t>1000 Zachry Kingston Dr</t>
  </si>
  <si>
    <t>PO Box 85A</t>
  </si>
  <si>
    <t>Kingston</t>
  </si>
  <si>
    <t>37763-7007</t>
  </si>
  <si>
    <t xml:space="preserve">Marlys R Mifek                                                  36452 Clear Lake Dr, Wasseca MN 56093-4615                                               </t>
  </si>
  <si>
    <t>06/14/1951                                          476-62-5884</t>
  </si>
  <si>
    <t>Pending</t>
  </si>
  <si>
    <t>07/11/1950                          237-92-1424</t>
  </si>
  <si>
    <t>Allen Lundy                                                     Address Unknown</t>
  </si>
  <si>
    <t>03/15/1941                            494-46-3137</t>
  </si>
  <si>
    <t>Theodore E Boyer                        446 Lincoln St, Herculaneum MO 63047</t>
  </si>
  <si>
    <t>Jean W Diamond                                         423 Westgreen Ln, Westerville OH 43082</t>
  </si>
  <si>
    <t>04/21/1951              199-36-8272</t>
  </si>
  <si>
    <t>08/24/1949                        547-72-1432</t>
  </si>
  <si>
    <t>Roman Kehl                                               1079 Bethany Pl, Green Bay              WI 54304</t>
  </si>
  <si>
    <t>Muffek</t>
  </si>
  <si>
    <t>333 Clear Water</t>
  </si>
  <si>
    <t>Wesca</t>
  </si>
  <si>
    <t>MN</t>
  </si>
  <si>
    <t>56093-4615</t>
  </si>
  <si>
    <t>Lund</t>
  </si>
  <si>
    <t>Allen</t>
  </si>
  <si>
    <t>444 Park Way</t>
  </si>
  <si>
    <t>Aliso</t>
  </si>
  <si>
    <t>CA</t>
  </si>
  <si>
    <t>Boyer</t>
  </si>
  <si>
    <t>Doren</t>
  </si>
  <si>
    <t>4485 Lincoln Ave</t>
  </si>
  <si>
    <t>House #250</t>
  </si>
  <si>
    <t>Herculaneum</t>
  </si>
  <si>
    <t>MO</t>
  </si>
  <si>
    <t>Diamond</t>
  </si>
  <si>
    <t>500 Eastgreen Rd</t>
  </si>
  <si>
    <t>Westerville</t>
  </si>
  <si>
    <t>OH</t>
  </si>
  <si>
    <t>Kehha</t>
  </si>
  <si>
    <t>Linda</t>
  </si>
  <si>
    <t>179 Bethany Way</t>
  </si>
  <si>
    <t>Greenville</t>
  </si>
  <si>
    <t>WI</t>
  </si>
  <si>
    <t>ltc5000920</t>
  </si>
  <si>
    <t>pl</t>
  </si>
  <si>
    <t>cgtn</t>
  </si>
  <si>
    <t>NHSK</t>
  </si>
  <si>
    <t>MODX</t>
  </si>
  <si>
    <t>CPFC</t>
  </si>
  <si>
    <t>INTT</t>
  </si>
  <si>
    <t>SETL</t>
  </si>
  <si>
    <t>HCAR</t>
  </si>
  <si>
    <t>FCAR</t>
  </si>
  <si>
    <t>WELL</t>
  </si>
  <si>
    <t>TRAN</t>
  </si>
  <si>
    <t>Screnario Description</t>
  </si>
  <si>
    <t>Claim Paid to a Provider</t>
  </si>
  <si>
    <t>Claim Paid with Multiple Service Details paid on same check</t>
  </si>
  <si>
    <t>Process a claim payment on a policy with multiple XOB's.</t>
  </si>
  <si>
    <t>Process a claim payment where there are multiple claim payment requests for the same provider.</t>
  </si>
  <si>
    <t>Pay claim for International Benefit</t>
  </si>
  <si>
    <t>Pay claim for transition benefit</t>
  </si>
  <si>
    <t>Process claim payment via CHECK Method.</t>
  </si>
  <si>
    <t>Process claim payment via EFT Method.</t>
  </si>
  <si>
    <t>Caregiver training is over the life max amount.</t>
  </si>
  <si>
    <t>XOB start date is greater than Claim date.</t>
  </si>
  <si>
    <t>Pay claim where Fed Withholding is applicable</t>
  </si>
  <si>
    <t>Pay claim where State Withholding is applicable</t>
  </si>
  <si>
    <t>Pay claim where City Withholding is applicable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</si>
</sst>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rgb="FF000000"/>
      <name val="Consolas"/>
      <family val="3"/>
    </font>
    <font>
      <sz val="11"/>
      <color theme="1"/>
      <name val="Consolas"/>
      <family val="3"/>
    </font>
    <font>
      <b/>
      <sz val="11"/>
      <color rgb="FF000000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0" fillId="0" borderId="1" xfId="0" applyBorder="1"/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7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justify" vertical="top" wrapText="1"/>
    </xf>
    <xf numFmtId="0" fontId="7" fillId="0" borderId="0" xfId="0" applyFont="1"/>
    <xf numFmtId="0" fontId="7" fillId="6" borderId="9" xfId="0" applyFont="1" applyFill="1" applyBorder="1" applyAlignment="1">
      <alignment horizontal="justify" vertical="top" wrapText="1"/>
    </xf>
    <xf numFmtId="0" fontId="7" fillId="6" borderId="10" xfId="0" applyFont="1" applyFill="1" applyBorder="1" applyAlignment="1">
      <alignment horizontal="justify" vertical="top" wrapText="1"/>
    </xf>
    <xf numFmtId="0" fontId="10" fillId="0" borderId="13" xfId="0" applyFont="1" applyBorder="1" applyAlignment="1">
      <alignment horizontal="justify" vertical="top" wrapText="1"/>
    </xf>
    <xf numFmtId="0" fontId="9" fillId="0" borderId="10" xfId="0" applyFont="1" applyBorder="1" applyAlignment="1">
      <alignment horizontal="justify" vertical="top" wrapText="1"/>
    </xf>
    <xf numFmtId="0" fontId="9" fillId="0" borderId="11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justify" vertical="top" wrapText="1"/>
    </xf>
    <xf numFmtId="0" fontId="0" fillId="0" borderId="1" xfId="0" applyFill="1" applyBorder="1"/>
    <xf numFmtId="0" fontId="11" fillId="8" borderId="17" xfId="1" applyFont="1" applyFill="1" applyBorder="1" applyAlignment="1">
      <alignment horizontal="center" wrapText="1"/>
    </xf>
    <xf numFmtId="0" fontId="11" fillId="8" borderId="17" xfId="1" applyFont="1" applyFill="1" applyBorder="1" applyAlignment="1">
      <alignment horizontal="center" vertical="top" wrapText="1"/>
    </xf>
    <xf numFmtId="0" fontId="1" fillId="0" borderId="18" xfId="1" applyBorder="1" applyAlignment="1">
      <alignment wrapText="1"/>
    </xf>
    <xf numFmtId="0" fontId="1" fillId="0" borderId="18" xfId="1" applyBorder="1" applyAlignment="1">
      <alignment vertical="top" wrapText="1"/>
    </xf>
    <xf numFmtId="2" fontId="0" fillId="0" borderId="0" xfId="0" applyNumberFormat="1"/>
    <xf numFmtId="0" fontId="0" fillId="0" borderId="19" xfId="0" applyFill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ill="1" applyBorder="1"/>
    <xf numFmtId="0" fontId="1" fillId="0" borderId="20" xfId="1" applyBorder="1" applyAlignment="1">
      <alignment wrapText="1"/>
    </xf>
    <xf numFmtId="0" fontId="1" fillId="0" borderId="20" xfId="1" applyBorder="1" applyAlignment="1">
      <alignment vertical="top" wrapText="1"/>
    </xf>
    <xf numFmtId="0" fontId="0" fillId="0" borderId="18" xfId="0" applyBorder="1"/>
    <xf numFmtId="0" fontId="0" fillId="0" borderId="18" xfId="0" applyFill="1" applyBorder="1"/>
    <xf numFmtId="0" fontId="11" fillId="8" borderId="21" xfId="1" applyFont="1" applyFill="1" applyBorder="1" applyAlignment="1">
      <alignment horizontal="center" wrapText="1"/>
    </xf>
    <xf numFmtId="0" fontId="11" fillId="8" borderId="22" xfId="1" applyFont="1" applyFill="1" applyBorder="1" applyAlignment="1">
      <alignment horizontal="center" wrapText="1"/>
    </xf>
    <xf numFmtId="0" fontId="11" fillId="8" borderId="23" xfId="1" applyFont="1" applyFill="1" applyBorder="1" applyAlignment="1">
      <alignment horizontal="center" wrapText="1"/>
    </xf>
    <xf numFmtId="0" fontId="12" fillId="7" borderId="18" xfId="1" applyFont="1" applyFill="1" applyBorder="1" applyAlignment="1">
      <alignment vertical="top" wrapText="1"/>
    </xf>
    <xf numFmtId="8" fontId="12" fillId="7" borderId="18" xfId="1" applyNumberFormat="1" applyFont="1" applyFill="1" applyBorder="1" applyAlignment="1">
      <alignment horizontal="right" vertical="top" wrapText="1"/>
    </xf>
    <xf numFmtId="0" fontId="12" fillId="7" borderId="18" xfId="1" applyFont="1" applyFill="1" applyBorder="1" applyAlignment="1">
      <alignment horizontal="right" vertical="top" wrapText="1"/>
    </xf>
    <xf numFmtId="0" fontId="0" fillId="0" borderId="18" xfId="0" applyBorder="1" applyAlignment="1">
      <alignment vertical="top" wrapText="1"/>
    </xf>
    <xf numFmtId="0" fontId="0" fillId="0" borderId="0" xfId="0" applyFill="1" applyBorder="1"/>
    <xf numFmtId="2" fontId="0" fillId="0" borderId="19" xfId="0" applyNumberFormat="1" applyFill="1" applyBorder="1"/>
    <xf numFmtId="164" fontId="0" fillId="0" borderId="0" xfId="0" applyNumberFormat="1"/>
    <xf numFmtId="0" fontId="0" fillId="0" borderId="19" xfId="0" applyBorder="1"/>
    <xf numFmtId="2" fontId="0" fillId="0" borderId="0" xfId="0" applyNumberFormat="1" applyBorder="1"/>
    <xf numFmtId="0" fontId="8" fillId="6" borderId="14" xfId="0" applyFont="1" applyFill="1" applyBorder="1" applyAlignment="1">
      <alignment horizontal="justify" vertical="top" wrapText="1"/>
    </xf>
    <xf numFmtId="0" fontId="8" fillId="6" borderId="15" xfId="0" applyFont="1" applyFill="1" applyBorder="1" applyAlignment="1">
      <alignment horizontal="justify" vertical="top" wrapText="1"/>
    </xf>
    <xf numFmtId="0" fontId="9" fillId="0" borderId="16" xfId="0" applyFont="1" applyBorder="1" applyAlignment="1">
      <alignment horizontal="justify" vertical="top" wrapText="1"/>
    </xf>
    <xf numFmtId="0" fontId="9" fillId="0" borderId="11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justify" vertical="top" wrapText="1"/>
    </xf>
    <xf numFmtId="0" fontId="9" fillId="0" borderId="12" xfId="0" applyFont="1" applyBorder="1" applyAlignment="1">
      <alignment horizontal="justify" vertical="top" wrapText="1"/>
    </xf>
    <xf numFmtId="0" fontId="10" fillId="0" borderId="12" xfId="0" applyFont="1" applyBorder="1" applyAlignment="1">
      <alignment horizontal="justify" vertical="top" wrapText="1"/>
    </xf>
    <xf numFmtId="0" fontId="5" fillId="6" borderId="14" xfId="0" applyFont="1" applyFill="1" applyBorder="1" applyAlignment="1">
      <alignment horizontal="justify" vertical="top" wrapText="1"/>
    </xf>
    <xf numFmtId="0" fontId="5" fillId="6" borderId="15" xfId="0" applyFont="1" applyFill="1" applyBorder="1" applyAlignment="1">
      <alignment horizontal="justify" vertical="top" wrapText="1"/>
    </xf>
    <xf numFmtId="0" fontId="5" fillId="6" borderId="8" xfId="0" applyFont="1" applyFill="1" applyBorder="1" applyAlignment="1">
      <alignment horizontal="justify" vertical="top" wrapText="1"/>
    </xf>
    <xf numFmtId="0" fontId="8" fillId="6" borderId="8" xfId="0" applyFont="1" applyFill="1" applyBorder="1" applyAlignment="1">
      <alignment horizontal="justify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BE"/>
      <color rgb="FFFFFFB4"/>
      <color rgb="FFFFFFC8"/>
      <color rgb="FFFFFFD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  <pageSetUpPr fitToPage="1"/>
  </sheetPr>
  <dimension ref="A1:O23"/>
  <sheetViews>
    <sheetView zoomScaleNormal="100" workbookViewId="0">
      <selection activeCell="D16" sqref="D16"/>
    </sheetView>
  </sheetViews>
  <sheetFormatPr defaultRowHeight="15"/>
  <cols>
    <col min="1" max="1" width="13.42578125" style="1" bestFit="1" customWidth="1"/>
    <col min="2" max="2" width="10.140625" style="1" bestFit="1" customWidth="1"/>
    <col min="3" max="3" width="17.42578125" style="1" bestFit="1" customWidth="1"/>
    <col min="4" max="4" width="18.7109375" style="1" bestFit="1" customWidth="1"/>
    <col min="5" max="5" width="18" style="1" bestFit="1" customWidth="1"/>
    <col min="6" max="6" width="24.5703125" style="1" bestFit="1" customWidth="1"/>
    <col min="7" max="7" width="23.85546875" style="1" bestFit="1" customWidth="1"/>
    <col min="8" max="8" width="26.28515625" style="1" bestFit="1" customWidth="1"/>
    <col min="9" max="9" width="20.7109375" style="1" bestFit="1" customWidth="1"/>
    <col min="10" max="10" width="27.7109375" style="1" bestFit="1" customWidth="1"/>
    <col min="11" max="11" width="29.140625" style="1" bestFit="1" customWidth="1"/>
    <col min="12" max="12" width="27.42578125" style="1" bestFit="1" customWidth="1"/>
    <col min="13" max="13" width="26" style="1" bestFit="1" customWidth="1"/>
    <col min="14" max="14" width="24.42578125" style="1" bestFit="1" customWidth="1"/>
    <col min="15" max="15" width="19.5703125" style="1" bestFit="1" customWidth="1"/>
    <col min="16" max="16" width="9.140625" style="1" customWidth="1"/>
    <col min="17" max="17" width="7.7109375" style="1" customWidth="1"/>
    <col min="18" max="19" width="8.7109375" style="1" customWidth="1"/>
    <col min="20" max="20" width="7.28515625" style="1" customWidth="1"/>
    <col min="21" max="21" width="5.85546875" style="1" customWidth="1"/>
    <col min="22" max="22" width="10.140625" style="1" customWidth="1"/>
    <col min="23" max="23" width="6.28515625" style="1" customWidth="1"/>
    <col min="24" max="24" width="6" style="1" customWidth="1"/>
    <col min="25" max="26" width="6.28515625" style="1" customWidth="1"/>
    <col min="27" max="27" width="6.85546875" style="1" customWidth="1"/>
    <col min="28" max="28" width="8.140625" style="1" customWidth="1"/>
    <col min="29" max="31" width="7.7109375" style="1" customWidth="1"/>
    <col min="32" max="33" width="6.28515625" style="1" customWidth="1"/>
    <col min="34" max="34" width="9.140625" style="1" customWidth="1"/>
    <col min="35" max="35" width="7.7109375" style="1" customWidth="1"/>
    <col min="36" max="37" width="6.28515625" style="1" customWidth="1"/>
    <col min="38" max="39" width="7.7109375" style="1" customWidth="1"/>
    <col min="40" max="40" width="8.42578125" style="1" customWidth="1"/>
    <col min="41" max="42" width="7.7109375" style="1" customWidth="1"/>
    <col min="43" max="43" width="8.85546875" style="1" customWidth="1"/>
    <col min="44" max="46" width="11.42578125" style="1" customWidth="1"/>
    <col min="47" max="47" width="7.7109375" style="1" customWidth="1"/>
    <col min="48" max="49" width="8.28515625" style="1" customWidth="1"/>
    <col min="50" max="50" width="7.7109375" style="1" customWidth="1"/>
    <col min="51" max="16384" width="9.140625" style="1"/>
  </cols>
  <sheetData>
    <row r="1" spans="1:15" s="10" customFormat="1" ht="15.75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9" t="s">
        <v>17</v>
      </c>
    </row>
    <row r="2" spans="1:15">
      <c r="A2" s="2" t="s">
        <v>59</v>
      </c>
      <c r="B2" s="2">
        <v>20120415</v>
      </c>
      <c r="C2" s="2">
        <v>1</v>
      </c>
      <c r="D2" s="2">
        <v>1</v>
      </c>
      <c r="E2" s="2">
        <v>5</v>
      </c>
      <c r="F2" s="30">
        <v>5600</v>
      </c>
      <c r="G2" s="30">
        <v>0</v>
      </c>
      <c r="H2" s="30">
        <v>0</v>
      </c>
      <c r="I2" s="30">
        <v>500</v>
      </c>
      <c r="J2" s="30">
        <v>0</v>
      </c>
      <c r="K2" s="30">
        <v>5.6</v>
      </c>
      <c r="L2" s="30">
        <v>0</v>
      </c>
      <c r="M2" s="30">
        <v>0</v>
      </c>
      <c r="N2" s="30">
        <v>5594.4</v>
      </c>
      <c r="O2" s="30">
        <v>5600</v>
      </c>
    </row>
    <row r="3" spans="1:15">
      <c r="A3" s="2" t="s">
        <v>59</v>
      </c>
      <c r="B3" s="2">
        <v>20120415</v>
      </c>
      <c r="C3" s="2">
        <v>2</v>
      </c>
      <c r="D3" s="2">
        <v>1</v>
      </c>
      <c r="E3" s="2">
        <v>3</v>
      </c>
      <c r="F3" s="30">
        <v>4000</v>
      </c>
      <c r="G3" s="30">
        <v>0</v>
      </c>
      <c r="H3" s="30">
        <v>0</v>
      </c>
      <c r="I3" s="30">
        <v>1100</v>
      </c>
      <c r="J3" s="30">
        <v>0</v>
      </c>
      <c r="K3" s="30">
        <v>8</v>
      </c>
      <c r="L3" s="30">
        <v>4</v>
      </c>
      <c r="M3" s="30">
        <v>0</v>
      </c>
      <c r="N3" s="30">
        <v>3988</v>
      </c>
      <c r="O3" s="30">
        <v>4000</v>
      </c>
    </row>
    <row r="4" spans="1:15">
      <c r="A4" s="2" t="s">
        <v>59</v>
      </c>
      <c r="B4" s="2">
        <v>20120415</v>
      </c>
      <c r="C4" s="2">
        <v>3</v>
      </c>
      <c r="D4" s="2">
        <v>2</v>
      </c>
      <c r="E4" s="2">
        <v>4</v>
      </c>
      <c r="F4" s="30">
        <v>7350</v>
      </c>
      <c r="G4" s="30">
        <v>0</v>
      </c>
      <c r="H4" s="30">
        <v>0</v>
      </c>
      <c r="I4" s="30">
        <v>0</v>
      </c>
      <c r="J4" s="30">
        <v>0</v>
      </c>
      <c r="K4" s="30">
        <v>14.7</v>
      </c>
      <c r="L4" s="30">
        <v>7.35</v>
      </c>
      <c r="M4" s="30">
        <v>0</v>
      </c>
      <c r="N4" s="30">
        <v>7327.95</v>
      </c>
      <c r="O4" s="30">
        <v>7350</v>
      </c>
    </row>
    <row r="5" spans="1:15">
      <c r="A5" s="2" t="s">
        <v>59</v>
      </c>
      <c r="B5" s="2">
        <v>20120415</v>
      </c>
      <c r="C5" s="2">
        <v>4</v>
      </c>
      <c r="D5" s="2">
        <v>1</v>
      </c>
      <c r="E5" s="2">
        <v>2</v>
      </c>
      <c r="F5" s="30">
        <v>800</v>
      </c>
      <c r="G5" s="30">
        <v>0</v>
      </c>
      <c r="H5" s="30">
        <v>0</v>
      </c>
      <c r="I5" s="30">
        <v>100</v>
      </c>
      <c r="J5" s="30">
        <v>0</v>
      </c>
      <c r="K5" s="30">
        <v>1.6</v>
      </c>
      <c r="L5" s="30">
        <v>0.8</v>
      </c>
      <c r="M5" s="30">
        <v>0</v>
      </c>
      <c r="N5" s="30">
        <v>797.6</v>
      </c>
      <c r="O5" s="30">
        <v>1150</v>
      </c>
    </row>
    <row r="6" spans="1:15">
      <c r="A6" s="2" t="s">
        <v>59</v>
      </c>
      <c r="B6" s="2">
        <v>20120415</v>
      </c>
      <c r="C6" s="2">
        <v>5</v>
      </c>
      <c r="D6" s="2">
        <v>1</v>
      </c>
      <c r="E6" s="2">
        <v>1</v>
      </c>
      <c r="F6" s="30">
        <v>2500</v>
      </c>
      <c r="G6" s="30">
        <v>1100</v>
      </c>
      <c r="H6" s="30">
        <v>121</v>
      </c>
      <c r="I6" s="30">
        <v>0</v>
      </c>
      <c r="J6" s="30">
        <v>0</v>
      </c>
      <c r="K6" s="30">
        <v>5</v>
      </c>
      <c r="L6" s="30">
        <v>2.5</v>
      </c>
      <c r="M6" s="30">
        <v>1.25</v>
      </c>
      <c r="N6" s="30">
        <v>1512.25</v>
      </c>
      <c r="O6" s="30">
        <v>1400</v>
      </c>
    </row>
    <row r="7" spans="1:15">
      <c r="A7" s="2" t="s">
        <v>59</v>
      </c>
      <c r="B7" s="2">
        <v>20120415</v>
      </c>
      <c r="C7" s="2">
        <v>6</v>
      </c>
      <c r="D7" s="2">
        <v>1</v>
      </c>
      <c r="E7" s="2">
        <v>2</v>
      </c>
      <c r="F7" s="30">
        <v>1000</v>
      </c>
      <c r="G7" s="30">
        <v>0</v>
      </c>
      <c r="H7" s="30">
        <v>0</v>
      </c>
      <c r="I7" s="30">
        <v>250</v>
      </c>
      <c r="J7" s="30">
        <v>50</v>
      </c>
      <c r="K7" s="30">
        <v>2</v>
      </c>
      <c r="L7" s="30">
        <v>0</v>
      </c>
      <c r="M7" s="30">
        <v>0</v>
      </c>
      <c r="N7" s="30">
        <v>998</v>
      </c>
      <c r="O7" s="30">
        <v>1000</v>
      </c>
    </row>
    <row r="8" spans="1:15">
      <c r="A8" s="2" t="s">
        <v>59</v>
      </c>
      <c r="B8" s="2">
        <v>20120415</v>
      </c>
      <c r="C8" s="2">
        <v>7</v>
      </c>
      <c r="D8" s="2">
        <v>1</v>
      </c>
      <c r="E8" s="2">
        <v>1</v>
      </c>
      <c r="F8" s="30">
        <v>3500</v>
      </c>
      <c r="G8" s="30">
        <v>0</v>
      </c>
      <c r="H8" s="30">
        <v>0</v>
      </c>
      <c r="I8" s="30">
        <v>0</v>
      </c>
      <c r="J8" s="30">
        <v>0</v>
      </c>
      <c r="K8" s="30">
        <v>7</v>
      </c>
      <c r="L8" s="30">
        <v>3.5</v>
      </c>
      <c r="M8" s="30">
        <v>0</v>
      </c>
      <c r="N8" s="30">
        <v>3489.5</v>
      </c>
      <c r="O8" s="30">
        <v>3500</v>
      </c>
    </row>
    <row r="9" spans="1:15">
      <c r="A9" s="2" t="s">
        <v>59</v>
      </c>
      <c r="B9" s="2">
        <v>20120415</v>
      </c>
      <c r="C9" s="2">
        <v>8</v>
      </c>
      <c r="D9" s="2">
        <v>1</v>
      </c>
      <c r="E9" s="2">
        <v>1</v>
      </c>
      <c r="F9" s="30">
        <v>3500</v>
      </c>
      <c r="G9" s="30">
        <v>0</v>
      </c>
      <c r="H9" s="30">
        <v>0</v>
      </c>
      <c r="I9" s="30">
        <v>0</v>
      </c>
      <c r="J9" s="30">
        <v>0</v>
      </c>
      <c r="K9" s="30">
        <v>7</v>
      </c>
      <c r="L9" s="30">
        <v>3.5</v>
      </c>
      <c r="M9" s="30">
        <v>0</v>
      </c>
      <c r="N9" s="30">
        <v>3489.5</v>
      </c>
      <c r="O9" s="30">
        <v>3500</v>
      </c>
    </row>
    <row r="10" spans="1:15">
      <c r="A10" s="2" t="s">
        <v>59</v>
      </c>
      <c r="B10" s="2">
        <v>20120415</v>
      </c>
      <c r="C10" s="2">
        <v>9</v>
      </c>
      <c r="D10" s="2">
        <v>5</v>
      </c>
      <c r="E10" s="2">
        <v>6</v>
      </c>
      <c r="F10" s="30">
        <v>8815</v>
      </c>
      <c r="G10" s="30">
        <v>0</v>
      </c>
      <c r="H10" s="30">
        <v>0</v>
      </c>
      <c r="I10" s="30">
        <v>0</v>
      </c>
      <c r="J10" s="30">
        <v>1000</v>
      </c>
      <c r="K10" s="30">
        <v>17.63</v>
      </c>
      <c r="L10" s="30">
        <v>8.82</v>
      </c>
      <c r="M10" s="30">
        <v>0</v>
      </c>
      <c r="N10" s="30">
        <v>8788.56</v>
      </c>
      <c r="O10" s="30">
        <v>8815</v>
      </c>
    </row>
    <row r="11" spans="1:15">
      <c r="A11" s="2" t="s">
        <v>59</v>
      </c>
      <c r="B11" s="2">
        <v>20120415</v>
      </c>
      <c r="C11" s="2">
        <v>10</v>
      </c>
      <c r="D11" s="2">
        <v>1</v>
      </c>
      <c r="E11" s="2">
        <v>2</v>
      </c>
      <c r="F11" s="30">
        <v>2000</v>
      </c>
      <c r="G11" s="30">
        <v>0</v>
      </c>
      <c r="H11" s="30">
        <v>0</v>
      </c>
      <c r="I11" s="30">
        <v>500</v>
      </c>
      <c r="J11" s="30">
        <v>0</v>
      </c>
      <c r="K11" s="30">
        <v>4</v>
      </c>
      <c r="L11" s="30">
        <v>2</v>
      </c>
      <c r="M11" s="30">
        <v>0</v>
      </c>
      <c r="N11" s="30">
        <v>1994</v>
      </c>
      <c r="O11" s="30">
        <v>2000</v>
      </c>
    </row>
    <row r="12" spans="1:15">
      <c r="A12" s="2" t="s">
        <v>59</v>
      </c>
      <c r="B12" s="2">
        <v>20120415</v>
      </c>
      <c r="C12" s="2">
        <v>11</v>
      </c>
      <c r="D12" s="2">
        <v>1</v>
      </c>
      <c r="E12" s="2">
        <v>2</v>
      </c>
      <c r="F12" s="30">
        <v>1500</v>
      </c>
      <c r="G12" s="30">
        <v>0</v>
      </c>
      <c r="H12" s="30">
        <v>0</v>
      </c>
      <c r="I12" s="30">
        <v>0</v>
      </c>
      <c r="J12" s="30">
        <v>0</v>
      </c>
      <c r="K12" s="30">
        <v>3</v>
      </c>
      <c r="L12" s="30">
        <v>1.5</v>
      </c>
      <c r="M12" s="30">
        <v>0</v>
      </c>
      <c r="N12" s="30">
        <v>1495</v>
      </c>
      <c r="O12" s="30">
        <v>1500</v>
      </c>
    </row>
    <row r="13" spans="1:15">
      <c r="A13" s="2" t="s">
        <v>59</v>
      </c>
      <c r="B13" s="2">
        <v>20120415</v>
      </c>
      <c r="C13" s="2">
        <v>12</v>
      </c>
      <c r="D13" s="2">
        <v>3</v>
      </c>
      <c r="E13" s="2">
        <v>3</v>
      </c>
      <c r="F13" s="30">
        <v>1750</v>
      </c>
      <c r="G13" s="30">
        <v>0</v>
      </c>
      <c r="H13" s="30">
        <v>0</v>
      </c>
      <c r="I13" s="30">
        <v>0</v>
      </c>
      <c r="J13" s="30">
        <v>0</v>
      </c>
      <c r="K13" s="30">
        <v>3.5</v>
      </c>
      <c r="L13" s="30">
        <v>1.75</v>
      </c>
      <c r="M13" s="30">
        <v>0</v>
      </c>
      <c r="N13" s="30">
        <v>1744.75</v>
      </c>
      <c r="O13" s="30">
        <v>1750</v>
      </c>
    </row>
    <row r="14" spans="1:15">
      <c r="A14" s="2" t="s">
        <v>59</v>
      </c>
      <c r="B14" s="2">
        <v>20120415</v>
      </c>
      <c r="C14" s="2">
        <v>13</v>
      </c>
      <c r="D14" s="2">
        <v>1</v>
      </c>
      <c r="E14" s="2">
        <v>1</v>
      </c>
      <c r="F14" s="30">
        <v>1250</v>
      </c>
      <c r="G14" s="30">
        <v>200</v>
      </c>
      <c r="H14" s="30">
        <v>0</v>
      </c>
      <c r="I14" s="30">
        <v>0</v>
      </c>
      <c r="J14" s="30">
        <v>0</v>
      </c>
      <c r="K14" s="30">
        <v>2.5</v>
      </c>
      <c r="L14" s="30">
        <v>1.25</v>
      </c>
      <c r="M14" s="30">
        <v>0</v>
      </c>
      <c r="N14" s="30">
        <v>1246.25</v>
      </c>
      <c r="O14" s="30">
        <v>1050</v>
      </c>
    </row>
    <row r="15" spans="1:15">
      <c r="A15" s="2" t="s">
        <v>59</v>
      </c>
      <c r="B15" s="2">
        <v>20120415</v>
      </c>
      <c r="C15" s="48">
        <v>14</v>
      </c>
      <c r="D15" s="48">
        <v>1</v>
      </c>
      <c r="E15" s="48">
        <v>1</v>
      </c>
      <c r="F15" s="30">
        <v>550</v>
      </c>
      <c r="G15" s="30">
        <v>0</v>
      </c>
      <c r="H15" s="30">
        <v>0</v>
      </c>
      <c r="I15" s="30">
        <v>0</v>
      </c>
      <c r="J15" s="30">
        <v>0</v>
      </c>
      <c r="K15" s="30">
        <v>1.1000000000000001</v>
      </c>
      <c r="L15" s="30">
        <v>0.55000000000000004</v>
      </c>
      <c r="M15" s="30">
        <v>0</v>
      </c>
      <c r="N15" s="30">
        <v>548.35</v>
      </c>
      <c r="O15" s="30">
        <v>550</v>
      </c>
    </row>
    <row r="16" spans="1:15">
      <c r="A16" s="2" t="s">
        <v>59</v>
      </c>
      <c r="B16" s="2">
        <v>20120415</v>
      </c>
      <c r="C16" s="48">
        <v>15</v>
      </c>
      <c r="D16" s="48">
        <v>2</v>
      </c>
      <c r="E16" s="48">
        <v>2</v>
      </c>
      <c r="F16" s="30">
        <v>1030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1.03</v>
      </c>
      <c r="M16" s="30">
        <v>0.52</v>
      </c>
      <c r="N16" s="30">
        <v>1028.46</v>
      </c>
      <c r="O16" s="30">
        <v>1030</v>
      </c>
    </row>
    <row r="17" spans="1:15">
      <c r="A17" s="2" t="s">
        <v>59</v>
      </c>
      <c r="B17" s="2">
        <v>20120415</v>
      </c>
      <c r="C17" s="48">
        <v>16</v>
      </c>
      <c r="D17" s="48">
        <v>1</v>
      </c>
      <c r="E17" s="48">
        <v>1</v>
      </c>
      <c r="F17" s="30">
        <v>1550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1.55</v>
      </c>
      <c r="M17" s="30">
        <v>0</v>
      </c>
      <c r="N17" s="30">
        <v>1545.35</v>
      </c>
      <c r="O17" s="30">
        <v>1550</v>
      </c>
    </row>
    <row r="18" spans="1:15">
      <c r="A18" s="2" t="s">
        <v>59</v>
      </c>
      <c r="B18" s="2">
        <v>20120415</v>
      </c>
      <c r="C18" s="48">
        <v>17</v>
      </c>
      <c r="D18" s="48">
        <v>1</v>
      </c>
      <c r="E18" s="48">
        <v>1</v>
      </c>
      <c r="F18" s="30">
        <v>250</v>
      </c>
      <c r="G18" s="30">
        <v>0</v>
      </c>
      <c r="H18" s="30">
        <v>0</v>
      </c>
      <c r="I18" s="30">
        <v>0</v>
      </c>
      <c r="J18" s="30">
        <v>0</v>
      </c>
      <c r="K18" s="30">
        <v>0.5</v>
      </c>
      <c r="L18" s="30">
        <v>0.25</v>
      </c>
      <c r="M18" s="30">
        <v>0</v>
      </c>
      <c r="N18" s="30">
        <v>249.25</v>
      </c>
      <c r="O18" s="30">
        <v>250</v>
      </c>
    </row>
    <row r="19" spans="1:15">
      <c r="A19" s="2" t="s">
        <v>59</v>
      </c>
      <c r="B19" s="2">
        <v>20120415</v>
      </c>
      <c r="C19" s="48">
        <v>18</v>
      </c>
      <c r="D19" s="48">
        <v>1</v>
      </c>
      <c r="E19" s="48">
        <v>3</v>
      </c>
      <c r="F19" s="30">
        <v>3500</v>
      </c>
      <c r="G19" s="30">
        <v>0</v>
      </c>
      <c r="H19" s="30">
        <v>0</v>
      </c>
      <c r="I19" s="30">
        <v>0</v>
      </c>
      <c r="J19" s="30">
        <v>0</v>
      </c>
      <c r="K19" s="30">
        <v>7</v>
      </c>
      <c r="L19" s="30">
        <v>3.5</v>
      </c>
      <c r="M19" s="30">
        <v>0</v>
      </c>
      <c r="N19" s="30">
        <v>3489.5</v>
      </c>
      <c r="O19" s="30">
        <v>3500</v>
      </c>
    </row>
    <row r="20" spans="1:15">
      <c r="A20" s="2" t="s">
        <v>59</v>
      </c>
      <c r="B20" s="2">
        <v>20120415</v>
      </c>
      <c r="C20" s="48">
        <v>19</v>
      </c>
      <c r="D20" s="48">
        <v>1</v>
      </c>
      <c r="E20" s="48">
        <v>1</v>
      </c>
      <c r="F20" s="30">
        <v>4100</v>
      </c>
      <c r="G20" s="30">
        <v>0</v>
      </c>
      <c r="H20" s="30">
        <v>0</v>
      </c>
      <c r="I20" s="30">
        <v>0</v>
      </c>
      <c r="J20" s="30">
        <v>0</v>
      </c>
      <c r="K20" s="30">
        <v>8.1999999999999993</v>
      </c>
      <c r="L20" s="30">
        <v>4.0999999999999996</v>
      </c>
      <c r="M20" s="30">
        <v>0</v>
      </c>
      <c r="N20" s="30">
        <v>4087.7</v>
      </c>
      <c r="O20" s="30">
        <v>4100</v>
      </c>
    </row>
    <row r="21" spans="1:15">
      <c r="A21" s="2" t="s">
        <v>59</v>
      </c>
      <c r="B21" s="2">
        <v>20120415</v>
      </c>
      <c r="C21" s="48">
        <v>20</v>
      </c>
      <c r="D21" s="48">
        <v>1</v>
      </c>
      <c r="E21" s="48">
        <v>1</v>
      </c>
      <c r="F21" s="30">
        <v>5000</v>
      </c>
      <c r="G21" s="30">
        <v>0</v>
      </c>
      <c r="H21" s="30">
        <v>0</v>
      </c>
      <c r="I21" s="30">
        <v>0</v>
      </c>
      <c r="J21" s="30">
        <v>0</v>
      </c>
      <c r="K21" s="30">
        <v>10</v>
      </c>
      <c r="L21" s="30">
        <v>5</v>
      </c>
      <c r="M21" s="30">
        <v>0</v>
      </c>
      <c r="N21" s="30">
        <v>4982.5</v>
      </c>
      <c r="O21" s="30">
        <v>5000</v>
      </c>
    </row>
    <row r="22" spans="1:15">
      <c r="F22" s="68"/>
      <c r="G22" s="68"/>
      <c r="H22" s="68"/>
      <c r="I22" s="68"/>
      <c r="J22" s="68"/>
      <c r="K22" s="68"/>
      <c r="L22" s="68"/>
      <c r="M22" s="68"/>
      <c r="N22" s="68"/>
      <c r="O22" s="68"/>
    </row>
    <row r="23" spans="1:15">
      <c r="F23" s="68"/>
      <c r="G23" s="68"/>
      <c r="H23" s="68"/>
      <c r="I23" s="68"/>
      <c r="J23" s="68"/>
      <c r="K23" s="68"/>
      <c r="L23" s="68"/>
      <c r="M23" s="68"/>
      <c r="N23" s="68"/>
      <c r="O23" s="68"/>
    </row>
  </sheetData>
  <printOptions horizontalCentered="1"/>
  <pageMargins left="0.25" right="0.25" top="0.75" bottom="0.75" header="0.3" footer="0.3"/>
  <pageSetup paperSize="5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G21"/>
  <sheetViews>
    <sheetView workbookViewId="0">
      <selection activeCell="I26" sqref="I26"/>
    </sheetView>
  </sheetViews>
  <sheetFormatPr defaultRowHeight="15"/>
  <cols>
    <col min="1" max="1" width="6" bestFit="1" customWidth="1"/>
    <col min="2" max="2" width="9.140625" bestFit="1" customWidth="1"/>
    <col min="3" max="3" width="12.7109375" bestFit="1" customWidth="1"/>
    <col min="4" max="4" width="13.28515625" bestFit="1" customWidth="1"/>
    <col min="5" max="5" width="14.42578125" bestFit="1" customWidth="1"/>
    <col min="6" max="6" width="18.5703125" bestFit="1" customWidth="1"/>
    <col min="7" max="7" width="9.5703125" bestFit="1" customWidth="1"/>
    <col min="8" max="8" width="9.140625" customWidth="1"/>
  </cols>
  <sheetData>
    <row r="1" spans="1:7" s="14" customFormat="1" ht="15.75">
      <c r="A1" s="11" t="s">
        <v>18</v>
      </c>
      <c r="B1" s="12" t="s">
        <v>0</v>
      </c>
      <c r="C1" s="12" t="s">
        <v>19</v>
      </c>
      <c r="D1" s="12" t="s">
        <v>20</v>
      </c>
      <c r="E1" s="12" t="s">
        <v>21</v>
      </c>
      <c r="F1" s="12" t="s">
        <v>22</v>
      </c>
      <c r="G1" s="13" t="s">
        <v>23</v>
      </c>
    </row>
    <row r="2" spans="1:7">
      <c r="A2" s="2">
        <v>1</v>
      </c>
      <c r="B2" s="2" t="s">
        <v>60</v>
      </c>
      <c r="C2" s="2" t="s">
        <v>133</v>
      </c>
      <c r="D2" s="2">
        <v>20120531</v>
      </c>
      <c r="E2" s="2">
        <v>20120601</v>
      </c>
      <c r="F2" s="2">
        <v>13</v>
      </c>
      <c r="G2" s="2" t="s">
        <v>61</v>
      </c>
    </row>
    <row r="3" spans="1:7">
      <c r="A3" s="2">
        <v>2</v>
      </c>
      <c r="B3" s="2" t="s">
        <v>60</v>
      </c>
      <c r="C3" s="2" t="s">
        <v>152</v>
      </c>
      <c r="D3" s="2">
        <v>20120531</v>
      </c>
      <c r="E3" s="2">
        <v>20120601</v>
      </c>
      <c r="F3" s="2">
        <v>90</v>
      </c>
      <c r="G3" s="2" t="s">
        <v>61</v>
      </c>
    </row>
    <row r="4" spans="1:7">
      <c r="A4" s="2">
        <v>3</v>
      </c>
      <c r="B4" s="2" t="s">
        <v>333</v>
      </c>
      <c r="C4" s="2" t="s">
        <v>155</v>
      </c>
      <c r="D4" s="2">
        <v>20120531</v>
      </c>
      <c r="E4" s="2">
        <v>20120601</v>
      </c>
      <c r="F4" s="2">
        <v>90</v>
      </c>
      <c r="G4" s="2" t="s">
        <v>61</v>
      </c>
    </row>
    <row r="5" spans="1:7">
      <c r="A5" s="2">
        <v>4</v>
      </c>
      <c r="B5" s="2" t="s">
        <v>60</v>
      </c>
      <c r="C5" s="2" t="s">
        <v>158</v>
      </c>
      <c r="D5" s="2">
        <v>20120531</v>
      </c>
      <c r="E5" s="2">
        <v>20120601</v>
      </c>
      <c r="F5" s="2">
        <v>90</v>
      </c>
      <c r="G5" s="2" t="s">
        <v>61</v>
      </c>
    </row>
    <row r="6" spans="1:7">
      <c r="A6" s="2">
        <v>5</v>
      </c>
      <c r="B6" s="2" t="s">
        <v>60</v>
      </c>
      <c r="C6" s="2" t="s">
        <v>161</v>
      </c>
      <c r="D6" s="2">
        <v>20120531</v>
      </c>
      <c r="E6" s="2">
        <v>20120601</v>
      </c>
      <c r="F6" s="2">
        <v>90</v>
      </c>
      <c r="G6" s="2" t="s">
        <v>61</v>
      </c>
    </row>
    <row r="7" spans="1:7">
      <c r="A7" s="2">
        <v>6</v>
      </c>
      <c r="B7" s="2" t="s">
        <v>60</v>
      </c>
      <c r="C7" s="2" t="s">
        <v>164</v>
      </c>
      <c r="D7" s="2">
        <v>20120531</v>
      </c>
      <c r="E7" s="2">
        <v>20120601</v>
      </c>
      <c r="F7" s="2">
        <v>90</v>
      </c>
      <c r="G7" s="2" t="s">
        <v>61</v>
      </c>
    </row>
    <row r="8" spans="1:7">
      <c r="A8" s="2">
        <v>7</v>
      </c>
      <c r="B8" s="2" t="s">
        <v>60</v>
      </c>
      <c r="C8" s="2" t="s">
        <v>167</v>
      </c>
      <c r="D8" s="2">
        <v>20120531</v>
      </c>
      <c r="E8" s="2">
        <v>20120601</v>
      </c>
      <c r="F8" s="2">
        <v>90</v>
      </c>
      <c r="G8" s="2" t="s">
        <v>61</v>
      </c>
    </row>
    <row r="9" spans="1:7">
      <c r="A9" s="2">
        <v>8</v>
      </c>
      <c r="B9" s="2" t="s">
        <v>60</v>
      </c>
      <c r="C9" s="2" t="s">
        <v>170</v>
      </c>
      <c r="D9" s="2">
        <v>20120531</v>
      </c>
      <c r="E9" s="2">
        <v>20120601</v>
      </c>
      <c r="F9" s="2">
        <v>90</v>
      </c>
      <c r="G9" s="2" t="s">
        <v>61</v>
      </c>
    </row>
    <row r="10" spans="1:7">
      <c r="A10" s="2">
        <v>9</v>
      </c>
      <c r="B10" s="2" t="s">
        <v>60</v>
      </c>
      <c r="C10" s="2" t="s">
        <v>173</v>
      </c>
      <c r="D10" s="2">
        <v>20120531</v>
      </c>
      <c r="E10" s="2">
        <v>20120601</v>
      </c>
      <c r="F10" s="2">
        <v>90</v>
      </c>
      <c r="G10" s="2" t="s">
        <v>61</v>
      </c>
    </row>
    <row r="11" spans="1:7">
      <c r="A11" s="2">
        <v>10</v>
      </c>
      <c r="B11" s="2" t="s">
        <v>60</v>
      </c>
      <c r="C11" s="2" t="s">
        <v>332</v>
      </c>
      <c r="D11" s="2">
        <v>20120531</v>
      </c>
      <c r="E11" s="2">
        <v>20120601</v>
      </c>
      <c r="F11" s="2">
        <v>90</v>
      </c>
      <c r="G11" s="2" t="s">
        <v>61</v>
      </c>
    </row>
    <row r="12" spans="1:7">
      <c r="A12" s="2">
        <v>11</v>
      </c>
      <c r="B12" s="2" t="s">
        <v>60</v>
      </c>
      <c r="C12" s="2" t="s">
        <v>179</v>
      </c>
      <c r="D12" s="2">
        <v>20120531</v>
      </c>
      <c r="E12" s="2">
        <v>20120601</v>
      </c>
      <c r="F12" s="2">
        <v>90</v>
      </c>
      <c r="G12" s="2" t="s">
        <v>61</v>
      </c>
    </row>
    <row r="13" spans="1:7">
      <c r="A13" s="2">
        <v>12</v>
      </c>
      <c r="B13" s="2" t="s">
        <v>60</v>
      </c>
      <c r="C13" s="2" t="s">
        <v>182</v>
      </c>
      <c r="D13" s="2">
        <v>20120531</v>
      </c>
      <c r="E13" s="2">
        <v>20120601</v>
      </c>
      <c r="F13" s="2">
        <v>90</v>
      </c>
      <c r="G13" s="2" t="s">
        <v>61</v>
      </c>
    </row>
    <row r="14" spans="1:7">
      <c r="A14" s="48">
        <v>13</v>
      </c>
      <c r="B14" s="48" t="s">
        <v>60</v>
      </c>
      <c r="C14" s="48" t="s">
        <v>185</v>
      </c>
      <c r="D14" s="2">
        <v>20120531</v>
      </c>
      <c r="E14" s="2">
        <v>20120601</v>
      </c>
      <c r="F14" s="2">
        <v>90</v>
      </c>
      <c r="G14" s="2" t="s">
        <v>61</v>
      </c>
    </row>
    <row r="15" spans="1:7">
      <c r="A15" s="48">
        <v>14</v>
      </c>
      <c r="B15" s="48" t="s">
        <v>60</v>
      </c>
      <c r="C15" s="48" t="s">
        <v>188</v>
      </c>
      <c r="D15" s="2">
        <v>20120531</v>
      </c>
      <c r="E15" s="2">
        <v>20120601</v>
      </c>
      <c r="F15" s="2">
        <v>90</v>
      </c>
      <c r="G15" s="2" t="s">
        <v>61</v>
      </c>
    </row>
    <row r="16" spans="1:7">
      <c r="A16" s="48">
        <v>15</v>
      </c>
      <c r="B16" s="48" t="s">
        <v>60</v>
      </c>
      <c r="C16" s="48" t="s">
        <v>191</v>
      </c>
      <c r="D16" s="2">
        <v>20120531</v>
      </c>
      <c r="E16" s="2">
        <v>20120601</v>
      </c>
      <c r="F16" s="2">
        <v>90</v>
      </c>
      <c r="G16" s="2" t="s">
        <v>61</v>
      </c>
    </row>
    <row r="17" spans="1:7">
      <c r="A17" s="48">
        <v>16</v>
      </c>
      <c r="B17" s="48" t="s">
        <v>60</v>
      </c>
      <c r="C17" s="48" t="s">
        <v>239</v>
      </c>
      <c r="D17" s="2">
        <v>20120531</v>
      </c>
      <c r="E17" s="2">
        <v>20120601</v>
      </c>
      <c r="F17" s="2">
        <v>90</v>
      </c>
      <c r="G17" s="2" t="s">
        <v>61</v>
      </c>
    </row>
    <row r="18" spans="1:7">
      <c r="A18" s="48">
        <v>17</v>
      </c>
      <c r="B18" s="48" t="s">
        <v>60</v>
      </c>
      <c r="C18" s="48" t="s">
        <v>240</v>
      </c>
      <c r="D18" s="2">
        <v>20120531</v>
      </c>
      <c r="E18" s="2">
        <v>20120601</v>
      </c>
      <c r="F18" s="2">
        <v>90</v>
      </c>
      <c r="G18" s="2" t="s">
        <v>61</v>
      </c>
    </row>
    <row r="19" spans="1:7">
      <c r="A19" s="48">
        <v>18</v>
      </c>
      <c r="B19" s="48" t="s">
        <v>60</v>
      </c>
      <c r="C19" s="48" t="s">
        <v>241</v>
      </c>
      <c r="D19" s="2">
        <v>20120531</v>
      </c>
      <c r="E19" s="2">
        <v>20120601</v>
      </c>
      <c r="F19" s="2">
        <v>90</v>
      </c>
      <c r="G19" s="2" t="s">
        <v>61</v>
      </c>
    </row>
    <row r="20" spans="1:7">
      <c r="A20" s="48">
        <v>19</v>
      </c>
      <c r="B20" s="48" t="s">
        <v>60</v>
      </c>
      <c r="C20" s="48" t="s">
        <v>242</v>
      </c>
      <c r="D20" s="2">
        <v>20120531</v>
      </c>
      <c r="E20" s="2">
        <v>20120601</v>
      </c>
      <c r="F20" s="2">
        <v>90</v>
      </c>
      <c r="G20" s="2" t="s">
        <v>61</v>
      </c>
    </row>
    <row r="21" spans="1:7">
      <c r="A21" s="48">
        <v>20</v>
      </c>
      <c r="B21" s="48" t="s">
        <v>60</v>
      </c>
      <c r="C21" s="48" t="s">
        <v>243</v>
      </c>
      <c r="D21" s="2">
        <v>20120531</v>
      </c>
      <c r="E21" s="2">
        <v>20120601</v>
      </c>
      <c r="F21" s="2">
        <v>90</v>
      </c>
      <c r="G21" s="2" t="s">
        <v>61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C29"/>
  <sheetViews>
    <sheetView zoomScaleNormal="100" zoomScaleSheetLayoutView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5" sqref="S5"/>
    </sheetView>
  </sheetViews>
  <sheetFormatPr defaultRowHeight="15"/>
  <cols>
    <col min="1" max="1" width="12.7109375" bestFit="1" customWidth="1"/>
    <col min="2" max="2" width="11.7109375" bestFit="1" customWidth="1"/>
    <col min="3" max="3" width="6" bestFit="1" customWidth="1"/>
    <col min="4" max="4" width="11.7109375" customWidth="1"/>
    <col min="5" max="5" width="11.28515625" customWidth="1"/>
    <col min="6" max="9" width="17.7109375" customWidth="1"/>
    <col min="10" max="10" width="19.42578125" customWidth="1"/>
    <col min="11" max="11" width="11" customWidth="1"/>
    <col min="12" max="12" width="12" customWidth="1"/>
    <col min="13" max="13" width="19.85546875" customWidth="1"/>
    <col min="14" max="14" width="10.7109375" customWidth="1"/>
    <col min="15" max="15" width="14.7109375" customWidth="1"/>
    <col min="16" max="16" width="12.5703125" bestFit="1" customWidth="1"/>
    <col min="17" max="17" width="13.28515625" bestFit="1" customWidth="1"/>
    <col min="18" max="18" width="19.5703125" bestFit="1" customWidth="1"/>
    <col min="19" max="19" width="14.28515625" bestFit="1" customWidth="1"/>
    <col min="20" max="21" width="23.42578125" bestFit="1" customWidth="1"/>
    <col min="22" max="22" width="24.85546875" bestFit="1" customWidth="1"/>
    <col min="23" max="23" width="23.140625" bestFit="1" customWidth="1"/>
    <col min="24" max="24" width="21.7109375" bestFit="1" customWidth="1"/>
    <col min="25" max="25" width="16.28515625" bestFit="1" customWidth="1"/>
    <col min="26" max="26" width="12.28515625" bestFit="1" customWidth="1"/>
    <col min="27" max="27" width="13.28515625" bestFit="1" customWidth="1"/>
    <col min="28" max="28" width="8.28515625" bestFit="1" customWidth="1"/>
    <col min="29" max="29" width="14.5703125" bestFit="1" customWidth="1"/>
  </cols>
  <sheetData>
    <row r="1" spans="1:29" s="14" customFormat="1" ht="15.75">
      <c r="A1" s="11" t="s">
        <v>19</v>
      </c>
      <c r="B1" s="15" t="s">
        <v>54</v>
      </c>
      <c r="C1" s="16" t="s">
        <v>18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1</v>
      </c>
      <c r="AC1" s="17" t="s">
        <v>48</v>
      </c>
    </row>
    <row r="2" spans="1:29">
      <c r="A2" s="2" t="s">
        <v>133</v>
      </c>
      <c r="B2" s="2">
        <v>1</v>
      </c>
      <c r="C2" s="2">
        <v>1</v>
      </c>
      <c r="D2" s="2" t="s">
        <v>194</v>
      </c>
      <c r="E2" s="2" t="s">
        <v>198</v>
      </c>
      <c r="F2" s="2"/>
      <c r="G2" s="2" t="s">
        <v>233</v>
      </c>
      <c r="H2" s="2"/>
      <c r="I2" s="2"/>
      <c r="J2" s="2" t="s">
        <v>195</v>
      </c>
      <c r="K2" s="2" t="s">
        <v>196</v>
      </c>
      <c r="L2" s="49">
        <v>60013</v>
      </c>
      <c r="M2" s="2"/>
      <c r="N2" s="50" t="s">
        <v>204</v>
      </c>
      <c r="O2" s="2" t="s">
        <v>218</v>
      </c>
      <c r="P2" s="30">
        <v>5600</v>
      </c>
      <c r="Q2" s="30">
        <f>P2-V2</f>
        <v>5594.4</v>
      </c>
      <c r="R2" s="30">
        <v>0</v>
      </c>
      <c r="S2" s="30">
        <v>0</v>
      </c>
      <c r="T2" s="30">
        <v>500</v>
      </c>
      <c r="U2" s="30">
        <v>0</v>
      </c>
      <c r="V2" s="30">
        <f>P2*0.001</f>
        <v>5.6000000000000005</v>
      </c>
      <c r="W2" s="30">
        <v>0</v>
      </c>
      <c r="X2" s="30">
        <v>0</v>
      </c>
      <c r="Y2" s="2">
        <v>123450</v>
      </c>
      <c r="Z2" s="2" t="s">
        <v>197</v>
      </c>
      <c r="AA2" s="2">
        <v>875</v>
      </c>
      <c r="AB2" s="2" t="s">
        <v>64</v>
      </c>
      <c r="AC2" s="2"/>
    </row>
    <row r="3" spans="1:29">
      <c r="A3" s="2" t="s">
        <v>152</v>
      </c>
      <c r="B3" s="2">
        <v>2</v>
      </c>
      <c r="C3" s="2">
        <v>1</v>
      </c>
      <c r="D3" s="2" t="s">
        <v>199</v>
      </c>
      <c r="E3" s="2" t="s">
        <v>200</v>
      </c>
      <c r="F3" s="2"/>
      <c r="G3" s="2" t="s">
        <v>201</v>
      </c>
      <c r="H3" s="2"/>
      <c r="I3" s="2"/>
      <c r="J3" s="2" t="s">
        <v>203</v>
      </c>
      <c r="K3" s="2" t="s">
        <v>202</v>
      </c>
      <c r="L3" s="50" t="s">
        <v>205</v>
      </c>
      <c r="M3" s="2"/>
      <c r="N3" s="50" t="s">
        <v>206</v>
      </c>
      <c r="O3" s="2"/>
      <c r="P3" s="30">
        <v>4000</v>
      </c>
      <c r="Q3" s="30">
        <f>P3-V3-W3</f>
        <v>3988</v>
      </c>
      <c r="R3" s="30">
        <v>0</v>
      </c>
      <c r="S3" s="30">
        <v>0</v>
      </c>
      <c r="T3" s="30">
        <v>1100</v>
      </c>
      <c r="U3" s="30">
        <v>0</v>
      </c>
      <c r="V3" s="30">
        <f>P3*0.002</f>
        <v>8</v>
      </c>
      <c r="W3" s="30">
        <f>P3*0.001</f>
        <v>4</v>
      </c>
      <c r="X3" s="30">
        <v>0</v>
      </c>
      <c r="Y3" s="2">
        <v>123451</v>
      </c>
      <c r="Z3" s="42" t="s">
        <v>63</v>
      </c>
      <c r="AA3" s="42"/>
      <c r="AB3" s="2" t="s">
        <v>207</v>
      </c>
      <c r="AC3" s="2"/>
    </row>
    <row r="4" spans="1:29">
      <c r="A4" s="2" t="s">
        <v>155</v>
      </c>
      <c r="B4" s="2">
        <v>3</v>
      </c>
      <c r="C4" s="2">
        <v>1</v>
      </c>
      <c r="D4" s="2"/>
      <c r="E4" s="2"/>
      <c r="F4" s="2" t="s">
        <v>208</v>
      </c>
      <c r="G4" s="2" t="s">
        <v>209</v>
      </c>
      <c r="H4" s="2"/>
      <c r="I4" s="2"/>
      <c r="J4" s="2" t="s">
        <v>210</v>
      </c>
      <c r="K4" s="2" t="s">
        <v>211</v>
      </c>
      <c r="L4" s="49">
        <v>14210</v>
      </c>
      <c r="M4" s="2">
        <v>0</v>
      </c>
      <c r="N4" s="49">
        <v>222222222</v>
      </c>
      <c r="O4" s="2" t="s">
        <v>66</v>
      </c>
      <c r="P4" s="30">
        <v>7000</v>
      </c>
      <c r="Q4" s="30">
        <f t="shared" ref="Q4:Q6" si="0">P4-V4-W4</f>
        <v>6979</v>
      </c>
      <c r="R4" s="30">
        <v>0</v>
      </c>
      <c r="S4" s="30">
        <v>0</v>
      </c>
      <c r="T4" s="30">
        <v>0</v>
      </c>
      <c r="U4" s="30">
        <v>0</v>
      </c>
      <c r="V4" s="30">
        <f>P4*0.002</f>
        <v>14</v>
      </c>
      <c r="W4" s="30">
        <f>P4*0.001</f>
        <v>7</v>
      </c>
      <c r="X4" s="30">
        <v>0</v>
      </c>
      <c r="Y4" s="2">
        <v>123452</v>
      </c>
      <c r="Z4" s="2" t="s">
        <v>212</v>
      </c>
      <c r="AA4" s="2"/>
      <c r="AB4" s="2" t="s">
        <v>64</v>
      </c>
      <c r="AC4" s="2"/>
    </row>
    <row r="5" spans="1:29">
      <c r="A5" s="2" t="s">
        <v>155</v>
      </c>
      <c r="B5" s="2">
        <v>3</v>
      </c>
      <c r="C5" s="2">
        <v>2</v>
      </c>
      <c r="D5" s="2" t="s">
        <v>213</v>
      </c>
      <c r="E5" s="2" t="s">
        <v>214</v>
      </c>
      <c r="F5" s="2"/>
      <c r="G5" s="2" t="s">
        <v>215</v>
      </c>
      <c r="H5" s="2"/>
      <c r="I5" s="2"/>
      <c r="J5" s="2" t="s">
        <v>216</v>
      </c>
      <c r="K5" s="2" t="s">
        <v>217</v>
      </c>
      <c r="L5" s="49">
        <v>80528</v>
      </c>
      <c r="M5" s="2">
        <v>0</v>
      </c>
      <c r="N5" s="49">
        <v>524771172</v>
      </c>
      <c r="O5" s="2" t="s">
        <v>218</v>
      </c>
      <c r="P5" s="30">
        <v>350</v>
      </c>
      <c r="Q5" s="30">
        <f t="shared" si="0"/>
        <v>348.95</v>
      </c>
      <c r="R5" s="30">
        <v>0</v>
      </c>
      <c r="S5" s="30">
        <v>0</v>
      </c>
      <c r="T5" s="30">
        <v>0</v>
      </c>
      <c r="U5" s="30">
        <v>0</v>
      </c>
      <c r="V5" s="30">
        <f>P5*0.002</f>
        <v>0.70000000000000007</v>
      </c>
      <c r="W5" s="30">
        <f t="shared" ref="W5:W29" si="1">P5*0.001</f>
        <v>0.35000000000000003</v>
      </c>
      <c r="X5" s="30">
        <v>0</v>
      </c>
      <c r="Y5" s="2">
        <v>123453</v>
      </c>
      <c r="Z5" s="2" t="s">
        <v>212</v>
      </c>
      <c r="AA5" s="2"/>
      <c r="AB5" s="2" t="s">
        <v>207</v>
      </c>
      <c r="AC5" s="2"/>
    </row>
    <row r="6" spans="1:29">
      <c r="A6" s="2" t="s">
        <v>158</v>
      </c>
      <c r="B6" s="2">
        <v>4</v>
      </c>
      <c r="C6" s="2">
        <v>1</v>
      </c>
      <c r="D6" s="2" t="s">
        <v>219</v>
      </c>
      <c r="E6" s="2" t="s">
        <v>220</v>
      </c>
      <c r="F6" s="2"/>
      <c r="G6" s="2" t="s">
        <v>221</v>
      </c>
      <c r="H6" s="2"/>
      <c r="I6" s="2"/>
      <c r="J6" s="2" t="s">
        <v>222</v>
      </c>
      <c r="K6" s="2" t="s">
        <v>223</v>
      </c>
      <c r="L6" s="49" t="s">
        <v>224</v>
      </c>
      <c r="M6" s="2">
        <v>0</v>
      </c>
      <c r="N6" s="49">
        <v>277885554</v>
      </c>
      <c r="O6" s="2" t="s">
        <v>62</v>
      </c>
      <c r="P6" s="30">
        <v>800</v>
      </c>
      <c r="Q6" s="30">
        <f t="shared" si="0"/>
        <v>797.6</v>
      </c>
      <c r="R6" s="30">
        <v>0</v>
      </c>
      <c r="S6" s="30">
        <v>0</v>
      </c>
      <c r="T6" s="30">
        <v>100</v>
      </c>
      <c r="U6" s="30">
        <v>0</v>
      </c>
      <c r="V6" s="30">
        <f t="shared" ref="V6:V29" si="2">P6*0.002</f>
        <v>1.6</v>
      </c>
      <c r="W6" s="30">
        <f t="shared" si="1"/>
        <v>0.8</v>
      </c>
      <c r="X6" s="30">
        <v>0</v>
      </c>
      <c r="Y6" s="2">
        <v>123454</v>
      </c>
      <c r="Z6" s="2" t="s">
        <v>67</v>
      </c>
      <c r="AA6" s="2">
        <v>1256</v>
      </c>
      <c r="AB6" s="2" t="s">
        <v>64</v>
      </c>
      <c r="AC6" s="2"/>
    </row>
    <row r="7" spans="1:29">
      <c r="A7" s="2" t="s">
        <v>225</v>
      </c>
      <c r="B7" s="2">
        <v>5</v>
      </c>
      <c r="C7" s="2">
        <v>1</v>
      </c>
      <c r="D7" s="2" t="s">
        <v>226</v>
      </c>
      <c r="E7" s="2" t="s">
        <v>227</v>
      </c>
      <c r="F7" s="2"/>
      <c r="G7" s="2" t="s">
        <v>228</v>
      </c>
      <c r="H7" s="2" t="s">
        <v>229</v>
      </c>
      <c r="I7" s="2" t="s">
        <v>230</v>
      </c>
      <c r="J7" s="2" t="s">
        <v>231</v>
      </c>
      <c r="K7" s="2" t="s">
        <v>232</v>
      </c>
      <c r="L7" s="49">
        <v>40047</v>
      </c>
      <c r="M7" s="2">
        <v>0</v>
      </c>
      <c r="N7" s="49">
        <v>400804888</v>
      </c>
      <c r="O7" s="2" t="s">
        <v>62</v>
      </c>
      <c r="P7" s="30">
        <v>2500</v>
      </c>
      <c r="Q7" s="30">
        <f>P7-V7-W7-X7-R7+S7</f>
        <v>1512.25</v>
      </c>
      <c r="R7" s="30">
        <v>1100</v>
      </c>
      <c r="S7" s="30">
        <f>R7*0.11</f>
        <v>121</v>
      </c>
      <c r="T7" s="30">
        <v>0</v>
      </c>
      <c r="U7" s="30">
        <v>0</v>
      </c>
      <c r="V7" s="30">
        <f t="shared" si="2"/>
        <v>5</v>
      </c>
      <c r="W7" s="30">
        <f t="shared" si="1"/>
        <v>2.5</v>
      </c>
      <c r="X7" s="30">
        <f>P7*0.0005</f>
        <v>1.25</v>
      </c>
      <c r="Y7" s="2">
        <v>123455</v>
      </c>
      <c r="Z7" s="42" t="s">
        <v>237</v>
      </c>
      <c r="AA7" s="42">
        <v>2222222</v>
      </c>
      <c r="AB7" s="2" t="s">
        <v>64</v>
      </c>
      <c r="AC7" s="2"/>
    </row>
    <row r="8" spans="1:29">
      <c r="A8" s="2" t="s">
        <v>164</v>
      </c>
      <c r="B8" s="2">
        <v>6</v>
      </c>
      <c r="C8" s="2">
        <v>1</v>
      </c>
      <c r="D8" s="2"/>
      <c r="E8" s="2"/>
      <c r="F8" s="2" t="s">
        <v>238</v>
      </c>
      <c r="G8" s="2" t="s">
        <v>234</v>
      </c>
      <c r="H8" s="2" t="s">
        <v>235</v>
      </c>
      <c r="I8" s="2"/>
      <c r="J8" s="2" t="s">
        <v>236</v>
      </c>
      <c r="K8" s="2"/>
      <c r="L8" s="49"/>
      <c r="M8" s="2">
        <v>1</v>
      </c>
      <c r="N8" s="49"/>
      <c r="O8" s="2"/>
      <c r="P8" s="30">
        <v>1000</v>
      </c>
      <c r="Q8" s="30">
        <f t="shared" ref="Q8:Q29" si="3">P8-V8-W8-X8</f>
        <v>998</v>
      </c>
      <c r="R8" s="30">
        <v>0</v>
      </c>
      <c r="S8" s="30">
        <v>0</v>
      </c>
      <c r="T8" s="30">
        <v>250</v>
      </c>
      <c r="U8" s="30">
        <v>50</v>
      </c>
      <c r="V8" s="30">
        <f t="shared" si="2"/>
        <v>2</v>
      </c>
      <c r="W8" s="30">
        <v>0</v>
      </c>
      <c r="X8" s="30">
        <v>0</v>
      </c>
      <c r="Y8" s="2">
        <v>123456</v>
      </c>
      <c r="Z8" s="2" t="s">
        <v>63</v>
      </c>
      <c r="AA8" s="2"/>
      <c r="AB8" s="2" t="s">
        <v>64</v>
      </c>
      <c r="AC8" s="2"/>
    </row>
    <row r="9" spans="1:29">
      <c r="A9" s="2" t="s">
        <v>167</v>
      </c>
      <c r="B9" s="2">
        <v>7</v>
      </c>
      <c r="C9" s="2">
        <v>1</v>
      </c>
      <c r="D9" s="2"/>
      <c r="E9" s="2"/>
      <c r="F9" s="2" t="s">
        <v>244</v>
      </c>
      <c r="G9" s="2" t="s">
        <v>245</v>
      </c>
      <c r="H9" s="2" t="s">
        <v>246</v>
      </c>
      <c r="I9" s="2" t="s">
        <v>247</v>
      </c>
      <c r="J9" s="2" t="s">
        <v>248</v>
      </c>
      <c r="K9" s="2" t="s">
        <v>249</v>
      </c>
      <c r="L9" s="49" t="s">
        <v>250</v>
      </c>
      <c r="M9" s="2">
        <v>0</v>
      </c>
      <c r="N9" s="49">
        <v>72104027</v>
      </c>
      <c r="O9" s="2" t="s">
        <v>66</v>
      </c>
      <c r="P9" s="30">
        <v>3500</v>
      </c>
      <c r="Q9" s="30">
        <f t="shared" si="3"/>
        <v>3489.5</v>
      </c>
      <c r="R9" s="30">
        <v>0</v>
      </c>
      <c r="S9" s="30">
        <v>0</v>
      </c>
      <c r="T9" s="30">
        <v>0</v>
      </c>
      <c r="U9" s="30">
        <v>0</v>
      </c>
      <c r="V9" s="30">
        <f t="shared" si="2"/>
        <v>7</v>
      </c>
      <c r="W9" s="30">
        <f t="shared" si="1"/>
        <v>3.5</v>
      </c>
      <c r="X9" s="30">
        <v>0</v>
      </c>
      <c r="Y9" s="2">
        <v>123457</v>
      </c>
      <c r="Z9" s="2" t="s">
        <v>197</v>
      </c>
      <c r="AA9" s="2">
        <v>565100</v>
      </c>
      <c r="AB9" s="2" t="s">
        <v>64</v>
      </c>
      <c r="AC9" s="2"/>
    </row>
    <row r="10" spans="1:29">
      <c r="A10" s="2" t="s">
        <v>170</v>
      </c>
      <c r="B10" s="2">
        <v>8</v>
      </c>
      <c r="C10" s="2">
        <v>1</v>
      </c>
      <c r="D10" s="2" t="s">
        <v>251</v>
      </c>
      <c r="E10" s="2" t="s">
        <v>252</v>
      </c>
      <c r="F10" s="2"/>
      <c r="G10" s="2" t="s">
        <v>253</v>
      </c>
      <c r="H10" s="2"/>
      <c r="I10" s="2"/>
      <c r="J10" s="2" t="s">
        <v>254</v>
      </c>
      <c r="K10" s="2" t="s">
        <v>232</v>
      </c>
      <c r="L10" s="49" t="s">
        <v>255</v>
      </c>
      <c r="M10" s="2">
        <v>0</v>
      </c>
      <c r="N10" s="49">
        <v>330448411</v>
      </c>
      <c r="O10" s="2" t="s">
        <v>62</v>
      </c>
      <c r="P10" s="30">
        <v>3500</v>
      </c>
      <c r="Q10" s="30">
        <f t="shared" si="3"/>
        <v>3489.5</v>
      </c>
      <c r="R10" s="30">
        <v>0</v>
      </c>
      <c r="S10" s="30">
        <v>0</v>
      </c>
      <c r="T10" s="30">
        <v>0</v>
      </c>
      <c r="U10" s="30">
        <v>0</v>
      </c>
      <c r="V10" s="30">
        <f t="shared" si="2"/>
        <v>7</v>
      </c>
      <c r="W10" s="30">
        <f t="shared" si="1"/>
        <v>3.5</v>
      </c>
      <c r="X10" s="30">
        <v>0</v>
      </c>
      <c r="Y10" s="2">
        <v>123458</v>
      </c>
      <c r="Z10" s="2" t="s">
        <v>197</v>
      </c>
      <c r="AA10" s="2">
        <v>25222</v>
      </c>
      <c r="AB10" s="2" t="s">
        <v>64</v>
      </c>
      <c r="AC10" s="2"/>
    </row>
    <row r="11" spans="1:29">
      <c r="A11" s="2" t="s">
        <v>173</v>
      </c>
      <c r="B11" s="2">
        <v>9</v>
      </c>
      <c r="C11" s="2">
        <v>1</v>
      </c>
      <c r="D11" s="2"/>
      <c r="E11" s="2"/>
      <c r="F11" s="2" t="s">
        <v>256</v>
      </c>
      <c r="G11" s="2" t="s">
        <v>257</v>
      </c>
      <c r="H11" s="2"/>
      <c r="I11" s="2"/>
      <c r="J11" s="2" t="s">
        <v>258</v>
      </c>
      <c r="K11" s="2" t="s">
        <v>259</v>
      </c>
      <c r="L11" s="49">
        <v>75011</v>
      </c>
      <c r="M11" s="2">
        <v>0</v>
      </c>
      <c r="N11" s="49">
        <v>999999911</v>
      </c>
      <c r="O11" s="2" t="s">
        <v>66</v>
      </c>
      <c r="P11" s="30">
        <v>4000</v>
      </c>
      <c r="Q11" s="30">
        <f t="shared" si="3"/>
        <v>3988</v>
      </c>
      <c r="R11" s="30">
        <v>0</v>
      </c>
      <c r="S11" s="30">
        <v>0</v>
      </c>
      <c r="T11" s="30">
        <v>0</v>
      </c>
      <c r="U11" s="30">
        <v>0</v>
      </c>
      <c r="V11" s="30">
        <f t="shared" si="2"/>
        <v>8</v>
      </c>
      <c r="W11" s="30">
        <f t="shared" si="1"/>
        <v>4</v>
      </c>
      <c r="X11" s="30">
        <v>0</v>
      </c>
      <c r="Y11" s="2">
        <v>123459</v>
      </c>
      <c r="Z11" s="2" t="s">
        <v>63</v>
      </c>
      <c r="AA11" s="2"/>
      <c r="AB11" s="2" t="s">
        <v>64</v>
      </c>
      <c r="AC11" s="2"/>
    </row>
    <row r="12" spans="1:29">
      <c r="A12" s="2" t="s">
        <v>173</v>
      </c>
      <c r="B12" s="2">
        <v>9</v>
      </c>
      <c r="C12" s="2">
        <v>2</v>
      </c>
      <c r="D12" s="2" t="s">
        <v>260</v>
      </c>
      <c r="E12" s="2" t="s">
        <v>261</v>
      </c>
      <c r="F12" s="2"/>
      <c r="G12" s="2" t="s">
        <v>257</v>
      </c>
      <c r="H12" s="2"/>
      <c r="I12" s="2"/>
      <c r="J12" s="2" t="s">
        <v>258</v>
      </c>
      <c r="K12" s="2" t="s">
        <v>259</v>
      </c>
      <c r="L12" s="49">
        <v>75011</v>
      </c>
      <c r="M12" s="2">
        <v>0</v>
      </c>
      <c r="N12" s="49">
        <v>999999911</v>
      </c>
      <c r="O12" s="2" t="s">
        <v>62</v>
      </c>
      <c r="P12" s="30">
        <v>500</v>
      </c>
      <c r="Q12" s="30">
        <f t="shared" ref="Q12:Q15" si="4">P12-V12-W12-X12</f>
        <v>498.5</v>
      </c>
      <c r="R12" s="30">
        <v>0</v>
      </c>
      <c r="S12" s="30">
        <v>0</v>
      </c>
      <c r="T12" s="30">
        <v>0</v>
      </c>
      <c r="U12" s="30">
        <v>0</v>
      </c>
      <c r="V12" s="30">
        <f t="shared" ref="V12:V15" si="5">P12*0.002</f>
        <v>1</v>
      </c>
      <c r="W12" s="30">
        <f t="shared" ref="W12:W15" si="6">P12*0.001</f>
        <v>0.5</v>
      </c>
      <c r="X12" s="30">
        <v>0</v>
      </c>
      <c r="Y12" s="2">
        <v>123460</v>
      </c>
      <c r="Z12" s="2" t="s">
        <v>63</v>
      </c>
      <c r="AA12" s="2"/>
      <c r="AB12" s="2" t="s">
        <v>64</v>
      </c>
      <c r="AC12" s="2"/>
    </row>
    <row r="13" spans="1:29">
      <c r="A13" s="2" t="s">
        <v>173</v>
      </c>
      <c r="B13" s="2">
        <v>9</v>
      </c>
      <c r="C13" s="2">
        <v>3</v>
      </c>
      <c r="D13" s="2"/>
      <c r="E13" s="2"/>
      <c r="F13" s="2" t="s">
        <v>256</v>
      </c>
      <c r="G13" s="2" t="s">
        <v>257</v>
      </c>
      <c r="H13" s="2"/>
      <c r="I13" s="2"/>
      <c r="J13" s="2" t="s">
        <v>258</v>
      </c>
      <c r="K13" s="2" t="s">
        <v>259</v>
      </c>
      <c r="L13" s="49">
        <v>75011</v>
      </c>
      <c r="M13" s="2">
        <v>0</v>
      </c>
      <c r="N13" s="49">
        <v>999999911</v>
      </c>
      <c r="O13" s="2" t="s">
        <v>66</v>
      </c>
      <c r="P13" s="30">
        <v>4000</v>
      </c>
      <c r="Q13" s="30">
        <f t="shared" si="4"/>
        <v>3988</v>
      </c>
      <c r="R13" s="30">
        <v>0</v>
      </c>
      <c r="S13" s="30">
        <v>0</v>
      </c>
      <c r="T13" s="30">
        <v>0</v>
      </c>
      <c r="U13" s="30">
        <v>1000</v>
      </c>
      <c r="V13" s="30">
        <f t="shared" si="5"/>
        <v>8</v>
      </c>
      <c r="W13" s="30">
        <f t="shared" si="6"/>
        <v>4</v>
      </c>
      <c r="X13" s="30">
        <v>0</v>
      </c>
      <c r="Y13" s="2">
        <v>123461</v>
      </c>
      <c r="Z13" s="2" t="s">
        <v>63</v>
      </c>
      <c r="AA13" s="2"/>
      <c r="AB13" s="2" t="s">
        <v>64</v>
      </c>
      <c r="AC13" s="2"/>
    </row>
    <row r="14" spans="1:29">
      <c r="A14" s="2" t="s">
        <v>173</v>
      </c>
      <c r="B14" s="2">
        <v>9</v>
      </c>
      <c r="C14" s="2">
        <v>4</v>
      </c>
      <c r="D14" s="2"/>
      <c r="E14" s="2"/>
      <c r="F14" s="2" t="s">
        <v>256</v>
      </c>
      <c r="G14" s="2" t="s">
        <v>257</v>
      </c>
      <c r="H14" s="2"/>
      <c r="I14" s="2"/>
      <c r="J14" s="2" t="s">
        <v>258</v>
      </c>
      <c r="K14" s="2" t="s">
        <v>259</v>
      </c>
      <c r="L14" s="49">
        <v>75011</v>
      </c>
      <c r="M14" s="2">
        <v>0</v>
      </c>
      <c r="N14" s="49">
        <v>999999911</v>
      </c>
      <c r="O14" s="2" t="s">
        <v>66</v>
      </c>
      <c r="P14" s="30">
        <v>100</v>
      </c>
      <c r="Q14" s="30">
        <f t="shared" si="4"/>
        <v>99.7</v>
      </c>
      <c r="R14" s="30">
        <v>0</v>
      </c>
      <c r="S14" s="30">
        <v>0</v>
      </c>
      <c r="T14" s="30">
        <v>0</v>
      </c>
      <c r="U14" s="30">
        <v>0</v>
      </c>
      <c r="V14" s="30">
        <f t="shared" si="5"/>
        <v>0.2</v>
      </c>
      <c r="W14" s="30">
        <f t="shared" si="6"/>
        <v>0.1</v>
      </c>
      <c r="X14" s="30">
        <v>0</v>
      </c>
      <c r="Y14" s="2">
        <v>123462</v>
      </c>
      <c r="Z14" s="2" t="s">
        <v>63</v>
      </c>
      <c r="AA14" s="2"/>
      <c r="AB14" s="2" t="s">
        <v>64</v>
      </c>
      <c r="AC14" s="2"/>
    </row>
    <row r="15" spans="1:29">
      <c r="A15" s="2" t="s">
        <v>173</v>
      </c>
      <c r="B15" s="2">
        <v>9</v>
      </c>
      <c r="C15" s="2">
        <v>5</v>
      </c>
      <c r="D15" s="2"/>
      <c r="E15" s="2"/>
      <c r="F15" s="2" t="s">
        <v>256</v>
      </c>
      <c r="G15" s="2" t="s">
        <v>257</v>
      </c>
      <c r="H15" s="2"/>
      <c r="I15" s="2"/>
      <c r="J15" s="2" t="s">
        <v>258</v>
      </c>
      <c r="K15" s="2" t="s">
        <v>259</v>
      </c>
      <c r="L15" s="49">
        <v>75011</v>
      </c>
      <c r="M15" s="2">
        <v>0</v>
      </c>
      <c r="N15" s="49">
        <v>999999911</v>
      </c>
      <c r="O15" s="2" t="s">
        <v>66</v>
      </c>
      <c r="P15" s="30">
        <v>215</v>
      </c>
      <c r="Q15" s="30">
        <f t="shared" si="4"/>
        <v>214.35499999999999</v>
      </c>
      <c r="R15" s="30">
        <v>0</v>
      </c>
      <c r="S15" s="30">
        <v>0</v>
      </c>
      <c r="T15" s="30">
        <v>0</v>
      </c>
      <c r="U15" s="30">
        <v>0</v>
      </c>
      <c r="V15" s="30">
        <f t="shared" si="5"/>
        <v>0.43</v>
      </c>
      <c r="W15" s="30">
        <f t="shared" si="6"/>
        <v>0.215</v>
      </c>
      <c r="X15" s="30">
        <v>0</v>
      </c>
      <c r="Y15" s="2">
        <v>123463</v>
      </c>
      <c r="Z15" s="2" t="s">
        <v>63</v>
      </c>
      <c r="AA15" s="2"/>
      <c r="AB15" s="2" t="s">
        <v>64</v>
      </c>
      <c r="AC15" s="2"/>
    </row>
    <row r="16" spans="1:29">
      <c r="A16" s="2" t="s">
        <v>176</v>
      </c>
      <c r="B16" s="2">
        <v>10</v>
      </c>
      <c r="C16" s="2">
        <v>1</v>
      </c>
      <c r="D16" s="2" t="s">
        <v>262</v>
      </c>
      <c r="E16" s="2" t="s">
        <v>263</v>
      </c>
      <c r="F16" s="2"/>
      <c r="G16" s="2" t="s">
        <v>265</v>
      </c>
      <c r="H16" s="2"/>
      <c r="I16" s="2"/>
      <c r="J16" s="2" t="s">
        <v>264</v>
      </c>
      <c r="K16" s="2" t="s">
        <v>217</v>
      </c>
      <c r="L16" s="49">
        <v>80434</v>
      </c>
      <c r="M16" s="2">
        <v>0</v>
      </c>
      <c r="N16" s="49">
        <v>555000222</v>
      </c>
      <c r="O16" s="2" t="s">
        <v>62</v>
      </c>
      <c r="P16" s="30">
        <v>2000</v>
      </c>
      <c r="Q16" s="30">
        <f t="shared" si="3"/>
        <v>1994</v>
      </c>
      <c r="R16" s="30">
        <v>0</v>
      </c>
      <c r="S16" s="30">
        <v>0</v>
      </c>
      <c r="T16" s="30">
        <v>500</v>
      </c>
      <c r="U16" s="30">
        <v>0</v>
      </c>
      <c r="V16" s="30">
        <f t="shared" si="2"/>
        <v>4</v>
      </c>
      <c r="W16" s="30">
        <f t="shared" si="1"/>
        <v>2</v>
      </c>
      <c r="X16" s="30">
        <v>0</v>
      </c>
      <c r="Y16" s="2">
        <v>123464</v>
      </c>
      <c r="Z16" s="2" t="s">
        <v>67</v>
      </c>
      <c r="AA16" s="2">
        <v>52222</v>
      </c>
      <c r="AB16" s="2" t="s">
        <v>64</v>
      </c>
      <c r="AC16" s="2"/>
    </row>
    <row r="17" spans="1:29">
      <c r="A17" s="2" t="s">
        <v>179</v>
      </c>
      <c r="B17" s="2">
        <v>11</v>
      </c>
      <c r="C17" s="2">
        <v>1</v>
      </c>
      <c r="D17" s="2" t="s">
        <v>267</v>
      </c>
      <c r="E17" s="2" t="s">
        <v>268</v>
      </c>
      <c r="F17" s="2"/>
      <c r="G17" s="2" t="s">
        <v>269</v>
      </c>
      <c r="H17" s="2"/>
      <c r="I17" s="2"/>
      <c r="J17" s="2" t="s">
        <v>270</v>
      </c>
      <c r="K17" s="2" t="s">
        <v>271</v>
      </c>
      <c r="L17" s="49" t="s">
        <v>272</v>
      </c>
      <c r="M17" s="2">
        <v>0</v>
      </c>
      <c r="N17" s="49">
        <v>963805438</v>
      </c>
      <c r="O17" s="2" t="s">
        <v>62</v>
      </c>
      <c r="P17" s="30">
        <v>1500</v>
      </c>
      <c r="Q17" s="30">
        <f t="shared" si="3"/>
        <v>1495.5</v>
      </c>
      <c r="R17" s="30">
        <v>0</v>
      </c>
      <c r="S17" s="30">
        <v>0</v>
      </c>
      <c r="T17" s="30">
        <v>0</v>
      </c>
      <c r="U17" s="30">
        <v>0</v>
      </c>
      <c r="V17" s="30">
        <f t="shared" si="2"/>
        <v>3</v>
      </c>
      <c r="W17" s="30">
        <f t="shared" si="1"/>
        <v>1.5</v>
      </c>
      <c r="X17" s="30">
        <v>0</v>
      </c>
      <c r="Y17" s="2">
        <v>123465</v>
      </c>
      <c r="Z17" s="2" t="s">
        <v>197</v>
      </c>
      <c r="AA17" s="2">
        <v>125222</v>
      </c>
      <c r="AB17" s="2" t="s">
        <v>64</v>
      </c>
      <c r="AC17" s="2"/>
    </row>
    <row r="18" spans="1:29">
      <c r="A18" s="48" t="s">
        <v>182</v>
      </c>
      <c r="B18" s="48">
        <v>12</v>
      </c>
      <c r="C18" s="48">
        <v>1</v>
      </c>
      <c r="D18" t="s">
        <v>273</v>
      </c>
      <c r="E18" t="s">
        <v>274</v>
      </c>
      <c r="G18" s="48" t="s">
        <v>275</v>
      </c>
      <c r="J18" s="48" t="s">
        <v>276</v>
      </c>
      <c r="K18" s="48" t="s">
        <v>277</v>
      </c>
      <c r="L18" s="51">
        <v>14510</v>
      </c>
      <c r="M18" s="48">
        <v>0</v>
      </c>
      <c r="N18" s="51">
        <v>718960945</v>
      </c>
      <c r="O18" s="48" t="s">
        <v>62</v>
      </c>
      <c r="P18" s="47">
        <v>500</v>
      </c>
      <c r="Q18" s="30">
        <f t="shared" si="3"/>
        <v>498.5</v>
      </c>
      <c r="R18" s="47">
        <v>0</v>
      </c>
      <c r="S18" s="47">
        <v>0</v>
      </c>
      <c r="T18" s="30">
        <v>0</v>
      </c>
      <c r="U18" s="30">
        <v>0</v>
      </c>
      <c r="V18" s="30">
        <f t="shared" si="2"/>
        <v>1</v>
      </c>
      <c r="W18" s="30">
        <f t="shared" si="1"/>
        <v>0.5</v>
      </c>
      <c r="X18" s="30">
        <v>0</v>
      </c>
      <c r="Y18" s="48">
        <v>123466</v>
      </c>
      <c r="Z18" s="48" t="s">
        <v>197</v>
      </c>
      <c r="AA18">
        <v>11100</v>
      </c>
      <c r="AB18" s="48" t="s">
        <v>64</v>
      </c>
    </row>
    <row r="19" spans="1:29">
      <c r="A19" s="48" t="s">
        <v>182</v>
      </c>
      <c r="B19" s="48">
        <v>12</v>
      </c>
      <c r="C19" s="48">
        <v>2</v>
      </c>
      <c r="F19" t="s">
        <v>278</v>
      </c>
      <c r="G19" s="48" t="s">
        <v>275</v>
      </c>
      <c r="H19" t="s">
        <v>279</v>
      </c>
      <c r="J19" s="48" t="s">
        <v>276</v>
      </c>
      <c r="K19" s="48" t="s">
        <v>277</v>
      </c>
      <c r="L19" s="51">
        <v>14510</v>
      </c>
      <c r="M19" s="48">
        <v>0</v>
      </c>
      <c r="N19" s="51">
        <v>718960945</v>
      </c>
      <c r="O19" s="48" t="s">
        <v>280</v>
      </c>
      <c r="P19" s="47">
        <v>1000</v>
      </c>
      <c r="Q19" s="30">
        <f t="shared" ref="Q19:Q20" si="7">P19-V19-W19-X19</f>
        <v>997</v>
      </c>
      <c r="R19" s="47">
        <v>0</v>
      </c>
      <c r="S19" s="47">
        <v>0</v>
      </c>
      <c r="T19" s="30">
        <v>0</v>
      </c>
      <c r="U19" s="30">
        <v>0</v>
      </c>
      <c r="V19" s="30">
        <f t="shared" ref="V19:V20" si="8">P19*0.002</f>
        <v>2</v>
      </c>
      <c r="W19" s="30">
        <f t="shared" ref="W19:W20" si="9">P19*0.001</f>
        <v>1</v>
      </c>
      <c r="X19" s="30">
        <v>0</v>
      </c>
      <c r="Y19" s="48">
        <v>123467</v>
      </c>
      <c r="Z19" s="48" t="s">
        <v>197</v>
      </c>
      <c r="AA19">
        <v>11110</v>
      </c>
      <c r="AB19" s="48" t="s">
        <v>64</v>
      </c>
    </row>
    <row r="20" spans="1:29">
      <c r="A20" s="48" t="s">
        <v>182</v>
      </c>
      <c r="B20" s="48">
        <v>12</v>
      </c>
      <c r="C20" s="48">
        <v>3</v>
      </c>
      <c r="D20" t="s">
        <v>273</v>
      </c>
      <c r="E20" t="s">
        <v>274</v>
      </c>
      <c r="G20" s="48" t="s">
        <v>275</v>
      </c>
      <c r="J20" s="48" t="s">
        <v>276</v>
      </c>
      <c r="K20" s="48" t="s">
        <v>277</v>
      </c>
      <c r="L20" s="51">
        <v>14510</v>
      </c>
      <c r="M20" s="48">
        <v>0</v>
      </c>
      <c r="N20" s="51">
        <v>718960945</v>
      </c>
      <c r="O20" s="48" t="s">
        <v>62</v>
      </c>
      <c r="P20" s="47">
        <v>250</v>
      </c>
      <c r="Q20" s="30">
        <f t="shared" si="7"/>
        <v>249.25</v>
      </c>
      <c r="R20" s="47">
        <v>0</v>
      </c>
      <c r="S20" s="47">
        <v>0</v>
      </c>
      <c r="T20" s="30">
        <v>0</v>
      </c>
      <c r="U20" s="30">
        <v>0</v>
      </c>
      <c r="V20" s="30">
        <f t="shared" si="8"/>
        <v>0.5</v>
      </c>
      <c r="W20" s="30">
        <f t="shared" si="9"/>
        <v>0.25</v>
      </c>
      <c r="X20" s="30">
        <v>0</v>
      </c>
      <c r="Y20" s="48">
        <v>123468</v>
      </c>
      <c r="Z20" s="48" t="s">
        <v>197</v>
      </c>
      <c r="AA20">
        <v>11111</v>
      </c>
      <c r="AB20" s="48" t="s">
        <v>64</v>
      </c>
    </row>
    <row r="21" spans="1:29">
      <c r="A21" s="48" t="s">
        <v>185</v>
      </c>
      <c r="B21" s="48">
        <v>13</v>
      </c>
      <c r="C21" s="48">
        <v>1</v>
      </c>
      <c r="D21" t="s">
        <v>281</v>
      </c>
      <c r="E21" t="s">
        <v>282</v>
      </c>
      <c r="G21" s="48" t="s">
        <v>283</v>
      </c>
      <c r="J21" s="48" t="s">
        <v>284</v>
      </c>
      <c r="K21" s="48" t="s">
        <v>285</v>
      </c>
      <c r="L21" s="51">
        <v>77498</v>
      </c>
      <c r="M21" s="48">
        <v>0</v>
      </c>
      <c r="N21" s="51">
        <v>982373450</v>
      </c>
      <c r="O21" s="48" t="s">
        <v>218</v>
      </c>
      <c r="P21" s="47">
        <v>1250</v>
      </c>
      <c r="Q21" s="30">
        <f t="shared" si="3"/>
        <v>1246.25</v>
      </c>
      <c r="R21" s="47">
        <v>200</v>
      </c>
      <c r="S21" s="47">
        <v>0</v>
      </c>
      <c r="T21" s="30">
        <v>0</v>
      </c>
      <c r="U21" s="30">
        <v>0</v>
      </c>
      <c r="V21" s="30">
        <f t="shared" si="2"/>
        <v>2.5</v>
      </c>
      <c r="W21" s="30">
        <f t="shared" si="1"/>
        <v>1.25</v>
      </c>
      <c r="X21" s="30">
        <v>0</v>
      </c>
      <c r="Y21" s="48">
        <v>123469</v>
      </c>
      <c r="Z21" s="48" t="s">
        <v>63</v>
      </c>
      <c r="AB21" s="48" t="s">
        <v>64</v>
      </c>
    </row>
    <row r="22" spans="1:29">
      <c r="A22" s="48" t="s">
        <v>188</v>
      </c>
      <c r="B22" s="48">
        <v>14</v>
      </c>
      <c r="C22" s="48">
        <v>1</v>
      </c>
      <c r="D22" t="s">
        <v>286</v>
      </c>
      <c r="E22" t="s">
        <v>287</v>
      </c>
      <c r="G22" s="48" t="s">
        <v>288</v>
      </c>
      <c r="J22" s="48" t="s">
        <v>289</v>
      </c>
      <c r="K22" s="48" t="s">
        <v>290</v>
      </c>
      <c r="L22" s="51">
        <v>28117</v>
      </c>
      <c r="M22" s="48">
        <v>0</v>
      </c>
      <c r="N22" s="51">
        <v>542665210</v>
      </c>
      <c r="O22" s="48" t="s">
        <v>62</v>
      </c>
      <c r="P22" s="47">
        <v>550</v>
      </c>
      <c r="Q22" s="30">
        <f t="shared" si="3"/>
        <v>548.35</v>
      </c>
      <c r="R22" s="47">
        <v>0</v>
      </c>
      <c r="S22" s="47">
        <v>0</v>
      </c>
      <c r="T22" s="30">
        <v>0</v>
      </c>
      <c r="U22" s="30">
        <v>0</v>
      </c>
      <c r="V22" s="30">
        <f t="shared" si="2"/>
        <v>1.1000000000000001</v>
      </c>
      <c r="W22" s="30">
        <f t="shared" si="1"/>
        <v>0.55000000000000004</v>
      </c>
      <c r="X22" s="30">
        <v>0</v>
      </c>
      <c r="Y22" s="48">
        <v>123470</v>
      </c>
      <c r="Z22" s="48" t="s">
        <v>63</v>
      </c>
      <c r="AB22" s="48" t="s">
        <v>64</v>
      </c>
    </row>
    <row r="23" spans="1:29">
      <c r="A23" s="48" t="s">
        <v>191</v>
      </c>
      <c r="B23" s="48">
        <v>15</v>
      </c>
      <c r="C23" s="48">
        <v>1</v>
      </c>
      <c r="F23" t="s">
        <v>291</v>
      </c>
      <c r="G23" s="48" t="s">
        <v>293</v>
      </c>
      <c r="H23" s="48" t="s">
        <v>292</v>
      </c>
      <c r="J23" s="48" t="s">
        <v>294</v>
      </c>
      <c r="K23" s="48" t="s">
        <v>249</v>
      </c>
      <c r="L23" s="51" t="s">
        <v>295</v>
      </c>
      <c r="M23" s="48">
        <v>0</v>
      </c>
      <c r="N23" s="51">
        <v>378113412</v>
      </c>
      <c r="O23" s="48" t="s">
        <v>62</v>
      </c>
      <c r="P23" s="47">
        <v>910</v>
      </c>
      <c r="Q23" s="30">
        <f t="shared" si="3"/>
        <v>908.63499999999999</v>
      </c>
      <c r="R23" s="47">
        <v>0</v>
      </c>
      <c r="S23" s="47">
        <v>0</v>
      </c>
      <c r="T23" s="47">
        <v>0</v>
      </c>
      <c r="U23" s="30">
        <v>0</v>
      </c>
      <c r="V23" s="30">
        <v>0</v>
      </c>
      <c r="W23" s="30">
        <f t="shared" si="1"/>
        <v>0.91</v>
      </c>
      <c r="X23" s="30">
        <f t="shared" ref="X23:X24" si="10">P23*0.0005</f>
        <v>0.45500000000000002</v>
      </c>
      <c r="Y23" s="48">
        <v>123471</v>
      </c>
      <c r="Z23" s="48" t="s">
        <v>197</v>
      </c>
      <c r="AA23">
        <v>690</v>
      </c>
      <c r="AB23" s="48" t="s">
        <v>64</v>
      </c>
    </row>
    <row r="24" spans="1:29">
      <c r="A24" s="48" t="s">
        <v>191</v>
      </c>
      <c r="B24" s="48">
        <v>15</v>
      </c>
      <c r="C24" s="48">
        <v>2</v>
      </c>
      <c r="F24" t="s">
        <v>291</v>
      </c>
      <c r="G24" s="48" t="s">
        <v>293</v>
      </c>
      <c r="H24" s="48" t="s">
        <v>292</v>
      </c>
      <c r="J24" s="48" t="s">
        <v>294</v>
      </c>
      <c r="K24" s="48" t="s">
        <v>249</v>
      </c>
      <c r="L24" s="51" t="s">
        <v>295</v>
      </c>
      <c r="M24" s="48">
        <v>0</v>
      </c>
      <c r="N24" s="51">
        <v>378113412</v>
      </c>
      <c r="O24" s="48" t="s">
        <v>62</v>
      </c>
      <c r="P24" s="47">
        <v>120</v>
      </c>
      <c r="Q24" s="30">
        <f t="shared" ref="Q24" si="11">P24-V24-W24-X24</f>
        <v>119.82</v>
      </c>
      <c r="R24" s="47">
        <v>0</v>
      </c>
      <c r="S24" s="47">
        <v>0</v>
      </c>
      <c r="T24" s="47">
        <v>0</v>
      </c>
      <c r="U24" s="30">
        <v>0</v>
      </c>
      <c r="V24" s="30">
        <v>0</v>
      </c>
      <c r="W24" s="30">
        <f t="shared" ref="W24" si="12">P24*0.001</f>
        <v>0.12</v>
      </c>
      <c r="X24" s="30">
        <f t="shared" si="10"/>
        <v>0.06</v>
      </c>
      <c r="Y24" s="48">
        <v>123472</v>
      </c>
      <c r="Z24" s="48" t="s">
        <v>197</v>
      </c>
      <c r="AA24">
        <v>750</v>
      </c>
      <c r="AB24" s="48" t="s">
        <v>64</v>
      </c>
    </row>
    <row r="25" spans="1:29">
      <c r="A25" s="48" t="s">
        <v>239</v>
      </c>
      <c r="B25" s="48">
        <v>16</v>
      </c>
      <c r="C25" s="48">
        <v>1</v>
      </c>
      <c r="D25" t="s">
        <v>307</v>
      </c>
      <c r="E25" t="s">
        <v>261</v>
      </c>
      <c r="G25" s="48" t="s">
        <v>308</v>
      </c>
      <c r="J25" s="48" t="s">
        <v>309</v>
      </c>
      <c r="K25" s="48" t="s">
        <v>310</v>
      </c>
      <c r="L25" s="51" t="s">
        <v>311</v>
      </c>
      <c r="M25" s="48">
        <v>0</v>
      </c>
      <c r="N25" s="51">
        <v>588447662</v>
      </c>
      <c r="O25" s="48" t="s">
        <v>62</v>
      </c>
      <c r="P25" s="47">
        <v>1550</v>
      </c>
      <c r="Q25" s="30">
        <f t="shared" si="3"/>
        <v>1545.3500000000001</v>
      </c>
      <c r="R25" s="47">
        <v>0</v>
      </c>
      <c r="S25" s="47">
        <v>0</v>
      </c>
      <c r="T25" s="47">
        <v>0</v>
      </c>
      <c r="U25" s="30">
        <v>0</v>
      </c>
      <c r="V25" s="30">
        <f t="shared" si="2"/>
        <v>3.1</v>
      </c>
      <c r="W25" s="30">
        <f t="shared" si="1"/>
        <v>1.55</v>
      </c>
      <c r="X25" s="30">
        <v>0</v>
      </c>
      <c r="Y25" s="48">
        <v>123473</v>
      </c>
      <c r="Z25" s="48" t="s">
        <v>67</v>
      </c>
      <c r="AA25">
        <v>11199</v>
      </c>
      <c r="AB25" s="48" t="s">
        <v>64</v>
      </c>
    </row>
    <row r="26" spans="1:29">
      <c r="A26" s="48" t="s">
        <v>240</v>
      </c>
      <c r="B26" s="48">
        <v>17</v>
      </c>
      <c r="C26" s="48">
        <v>1</v>
      </c>
      <c r="D26" t="s">
        <v>312</v>
      </c>
      <c r="E26" t="s">
        <v>313</v>
      </c>
      <c r="G26" s="48" t="s">
        <v>314</v>
      </c>
      <c r="J26" s="48" t="s">
        <v>315</v>
      </c>
      <c r="K26" s="48" t="s">
        <v>316</v>
      </c>
      <c r="L26" s="51">
        <v>95626</v>
      </c>
      <c r="M26" s="48">
        <v>0</v>
      </c>
      <c r="N26" s="51">
        <v>424129732</v>
      </c>
      <c r="O26" s="48" t="s">
        <v>62</v>
      </c>
      <c r="P26" s="47">
        <v>250</v>
      </c>
      <c r="Q26" s="30">
        <f t="shared" si="3"/>
        <v>249.25</v>
      </c>
      <c r="R26" s="47">
        <v>0</v>
      </c>
      <c r="S26" s="47">
        <v>0</v>
      </c>
      <c r="T26" s="47">
        <v>0</v>
      </c>
      <c r="U26" s="30">
        <v>0</v>
      </c>
      <c r="V26" s="30">
        <f t="shared" si="2"/>
        <v>0.5</v>
      </c>
      <c r="W26" s="30">
        <f t="shared" si="1"/>
        <v>0.25</v>
      </c>
      <c r="X26" s="30">
        <v>0</v>
      </c>
      <c r="Y26" s="48">
        <v>123474</v>
      </c>
      <c r="Z26" s="48" t="s">
        <v>63</v>
      </c>
      <c r="AB26" s="48" t="s">
        <v>64</v>
      </c>
    </row>
    <row r="27" spans="1:29">
      <c r="A27" s="48" t="s">
        <v>241</v>
      </c>
      <c r="B27" s="48">
        <v>18</v>
      </c>
      <c r="C27" s="48">
        <v>1</v>
      </c>
      <c r="D27" t="s">
        <v>317</v>
      </c>
      <c r="E27" t="s">
        <v>318</v>
      </c>
      <c r="G27" s="48" t="s">
        <v>319</v>
      </c>
      <c r="H27" s="64" t="s">
        <v>320</v>
      </c>
      <c r="J27" s="48" t="s">
        <v>321</v>
      </c>
      <c r="K27" s="48" t="s">
        <v>322</v>
      </c>
      <c r="L27" s="51">
        <v>63048</v>
      </c>
      <c r="M27" s="48">
        <v>0</v>
      </c>
      <c r="N27" s="51">
        <v>463137494</v>
      </c>
      <c r="O27" s="48" t="s">
        <v>62</v>
      </c>
      <c r="P27" s="47">
        <v>3500</v>
      </c>
      <c r="Q27" s="30">
        <f t="shared" si="3"/>
        <v>3489.5</v>
      </c>
      <c r="R27" s="47">
        <v>0</v>
      </c>
      <c r="S27" s="47">
        <v>0</v>
      </c>
      <c r="T27" s="47">
        <v>0</v>
      </c>
      <c r="U27" s="30">
        <v>0</v>
      </c>
      <c r="V27" s="30">
        <f t="shared" si="2"/>
        <v>7</v>
      </c>
      <c r="W27" s="30">
        <f t="shared" si="1"/>
        <v>3.5</v>
      </c>
      <c r="X27" s="30">
        <v>0</v>
      </c>
      <c r="Y27" s="48">
        <v>123475</v>
      </c>
      <c r="Z27" s="48" t="s">
        <v>63</v>
      </c>
      <c r="AB27" s="48" t="s">
        <v>64</v>
      </c>
    </row>
    <row r="28" spans="1:29">
      <c r="A28" s="48" t="s">
        <v>242</v>
      </c>
      <c r="B28" s="48">
        <v>19</v>
      </c>
      <c r="C28" s="48">
        <v>1</v>
      </c>
      <c r="D28" t="s">
        <v>323</v>
      </c>
      <c r="E28" t="s">
        <v>251</v>
      </c>
      <c r="G28" s="48" t="s">
        <v>324</v>
      </c>
      <c r="J28" s="48" t="s">
        <v>325</v>
      </c>
      <c r="K28" s="48" t="s">
        <v>326</v>
      </c>
      <c r="L28">
        <v>43082</v>
      </c>
      <c r="M28" s="48">
        <v>0</v>
      </c>
      <c r="N28" s="51">
        <v>199823672</v>
      </c>
      <c r="O28" s="48" t="s">
        <v>62</v>
      </c>
      <c r="P28" s="47">
        <v>4100</v>
      </c>
      <c r="Q28" s="30">
        <f t="shared" si="3"/>
        <v>4087.7000000000003</v>
      </c>
      <c r="R28" s="47">
        <v>0</v>
      </c>
      <c r="S28" s="52">
        <v>0</v>
      </c>
      <c r="T28" s="52">
        <v>0</v>
      </c>
      <c r="U28" s="30">
        <v>0</v>
      </c>
      <c r="V28" s="30">
        <f t="shared" si="2"/>
        <v>8.1999999999999993</v>
      </c>
      <c r="W28" s="30">
        <f t="shared" si="1"/>
        <v>4.0999999999999996</v>
      </c>
      <c r="X28" s="30">
        <v>0</v>
      </c>
      <c r="Y28" s="48">
        <v>123476</v>
      </c>
      <c r="Z28" s="48" t="s">
        <v>67</v>
      </c>
      <c r="AA28">
        <v>175611</v>
      </c>
      <c r="AB28" s="48" t="s">
        <v>64</v>
      </c>
    </row>
    <row r="29" spans="1:29">
      <c r="A29" s="48" t="s">
        <v>243</v>
      </c>
      <c r="B29" s="48">
        <v>20</v>
      </c>
      <c r="C29" s="48">
        <v>1</v>
      </c>
      <c r="D29" t="s">
        <v>327</v>
      </c>
      <c r="E29" t="s">
        <v>328</v>
      </c>
      <c r="G29" s="48" t="s">
        <v>329</v>
      </c>
      <c r="J29" s="48" t="s">
        <v>330</v>
      </c>
      <c r="K29" s="48" t="s">
        <v>331</v>
      </c>
      <c r="L29" s="51">
        <v>54304</v>
      </c>
      <c r="M29" s="48">
        <v>0</v>
      </c>
      <c r="N29" s="51">
        <v>547327214</v>
      </c>
      <c r="O29" s="48" t="s">
        <v>62</v>
      </c>
      <c r="P29" s="47">
        <v>5000</v>
      </c>
      <c r="Q29" s="65">
        <f t="shared" si="3"/>
        <v>4982.5</v>
      </c>
      <c r="R29" s="47">
        <v>0</v>
      </c>
      <c r="S29" s="52">
        <v>0</v>
      </c>
      <c r="T29" s="52">
        <v>0</v>
      </c>
      <c r="U29" s="30">
        <v>0</v>
      </c>
      <c r="V29" s="30">
        <f t="shared" si="2"/>
        <v>10</v>
      </c>
      <c r="W29" s="30">
        <f t="shared" si="1"/>
        <v>5</v>
      </c>
      <c r="X29" s="30">
        <f t="shared" ref="X29" si="13">P29*0.0005</f>
        <v>2.5</v>
      </c>
      <c r="Y29" s="48">
        <v>123477</v>
      </c>
      <c r="Z29" s="48" t="s">
        <v>197</v>
      </c>
      <c r="AA29">
        <v>98510</v>
      </c>
      <c r="AB29" s="48" t="s">
        <v>64</v>
      </c>
    </row>
  </sheetData>
  <pageMargins left="0" right="0" top="0.5" bottom="0.5" header="0.3" footer="0.3"/>
  <pageSetup paperSize="5" scale="65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46"/>
  <sheetViews>
    <sheetView tabSelected="1" zoomScaleNormal="100" workbookViewId="0">
      <selection activeCell="A44" sqref="A2:A44"/>
    </sheetView>
  </sheetViews>
  <sheetFormatPr defaultRowHeight="15"/>
  <cols>
    <col min="1" max="1" width="16.28515625" bestFit="1" customWidth="1"/>
    <col min="2" max="2" width="12.5703125" bestFit="1" customWidth="1"/>
    <col min="3" max="3" width="8.5703125" bestFit="1" customWidth="1"/>
    <col min="4" max="4" width="17.42578125" bestFit="1" customWidth="1"/>
    <col min="5" max="5" width="16.140625" bestFit="1" customWidth="1"/>
    <col min="6" max="6" width="11.5703125" bestFit="1" customWidth="1"/>
    <col min="7" max="7" width="19.140625" bestFit="1" customWidth="1"/>
  </cols>
  <sheetData>
    <row r="1" spans="1:7" ht="15.75">
      <c r="A1" s="16" t="s">
        <v>45</v>
      </c>
      <c r="B1" s="3" t="s">
        <v>49</v>
      </c>
      <c r="C1" s="4" t="s">
        <v>2</v>
      </c>
      <c r="D1" s="4" t="s">
        <v>50</v>
      </c>
      <c r="E1" s="4" t="s">
        <v>51</v>
      </c>
      <c r="F1" s="6" t="s">
        <v>52</v>
      </c>
      <c r="G1" s="5" t="s">
        <v>53</v>
      </c>
    </row>
    <row r="2" spans="1:7">
      <c r="A2" s="2">
        <v>123450</v>
      </c>
      <c r="B2" s="31" t="s">
        <v>334</v>
      </c>
      <c r="C2" s="30">
        <v>500</v>
      </c>
      <c r="D2" s="2">
        <v>20120420</v>
      </c>
      <c r="E2" s="2">
        <v>20120430</v>
      </c>
      <c r="F2" s="29">
        <v>12</v>
      </c>
      <c r="G2" s="2">
        <v>2</v>
      </c>
    </row>
    <row r="3" spans="1:7">
      <c r="A3" s="2">
        <v>123450</v>
      </c>
      <c r="B3" s="31">
        <v>7212</v>
      </c>
      <c r="C3" s="30">
        <v>1200</v>
      </c>
      <c r="D3" s="2">
        <v>20120501</v>
      </c>
      <c r="E3" s="2">
        <v>20120505</v>
      </c>
      <c r="F3" s="29">
        <v>5</v>
      </c>
      <c r="G3" s="2">
        <v>2</v>
      </c>
    </row>
    <row r="4" spans="1:7">
      <c r="A4" s="2">
        <v>123450</v>
      </c>
      <c r="B4" s="31">
        <v>3500</v>
      </c>
      <c r="C4" s="30">
        <v>1000</v>
      </c>
      <c r="D4" s="2">
        <v>20120506</v>
      </c>
      <c r="E4" s="2">
        <v>20120510</v>
      </c>
      <c r="F4" s="29">
        <v>5</v>
      </c>
      <c r="G4" s="2">
        <v>5</v>
      </c>
    </row>
    <row r="5" spans="1:7">
      <c r="A5" s="2">
        <v>123450</v>
      </c>
      <c r="B5" s="31">
        <v>4610</v>
      </c>
      <c r="C5" s="30">
        <v>1900</v>
      </c>
      <c r="D5" s="2">
        <v>20120425</v>
      </c>
      <c r="E5" s="2">
        <v>20120530</v>
      </c>
      <c r="F5" s="29">
        <v>36</v>
      </c>
      <c r="G5" s="2">
        <v>3</v>
      </c>
    </row>
    <row r="6" spans="1:7">
      <c r="A6" s="2">
        <v>123450</v>
      </c>
      <c r="B6" s="31">
        <v>4640</v>
      </c>
      <c r="C6" s="30">
        <v>1000</v>
      </c>
      <c r="D6" s="2">
        <v>20120501</v>
      </c>
      <c r="E6" s="2">
        <v>20120531</v>
      </c>
      <c r="F6" s="29">
        <v>31</v>
      </c>
      <c r="G6" s="2">
        <v>9</v>
      </c>
    </row>
    <row r="7" spans="1:7">
      <c r="A7" s="2">
        <v>123451</v>
      </c>
      <c r="B7" s="31" t="s">
        <v>65</v>
      </c>
      <c r="C7" s="30">
        <v>1100</v>
      </c>
      <c r="D7" s="2">
        <v>20120401</v>
      </c>
      <c r="E7" s="2">
        <v>20120415</v>
      </c>
      <c r="F7" s="29">
        <v>15</v>
      </c>
      <c r="G7" s="2">
        <v>2</v>
      </c>
    </row>
    <row r="8" spans="1:7">
      <c r="A8" s="2">
        <v>123451</v>
      </c>
      <c r="B8" s="31">
        <v>4650</v>
      </c>
      <c r="C8" s="30">
        <v>500</v>
      </c>
      <c r="D8" s="2">
        <v>20120410</v>
      </c>
      <c r="E8" s="2">
        <v>20120430</v>
      </c>
      <c r="F8" s="29">
        <v>21</v>
      </c>
      <c r="G8" s="2">
        <v>3</v>
      </c>
    </row>
    <row r="9" spans="1:7">
      <c r="A9" s="2">
        <v>123451</v>
      </c>
      <c r="B9" s="31">
        <v>3150</v>
      </c>
      <c r="C9" s="30">
        <v>2400</v>
      </c>
      <c r="D9" s="2">
        <v>20120416</v>
      </c>
      <c r="E9" s="2">
        <v>20120525</v>
      </c>
      <c r="F9" s="29">
        <v>4</v>
      </c>
      <c r="G9" s="2">
        <v>4</v>
      </c>
    </row>
    <row r="10" spans="1:7">
      <c r="A10" s="2">
        <v>123452</v>
      </c>
      <c r="B10" s="31">
        <v>3800</v>
      </c>
      <c r="C10" s="30">
        <v>2000</v>
      </c>
      <c r="D10" s="2">
        <v>20120410</v>
      </c>
      <c r="E10" s="2">
        <v>20120410</v>
      </c>
      <c r="F10" s="29">
        <v>1</v>
      </c>
      <c r="G10" s="2">
        <v>2</v>
      </c>
    </row>
    <row r="11" spans="1:7">
      <c r="A11" s="2">
        <v>123452</v>
      </c>
      <c r="B11" s="31">
        <v>1110</v>
      </c>
      <c r="C11" s="30">
        <v>3000</v>
      </c>
      <c r="D11" s="2">
        <v>20120410</v>
      </c>
      <c r="E11" s="2">
        <v>20120416</v>
      </c>
      <c r="F11" s="29">
        <v>6</v>
      </c>
      <c r="G11" s="2">
        <v>3</v>
      </c>
    </row>
    <row r="12" spans="1:7">
      <c r="A12" s="2">
        <v>123452</v>
      </c>
      <c r="B12" s="31" t="s">
        <v>335</v>
      </c>
      <c r="C12" s="30">
        <v>2000</v>
      </c>
      <c r="D12" s="2">
        <v>20120417</v>
      </c>
      <c r="E12" s="2">
        <v>20120520</v>
      </c>
      <c r="F12" s="29">
        <v>25</v>
      </c>
      <c r="G12" s="2">
        <v>9</v>
      </c>
    </row>
    <row r="13" spans="1:7">
      <c r="A13" s="2">
        <v>123453</v>
      </c>
      <c r="B13" s="31" t="s">
        <v>65</v>
      </c>
      <c r="C13" s="30">
        <v>350</v>
      </c>
      <c r="D13" s="2">
        <v>20120501</v>
      </c>
      <c r="E13" s="2">
        <v>20120515</v>
      </c>
      <c r="F13" s="29">
        <v>5</v>
      </c>
      <c r="G13" s="2">
        <v>2</v>
      </c>
    </row>
    <row r="14" spans="1:7">
      <c r="A14" s="2">
        <v>123454</v>
      </c>
      <c r="B14" s="31" t="s">
        <v>65</v>
      </c>
      <c r="C14" s="30">
        <v>100</v>
      </c>
      <c r="D14" s="2">
        <v>20120410</v>
      </c>
      <c r="E14" s="2">
        <v>20120430</v>
      </c>
      <c r="F14" s="29">
        <v>2</v>
      </c>
      <c r="G14" s="2">
        <v>2</v>
      </c>
    </row>
    <row r="15" spans="1:7">
      <c r="A15" s="2">
        <v>123454</v>
      </c>
      <c r="B15" s="31" t="s">
        <v>336</v>
      </c>
      <c r="C15" s="30">
        <v>700</v>
      </c>
      <c r="D15" s="2">
        <v>20120501</v>
      </c>
      <c r="E15" s="2">
        <v>20120501</v>
      </c>
      <c r="F15" s="29">
        <v>1</v>
      </c>
      <c r="G15" s="2">
        <v>2</v>
      </c>
    </row>
    <row r="16" spans="1:7">
      <c r="A16" s="2">
        <v>123455</v>
      </c>
      <c r="B16" s="31" t="s">
        <v>337</v>
      </c>
      <c r="C16" s="30">
        <v>1400</v>
      </c>
      <c r="D16" s="2">
        <v>20120428</v>
      </c>
      <c r="E16" s="2">
        <v>20120428</v>
      </c>
      <c r="F16" s="29">
        <v>1</v>
      </c>
      <c r="G16" s="2">
        <v>9</v>
      </c>
    </row>
    <row r="17" spans="1:7">
      <c r="A17" s="2">
        <v>123456</v>
      </c>
      <c r="B17" s="31" t="s">
        <v>65</v>
      </c>
      <c r="C17" s="30">
        <v>250</v>
      </c>
      <c r="D17" s="2">
        <v>20120415</v>
      </c>
      <c r="E17" s="2">
        <v>20120430</v>
      </c>
      <c r="F17" s="29">
        <v>7</v>
      </c>
      <c r="G17" s="2">
        <v>2</v>
      </c>
    </row>
    <row r="18" spans="1:7">
      <c r="A18" s="2">
        <v>123456</v>
      </c>
      <c r="B18" s="31" t="s">
        <v>338</v>
      </c>
      <c r="C18" s="30">
        <v>750</v>
      </c>
      <c r="D18" s="2">
        <v>20120501</v>
      </c>
      <c r="E18" s="2">
        <v>20120530</v>
      </c>
      <c r="F18" s="29">
        <v>1</v>
      </c>
      <c r="G18" s="2">
        <v>9</v>
      </c>
    </row>
    <row r="19" spans="1:7">
      <c r="A19" s="2">
        <v>123457</v>
      </c>
      <c r="B19" s="14" t="s">
        <v>339</v>
      </c>
      <c r="C19" s="47">
        <v>3500</v>
      </c>
      <c r="D19" s="48">
        <v>20120501</v>
      </c>
      <c r="E19" s="48">
        <v>20120530</v>
      </c>
      <c r="F19" s="66">
        <v>1</v>
      </c>
      <c r="G19" s="48">
        <v>9</v>
      </c>
    </row>
    <row r="20" spans="1:7">
      <c r="A20" s="2">
        <v>123458</v>
      </c>
      <c r="B20" s="14" t="s">
        <v>340</v>
      </c>
      <c r="C20" s="47">
        <v>3500</v>
      </c>
      <c r="D20" s="48">
        <v>20120415</v>
      </c>
      <c r="E20" s="48">
        <v>20120531</v>
      </c>
      <c r="F20" s="66">
        <v>46</v>
      </c>
      <c r="G20" s="48">
        <v>6</v>
      </c>
    </row>
    <row r="21" spans="1:7">
      <c r="A21" s="2">
        <v>123459</v>
      </c>
      <c r="B21" s="14" t="s">
        <v>341</v>
      </c>
      <c r="C21" s="47">
        <v>4000</v>
      </c>
      <c r="D21" s="48">
        <v>20120601</v>
      </c>
      <c r="E21" s="48">
        <v>20120630</v>
      </c>
      <c r="F21" s="66">
        <v>30</v>
      </c>
      <c r="G21" s="48">
        <v>3</v>
      </c>
    </row>
    <row r="22" spans="1:7">
      <c r="A22" s="2">
        <v>123460</v>
      </c>
      <c r="B22" s="14" t="s">
        <v>342</v>
      </c>
      <c r="C22" s="47">
        <v>500</v>
      </c>
      <c r="D22" s="48">
        <v>20120501</v>
      </c>
      <c r="E22" s="48">
        <v>20120525</v>
      </c>
      <c r="F22" s="66">
        <v>25</v>
      </c>
      <c r="G22" s="48">
        <v>9</v>
      </c>
    </row>
    <row r="23" spans="1:7">
      <c r="A23" s="2">
        <v>123461</v>
      </c>
      <c r="B23" s="14">
        <v>7410</v>
      </c>
      <c r="C23" s="47">
        <v>3000</v>
      </c>
      <c r="D23" s="48">
        <v>20120501</v>
      </c>
      <c r="E23" s="48">
        <v>20120524</v>
      </c>
      <c r="F23" s="66">
        <v>20</v>
      </c>
      <c r="G23" s="48">
        <v>2</v>
      </c>
    </row>
    <row r="24" spans="1:7">
      <c r="A24" s="2">
        <v>123461</v>
      </c>
      <c r="B24" s="14" t="s">
        <v>343</v>
      </c>
      <c r="C24" s="47">
        <v>1000</v>
      </c>
      <c r="D24" s="48">
        <v>20120525</v>
      </c>
      <c r="E24" s="48">
        <v>20120531</v>
      </c>
      <c r="F24" s="66">
        <v>7</v>
      </c>
      <c r="G24" s="48">
        <v>2</v>
      </c>
    </row>
    <row r="25" spans="1:7">
      <c r="A25" s="2">
        <v>123462</v>
      </c>
      <c r="B25" s="14">
        <v>7832</v>
      </c>
      <c r="C25" s="47">
        <v>100</v>
      </c>
      <c r="D25" s="48">
        <v>20120515</v>
      </c>
      <c r="E25" s="48">
        <v>20120516</v>
      </c>
      <c r="F25" s="66">
        <v>1</v>
      </c>
      <c r="G25" s="48">
        <v>3</v>
      </c>
    </row>
    <row r="26" spans="1:7">
      <c r="A26" s="2">
        <v>123463</v>
      </c>
      <c r="B26" s="14">
        <v>4609</v>
      </c>
      <c r="C26" s="47">
        <v>215</v>
      </c>
      <c r="D26" s="48">
        <v>20120510</v>
      </c>
      <c r="E26" s="48">
        <v>20120520</v>
      </c>
      <c r="F26" s="66">
        <v>10</v>
      </c>
      <c r="G26" s="48">
        <v>1</v>
      </c>
    </row>
    <row r="27" spans="1:7">
      <c r="A27" s="2">
        <v>123464</v>
      </c>
      <c r="B27" s="14" t="s">
        <v>65</v>
      </c>
      <c r="C27" s="47">
        <v>500</v>
      </c>
      <c r="D27" s="48">
        <v>20120505</v>
      </c>
      <c r="E27" s="48">
        <v>20120520</v>
      </c>
      <c r="F27" s="66">
        <v>15</v>
      </c>
      <c r="G27" s="48">
        <v>2</v>
      </c>
    </row>
    <row r="28" spans="1:7">
      <c r="A28" s="2">
        <v>123464</v>
      </c>
      <c r="B28" s="14" t="s">
        <v>340</v>
      </c>
      <c r="C28" s="47">
        <v>1500</v>
      </c>
      <c r="D28" s="48">
        <v>20120501</v>
      </c>
      <c r="E28" s="48">
        <v>20120530</v>
      </c>
      <c r="F28" s="66">
        <v>4</v>
      </c>
      <c r="G28" s="48">
        <v>4</v>
      </c>
    </row>
    <row r="29" spans="1:7">
      <c r="A29" s="2">
        <v>123465</v>
      </c>
      <c r="B29" s="14">
        <v>8440</v>
      </c>
      <c r="C29" s="47">
        <v>700</v>
      </c>
      <c r="D29" s="48">
        <v>20120520</v>
      </c>
      <c r="E29" s="48">
        <v>20120521</v>
      </c>
      <c r="F29" s="66">
        <v>2</v>
      </c>
      <c r="G29" s="48">
        <v>3</v>
      </c>
    </row>
    <row r="30" spans="1:7">
      <c r="A30" s="67">
        <v>123465</v>
      </c>
      <c r="B30" s="14">
        <v>5220</v>
      </c>
      <c r="C30" s="47">
        <v>800</v>
      </c>
      <c r="D30" s="48">
        <v>20120505</v>
      </c>
      <c r="E30" s="48">
        <v>20120531</v>
      </c>
      <c r="F30" s="66">
        <v>15</v>
      </c>
      <c r="G30" s="48">
        <v>2</v>
      </c>
    </row>
    <row r="31" spans="1:7">
      <c r="A31" s="48">
        <v>123466</v>
      </c>
      <c r="B31" s="14">
        <v>4900</v>
      </c>
      <c r="C31" s="47">
        <v>500</v>
      </c>
      <c r="D31" s="48">
        <v>20120501</v>
      </c>
      <c r="E31" s="48">
        <v>20120531</v>
      </c>
      <c r="F31" s="66">
        <v>30</v>
      </c>
      <c r="G31" s="48">
        <v>3</v>
      </c>
    </row>
    <row r="32" spans="1:7">
      <c r="A32" s="48">
        <v>123467</v>
      </c>
      <c r="B32" s="14" t="s">
        <v>335</v>
      </c>
      <c r="C32" s="47">
        <v>1000</v>
      </c>
      <c r="D32" s="48">
        <v>20120525</v>
      </c>
      <c r="E32" s="48">
        <v>20120531</v>
      </c>
      <c r="F32" s="66">
        <v>1</v>
      </c>
      <c r="G32" s="48">
        <v>9</v>
      </c>
    </row>
    <row r="33" spans="1:7">
      <c r="A33" s="48">
        <v>123468</v>
      </c>
      <c r="B33" s="14">
        <v>8290</v>
      </c>
      <c r="C33" s="47">
        <v>250</v>
      </c>
      <c r="D33" s="48">
        <v>20120529</v>
      </c>
      <c r="E33" s="48">
        <v>20120531</v>
      </c>
      <c r="F33" s="66">
        <v>2</v>
      </c>
      <c r="G33" s="48">
        <v>3</v>
      </c>
    </row>
    <row r="34" spans="1:7">
      <c r="A34" s="48">
        <v>123469</v>
      </c>
      <c r="B34" s="14">
        <v>5400</v>
      </c>
      <c r="C34" s="47">
        <v>1050</v>
      </c>
      <c r="D34" s="48">
        <v>20120523</v>
      </c>
      <c r="E34" s="48">
        <v>20120531</v>
      </c>
      <c r="F34" s="66">
        <v>30</v>
      </c>
      <c r="G34" s="48">
        <v>1</v>
      </c>
    </row>
    <row r="35" spans="1:7">
      <c r="A35" s="48">
        <v>123470</v>
      </c>
      <c r="B35" s="14">
        <v>5400</v>
      </c>
      <c r="C35" s="47">
        <v>550</v>
      </c>
      <c r="D35" s="48">
        <v>20120501</v>
      </c>
      <c r="E35" s="48">
        <v>20120515</v>
      </c>
      <c r="F35" s="66">
        <v>10</v>
      </c>
      <c r="G35" s="48">
        <v>1</v>
      </c>
    </row>
    <row r="36" spans="1:7">
      <c r="A36" s="48">
        <v>123471</v>
      </c>
      <c r="B36" s="14" t="s">
        <v>341</v>
      </c>
      <c r="C36" s="47">
        <v>910</v>
      </c>
      <c r="D36" s="48">
        <v>20120515</v>
      </c>
      <c r="E36" s="48">
        <v>20120525</v>
      </c>
      <c r="F36" s="66">
        <v>10</v>
      </c>
      <c r="G36" s="48">
        <v>3</v>
      </c>
    </row>
    <row r="37" spans="1:7">
      <c r="A37" s="48">
        <v>123472</v>
      </c>
      <c r="B37" s="14">
        <v>8290</v>
      </c>
      <c r="C37" s="47">
        <v>120</v>
      </c>
      <c r="D37" s="48">
        <v>20120514</v>
      </c>
      <c r="E37" s="48">
        <v>20120515</v>
      </c>
      <c r="F37" s="66">
        <v>2</v>
      </c>
      <c r="G37" s="48">
        <v>3</v>
      </c>
    </row>
    <row r="38" spans="1:7">
      <c r="A38" s="48">
        <v>123473</v>
      </c>
      <c r="B38" s="14" t="s">
        <v>340</v>
      </c>
      <c r="C38" s="47">
        <v>1550</v>
      </c>
      <c r="D38" s="48">
        <v>20120418</v>
      </c>
      <c r="E38" s="48">
        <v>20120530</v>
      </c>
      <c r="F38" s="66">
        <v>48</v>
      </c>
      <c r="G38" s="48">
        <v>3</v>
      </c>
    </row>
    <row r="39" spans="1:7">
      <c r="A39" s="48">
        <v>123474</v>
      </c>
      <c r="B39" s="14">
        <v>7810</v>
      </c>
      <c r="C39" s="47">
        <v>250</v>
      </c>
      <c r="D39" s="48">
        <v>20120501</v>
      </c>
      <c r="E39" s="48">
        <v>20120502</v>
      </c>
      <c r="F39" s="66">
        <v>2</v>
      </c>
      <c r="G39" s="48">
        <v>2</v>
      </c>
    </row>
    <row r="40" spans="1:7">
      <c r="A40" s="48">
        <v>123475</v>
      </c>
      <c r="B40" s="14">
        <v>7812</v>
      </c>
      <c r="C40" s="47">
        <v>500</v>
      </c>
      <c r="D40" s="48">
        <v>20120501</v>
      </c>
      <c r="E40" s="48">
        <v>20120502</v>
      </c>
      <c r="F40" s="66">
        <v>2</v>
      </c>
      <c r="G40" s="48">
        <v>2</v>
      </c>
    </row>
    <row r="41" spans="1:7">
      <c r="A41" s="48">
        <v>123475</v>
      </c>
      <c r="B41" s="14">
        <v>8220</v>
      </c>
      <c r="C41" s="47">
        <v>1500</v>
      </c>
      <c r="D41" s="48">
        <v>20120501</v>
      </c>
      <c r="E41" s="48">
        <v>20120501</v>
      </c>
      <c r="F41" s="66">
        <v>1</v>
      </c>
      <c r="G41" s="48">
        <v>3</v>
      </c>
    </row>
    <row r="42" spans="1:7">
      <c r="A42" s="48">
        <v>123475</v>
      </c>
      <c r="B42" s="14">
        <v>8440</v>
      </c>
      <c r="C42" s="47">
        <v>1500</v>
      </c>
      <c r="D42" s="48">
        <v>20120505</v>
      </c>
      <c r="E42" s="48">
        <v>20120505</v>
      </c>
      <c r="F42" s="66">
        <v>1</v>
      </c>
      <c r="G42" s="48">
        <v>3</v>
      </c>
    </row>
    <row r="43" spans="1:7">
      <c r="A43" s="48">
        <v>123476</v>
      </c>
      <c r="B43" s="14">
        <v>9000</v>
      </c>
      <c r="C43" s="47">
        <v>4100</v>
      </c>
      <c r="D43" s="48">
        <v>20120501</v>
      </c>
      <c r="E43" s="48">
        <v>20120530</v>
      </c>
      <c r="F43" s="66">
        <v>1</v>
      </c>
      <c r="G43" s="48">
        <v>5</v>
      </c>
    </row>
    <row r="44" spans="1:7">
      <c r="A44" s="48">
        <v>123477</v>
      </c>
      <c r="B44" s="14">
        <v>9000</v>
      </c>
      <c r="C44" s="47">
        <v>5000</v>
      </c>
      <c r="D44" s="48">
        <v>20120501</v>
      </c>
      <c r="E44" s="48">
        <v>20120531</v>
      </c>
      <c r="F44" s="66">
        <v>1</v>
      </c>
      <c r="G44" s="48">
        <v>5</v>
      </c>
    </row>
    <row r="45" spans="1:7">
      <c r="F45" s="66"/>
    </row>
    <row r="46" spans="1:7">
      <c r="F46" s="66"/>
    </row>
  </sheetData>
  <printOptions gridLines="1"/>
  <pageMargins left="0.45" right="0.45" top="0.75" bottom="0.7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D32"/>
  <sheetViews>
    <sheetView topLeftCell="A9" workbookViewId="0">
      <selection activeCell="A19" sqref="A19"/>
    </sheetView>
  </sheetViews>
  <sheetFormatPr defaultColWidth="34.85546875" defaultRowHeight="15"/>
  <cols>
    <col min="1" max="1" width="29.7109375" style="18" customWidth="1"/>
    <col min="2" max="4" width="29.7109375" customWidth="1"/>
  </cols>
  <sheetData>
    <row r="3" spans="1:4">
      <c r="A3" s="22" t="s">
        <v>55</v>
      </c>
      <c r="B3" t="s">
        <v>56</v>
      </c>
      <c r="C3" t="s">
        <v>57</v>
      </c>
      <c r="D3" t="s">
        <v>58</v>
      </c>
    </row>
    <row r="4" spans="1:4" ht="15.75">
      <c r="A4" s="19" t="s">
        <v>3</v>
      </c>
      <c r="B4" s="23" t="s">
        <v>18</v>
      </c>
      <c r="C4" s="23" t="s">
        <v>19</v>
      </c>
      <c r="D4" s="16" t="s">
        <v>45</v>
      </c>
    </row>
    <row r="5" spans="1:4" ht="15.75">
      <c r="A5" s="20" t="s">
        <v>4</v>
      </c>
      <c r="B5" s="24" t="s">
        <v>0</v>
      </c>
      <c r="C5" s="26" t="s">
        <v>54</v>
      </c>
      <c r="D5" s="3" t="s">
        <v>49</v>
      </c>
    </row>
    <row r="6" spans="1:4" ht="15.75">
      <c r="A6" s="20" t="s">
        <v>5</v>
      </c>
      <c r="B6" s="24" t="s">
        <v>19</v>
      </c>
      <c r="C6" s="27" t="s">
        <v>18</v>
      </c>
      <c r="D6" s="4" t="s">
        <v>2</v>
      </c>
    </row>
    <row r="7" spans="1:4" ht="15.75">
      <c r="A7" s="20" t="s">
        <v>6</v>
      </c>
      <c r="B7" s="24" t="s">
        <v>20</v>
      </c>
      <c r="C7" s="27" t="s">
        <v>24</v>
      </c>
      <c r="D7" s="4" t="s">
        <v>50</v>
      </c>
    </row>
    <row r="8" spans="1:4" ht="15.75">
      <c r="A8" s="20" t="s">
        <v>7</v>
      </c>
      <c r="B8" s="24" t="s">
        <v>21</v>
      </c>
      <c r="C8" s="27" t="s">
        <v>25</v>
      </c>
      <c r="D8" s="4" t="s">
        <v>51</v>
      </c>
    </row>
    <row r="9" spans="1:4" ht="15.75">
      <c r="A9" s="20" t="s">
        <v>8</v>
      </c>
      <c r="B9" s="24" t="s">
        <v>22</v>
      </c>
      <c r="C9" s="27" t="s">
        <v>26</v>
      </c>
      <c r="D9" s="6" t="s">
        <v>52</v>
      </c>
    </row>
    <row r="10" spans="1:4" ht="15.75">
      <c r="A10" s="20" t="s">
        <v>9</v>
      </c>
      <c r="B10" s="25" t="s">
        <v>23</v>
      </c>
      <c r="C10" s="27" t="s">
        <v>27</v>
      </c>
      <c r="D10" s="5" t="s">
        <v>53</v>
      </c>
    </row>
    <row r="11" spans="1:4" ht="15.75">
      <c r="A11" s="20" t="s">
        <v>10</v>
      </c>
      <c r="C11" s="27" t="s">
        <v>28</v>
      </c>
    </row>
    <row r="12" spans="1:4" ht="15.75">
      <c r="A12" s="20" t="s">
        <v>11</v>
      </c>
      <c r="C12" s="27" t="s">
        <v>29</v>
      </c>
    </row>
    <row r="13" spans="1:4" ht="15.75">
      <c r="A13" s="20" t="s">
        <v>12</v>
      </c>
      <c r="C13" s="27" t="s">
        <v>30</v>
      </c>
    </row>
    <row r="14" spans="1:4" ht="15.75">
      <c r="A14" s="20" t="s">
        <v>13</v>
      </c>
      <c r="C14" s="27" t="s">
        <v>31</v>
      </c>
    </row>
    <row r="15" spans="1:4" ht="15.75">
      <c r="A15" s="20" t="s">
        <v>14</v>
      </c>
      <c r="C15" s="27" t="s">
        <v>32</v>
      </c>
    </row>
    <row r="16" spans="1:4" ht="15.75">
      <c r="A16" s="20" t="s">
        <v>15</v>
      </c>
      <c r="C16" s="27" t="s">
        <v>33</v>
      </c>
    </row>
    <row r="17" spans="1:3" ht="15.75">
      <c r="A17" s="20" t="s">
        <v>16</v>
      </c>
      <c r="C17" s="27" t="s">
        <v>34</v>
      </c>
    </row>
    <row r="18" spans="1:3" ht="15.75">
      <c r="A18" s="21" t="s">
        <v>17</v>
      </c>
      <c r="C18" s="27" t="s">
        <v>35</v>
      </c>
    </row>
    <row r="19" spans="1:3" ht="15.75">
      <c r="C19" s="27" t="s">
        <v>36</v>
      </c>
    </row>
    <row r="20" spans="1:3" ht="15.75">
      <c r="C20" s="27" t="s">
        <v>37</v>
      </c>
    </row>
    <row r="21" spans="1:3" ht="15.75">
      <c r="C21" s="27" t="s">
        <v>38</v>
      </c>
    </row>
    <row r="22" spans="1:3" ht="15.75">
      <c r="C22" s="27" t="s">
        <v>39</v>
      </c>
    </row>
    <row r="23" spans="1:3" ht="15.75">
      <c r="C23" s="27" t="s">
        <v>40</v>
      </c>
    </row>
    <row r="24" spans="1:3" ht="15.75">
      <c r="C24" s="27" t="s">
        <v>41</v>
      </c>
    </row>
    <row r="25" spans="1:3" ht="15.75">
      <c r="C25" s="27" t="s">
        <v>42</v>
      </c>
    </row>
    <row r="26" spans="1:3" ht="15.75">
      <c r="C26" s="27" t="s">
        <v>43</v>
      </c>
    </row>
    <row r="27" spans="1:3" ht="15.75">
      <c r="C27" s="27" t="s">
        <v>44</v>
      </c>
    </row>
    <row r="28" spans="1:3" ht="15.75">
      <c r="C28" s="27" t="s">
        <v>45</v>
      </c>
    </row>
    <row r="29" spans="1:3" ht="15.75">
      <c r="C29" s="27" t="s">
        <v>46</v>
      </c>
    </row>
    <row r="30" spans="1:3" ht="15.75">
      <c r="C30" s="27" t="s">
        <v>47</v>
      </c>
    </row>
    <row r="31" spans="1:3" ht="15.75">
      <c r="C31" s="27" t="s">
        <v>1</v>
      </c>
    </row>
    <row r="32" spans="1:3" ht="15.75">
      <c r="C32" s="28" t="s">
        <v>48</v>
      </c>
    </row>
  </sheetData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5" sqref="A15"/>
    </sheetView>
  </sheetViews>
  <sheetFormatPr defaultRowHeight="15"/>
  <cols>
    <col min="1" max="1" width="88.140625" customWidth="1"/>
  </cols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349</v>
      </c>
    </row>
    <row r="7" spans="1:1">
      <c r="A7" t="s">
        <v>350</v>
      </c>
    </row>
    <row r="8" spans="1:1">
      <c r="A8" t="s">
        <v>351</v>
      </c>
    </row>
    <row r="9" spans="1:1">
      <c r="A9" t="s">
        <v>352</v>
      </c>
    </row>
    <row r="10" spans="1:1">
      <c r="A10" t="s">
        <v>353</v>
      </c>
    </row>
    <row r="11" spans="1:1">
      <c r="A11" t="s">
        <v>354</v>
      </c>
    </row>
    <row r="12" spans="1:1">
      <c r="A12" t="s">
        <v>355</v>
      </c>
    </row>
    <row r="13" spans="1:1">
      <c r="A13" t="s">
        <v>356</v>
      </c>
    </row>
    <row r="14" spans="1:1">
      <c r="A14" t="s">
        <v>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8"/>
  <sheetViews>
    <sheetView topLeftCell="A105" zoomScale="115" zoomScaleNormal="115" workbookViewId="0">
      <selection activeCell="C110" sqref="C110:C111"/>
    </sheetView>
  </sheetViews>
  <sheetFormatPr defaultRowHeight="15"/>
  <cols>
    <col min="1" max="1" width="6.28515625" style="35" bestFit="1" customWidth="1"/>
    <col min="2" max="2" width="24.85546875" style="35" customWidth="1"/>
    <col min="3" max="3" width="62" style="35" customWidth="1"/>
    <col min="4" max="4" width="29.7109375" style="35" customWidth="1"/>
    <col min="5" max="5" width="28.85546875" style="35" customWidth="1"/>
    <col min="6" max="16384" width="9.140625" style="35"/>
  </cols>
  <sheetData>
    <row r="1" spans="1:5" ht="30.75" thickBot="1">
      <c r="A1" s="32" t="s">
        <v>68</v>
      </c>
      <c r="B1" s="33" t="s">
        <v>69</v>
      </c>
      <c r="C1" s="34" t="s">
        <v>70</v>
      </c>
      <c r="D1" s="33" t="s">
        <v>71</v>
      </c>
      <c r="E1" s="33" t="s">
        <v>72</v>
      </c>
    </row>
    <row r="2" spans="1:5" ht="15.75" thickBot="1">
      <c r="A2" s="69" t="s">
        <v>73</v>
      </c>
      <c r="B2" s="70"/>
      <c r="C2" s="70"/>
      <c r="D2" s="36"/>
      <c r="E2" s="37"/>
    </row>
    <row r="3" spans="1:5">
      <c r="A3" s="71">
        <v>1</v>
      </c>
      <c r="B3" s="73" t="s">
        <v>74</v>
      </c>
      <c r="C3" s="73" t="s">
        <v>75</v>
      </c>
      <c r="D3" s="71"/>
      <c r="E3" s="71"/>
    </row>
    <row r="4" spans="1:5" ht="15.75" thickBot="1">
      <c r="A4" s="72"/>
      <c r="B4" s="74"/>
      <c r="C4" s="74"/>
      <c r="D4" s="72"/>
      <c r="E4" s="72"/>
    </row>
    <row r="5" spans="1:5">
      <c r="A5" s="71">
        <v>2</v>
      </c>
      <c r="B5" s="73" t="s">
        <v>76</v>
      </c>
      <c r="C5" s="73" t="s">
        <v>77</v>
      </c>
      <c r="D5" s="71"/>
      <c r="E5" s="71"/>
    </row>
    <row r="6" spans="1:5" ht="15.75" thickBot="1">
      <c r="A6" s="72"/>
      <c r="B6" s="74"/>
      <c r="C6" s="74"/>
      <c r="D6" s="72"/>
      <c r="E6" s="72"/>
    </row>
    <row r="7" spans="1:5">
      <c r="A7" s="71">
        <v>3</v>
      </c>
      <c r="B7" s="73" t="s">
        <v>78</v>
      </c>
      <c r="C7" s="73" t="s">
        <v>77</v>
      </c>
      <c r="D7" s="71"/>
      <c r="E7" s="71"/>
    </row>
    <row r="8" spans="1:5" ht="15.75" thickBot="1">
      <c r="A8" s="72"/>
      <c r="B8" s="74"/>
      <c r="C8" s="74"/>
      <c r="D8" s="72"/>
      <c r="E8" s="72"/>
    </row>
    <row r="9" spans="1:5">
      <c r="A9" s="71">
        <v>4</v>
      </c>
      <c r="B9" s="38" t="s">
        <v>79</v>
      </c>
      <c r="C9" s="73" t="s">
        <v>77</v>
      </c>
      <c r="D9" s="71"/>
      <c r="E9" s="71"/>
    </row>
    <row r="10" spans="1:5">
      <c r="A10" s="75"/>
      <c r="B10" s="38" t="s">
        <v>80</v>
      </c>
      <c r="C10" s="76"/>
      <c r="D10" s="75"/>
      <c r="E10" s="75"/>
    </row>
    <row r="11" spans="1:5" ht="15.75" thickBot="1">
      <c r="A11" s="72"/>
      <c r="B11" s="39"/>
      <c r="C11" s="74"/>
      <c r="D11" s="72"/>
      <c r="E11" s="72"/>
    </row>
    <row r="12" spans="1:5">
      <c r="A12" s="71">
        <v>5</v>
      </c>
      <c r="B12" s="73" t="s">
        <v>81</v>
      </c>
      <c r="C12" s="73" t="s">
        <v>77</v>
      </c>
      <c r="D12" s="71"/>
      <c r="E12" s="71"/>
    </row>
    <row r="13" spans="1:5" ht="15.75" thickBot="1">
      <c r="A13" s="72"/>
      <c r="B13" s="74"/>
      <c r="C13" s="74"/>
      <c r="D13" s="72"/>
      <c r="E13" s="72"/>
    </row>
    <row r="14" spans="1:5" ht="32.25" customHeight="1" thickBot="1">
      <c r="A14" s="40">
        <v>6</v>
      </c>
      <c r="B14" s="41" t="s">
        <v>82</v>
      </c>
      <c r="C14" s="41"/>
      <c r="D14" s="39"/>
      <c r="E14" s="39"/>
    </row>
    <row r="15" spans="1:5" ht="29.25" customHeight="1" thickBot="1">
      <c r="A15" s="40">
        <v>7</v>
      </c>
      <c r="B15" s="41" t="s">
        <v>83</v>
      </c>
      <c r="C15" s="41"/>
      <c r="D15" s="39"/>
      <c r="E15" s="39"/>
    </row>
    <row r="16" spans="1:5" ht="29.25" customHeight="1" thickBot="1">
      <c r="A16" s="40">
        <f>A15+1</f>
        <v>8</v>
      </c>
      <c r="B16" s="41" t="s">
        <v>131</v>
      </c>
      <c r="C16" s="41" t="s">
        <v>132</v>
      </c>
      <c r="D16" s="39"/>
      <c r="E16" s="39"/>
    </row>
    <row r="17" spans="1:5" ht="15.75" thickBot="1">
      <c r="A17" s="77" t="s">
        <v>84</v>
      </c>
      <c r="B17" s="78"/>
      <c r="C17" s="78"/>
      <c r="D17" s="78"/>
      <c r="E17" s="79"/>
    </row>
    <row r="18" spans="1:5">
      <c r="A18" s="71">
        <f>A16+1</f>
        <v>9</v>
      </c>
      <c r="B18" s="73" t="s">
        <v>85</v>
      </c>
      <c r="C18" s="73" t="s">
        <v>86</v>
      </c>
      <c r="D18" s="71"/>
      <c r="E18" s="71"/>
    </row>
    <row r="19" spans="1:5" ht="15.75" thickBot="1">
      <c r="A19" s="72"/>
      <c r="B19" s="74"/>
      <c r="C19" s="74"/>
      <c r="D19" s="72"/>
      <c r="E19" s="72"/>
    </row>
    <row r="20" spans="1:5">
      <c r="A20" s="71">
        <f>A18+1</f>
        <v>10</v>
      </c>
      <c r="B20" s="73" t="s">
        <v>87</v>
      </c>
      <c r="C20" s="73" t="s">
        <v>86</v>
      </c>
      <c r="D20" s="71"/>
      <c r="E20" s="71"/>
    </row>
    <row r="21" spans="1:5" ht="15.75" thickBot="1">
      <c r="A21" s="72"/>
      <c r="B21" s="74"/>
      <c r="C21" s="74"/>
      <c r="D21" s="72"/>
      <c r="E21" s="72"/>
    </row>
    <row r="22" spans="1:5" ht="15.75" thickBot="1">
      <c r="A22" s="77" t="s">
        <v>88</v>
      </c>
      <c r="B22" s="78"/>
      <c r="C22" s="78"/>
      <c r="D22" s="78"/>
      <c r="E22" s="79"/>
    </row>
    <row r="23" spans="1:5">
      <c r="A23" s="71">
        <f>A20+1</f>
        <v>11</v>
      </c>
      <c r="B23" s="73" t="s">
        <v>89</v>
      </c>
      <c r="C23" s="73" t="s">
        <v>86</v>
      </c>
      <c r="D23" s="71"/>
      <c r="E23" s="71"/>
    </row>
    <row r="24" spans="1:5" ht="15.75" thickBot="1">
      <c r="A24" s="72"/>
      <c r="B24" s="74"/>
      <c r="C24" s="74"/>
      <c r="D24" s="72"/>
      <c r="E24" s="72"/>
    </row>
    <row r="25" spans="1:5">
      <c r="A25" s="71">
        <f>A23+1</f>
        <v>12</v>
      </c>
      <c r="B25" s="73" t="s">
        <v>90</v>
      </c>
      <c r="C25" s="73" t="s">
        <v>86</v>
      </c>
      <c r="D25" s="71"/>
      <c r="E25" s="71"/>
    </row>
    <row r="26" spans="1:5" ht="15.75" thickBot="1">
      <c r="A26" s="72"/>
      <c r="B26" s="74"/>
      <c r="C26" s="74"/>
      <c r="D26" s="72"/>
      <c r="E26" s="72"/>
    </row>
    <row r="27" spans="1:5" ht="26.25" thickBot="1">
      <c r="A27" s="40">
        <f>A25+1</f>
        <v>13</v>
      </c>
      <c r="B27" s="41" t="s">
        <v>91</v>
      </c>
      <c r="C27" s="41" t="s">
        <v>86</v>
      </c>
      <c r="D27" s="39"/>
      <c r="E27" s="39"/>
    </row>
    <row r="28" spans="1:5">
      <c r="A28" s="71">
        <f>A27+1</f>
        <v>14</v>
      </c>
      <c r="B28" s="73" t="s">
        <v>92</v>
      </c>
      <c r="C28" s="73" t="s">
        <v>86</v>
      </c>
      <c r="D28" s="71"/>
      <c r="E28" s="71"/>
    </row>
    <row r="29" spans="1:5" ht="15.75" thickBot="1">
      <c r="A29" s="72"/>
      <c r="B29" s="74"/>
      <c r="C29" s="74"/>
      <c r="D29" s="72"/>
      <c r="E29" s="72"/>
    </row>
    <row r="30" spans="1:5">
      <c r="A30" s="71">
        <f>A28+1</f>
        <v>15</v>
      </c>
      <c r="B30" s="73" t="s">
        <v>93</v>
      </c>
      <c r="C30" s="73" t="s">
        <v>94</v>
      </c>
      <c r="D30" s="71"/>
      <c r="E30" s="71"/>
    </row>
    <row r="31" spans="1:5" ht="15.75" thickBot="1">
      <c r="A31" s="72"/>
      <c r="B31" s="74"/>
      <c r="C31" s="74"/>
      <c r="D31" s="72"/>
      <c r="E31" s="72"/>
    </row>
    <row r="32" spans="1:5" ht="15.75" thickBot="1">
      <c r="A32" s="77" t="s">
        <v>95</v>
      </c>
      <c r="B32" s="78"/>
      <c r="C32" s="78"/>
      <c r="D32" s="78"/>
      <c r="E32" s="79"/>
    </row>
    <row r="33" spans="1:5">
      <c r="A33" s="71">
        <f>A30+1</f>
        <v>16</v>
      </c>
      <c r="B33" s="73" t="s">
        <v>96</v>
      </c>
      <c r="C33" s="73" t="s">
        <v>86</v>
      </c>
      <c r="D33" s="71"/>
      <c r="E33" s="71"/>
    </row>
    <row r="34" spans="1:5" ht="27" customHeight="1" thickBot="1">
      <c r="A34" s="72"/>
      <c r="B34" s="74"/>
      <c r="C34" s="74"/>
      <c r="D34" s="72"/>
      <c r="E34" s="72"/>
    </row>
    <row r="35" spans="1:5" ht="15.75" thickBot="1">
      <c r="A35" s="77" t="s">
        <v>97</v>
      </c>
      <c r="B35" s="78"/>
      <c r="C35" s="78"/>
      <c r="D35" s="78"/>
      <c r="E35" s="79"/>
    </row>
    <row r="36" spans="1:5">
      <c r="A36" s="71">
        <f>A33+1</f>
        <v>17</v>
      </c>
      <c r="B36" s="71" t="s">
        <v>98</v>
      </c>
      <c r="C36" s="73" t="s">
        <v>99</v>
      </c>
      <c r="D36" s="71"/>
      <c r="E36" s="71"/>
    </row>
    <row r="37" spans="1:5" ht="15.75" thickBot="1">
      <c r="A37" s="72"/>
      <c r="B37" s="72"/>
      <c r="C37" s="74"/>
      <c r="D37" s="72"/>
      <c r="E37" s="72"/>
    </row>
    <row r="38" spans="1:5">
      <c r="A38" s="71">
        <f>A36+1</f>
        <v>18</v>
      </c>
      <c r="B38" s="73" t="s">
        <v>100</v>
      </c>
      <c r="C38" s="73" t="s">
        <v>124</v>
      </c>
      <c r="D38" s="71"/>
      <c r="E38" s="71"/>
    </row>
    <row r="39" spans="1:5" ht="49.5" customHeight="1" thickBot="1">
      <c r="A39" s="72"/>
      <c r="B39" s="74"/>
      <c r="C39" s="74"/>
      <c r="D39" s="72"/>
      <c r="E39" s="72"/>
    </row>
    <row r="40" spans="1:5">
      <c r="A40" s="71">
        <f>A38+1</f>
        <v>19</v>
      </c>
      <c r="B40" s="73" t="s">
        <v>101</v>
      </c>
      <c r="C40" s="73"/>
      <c r="D40" s="71"/>
      <c r="E40" s="71"/>
    </row>
    <row r="41" spans="1:5" ht="30.75" customHeight="1" thickBot="1">
      <c r="A41" s="72"/>
      <c r="B41" s="74"/>
      <c r="C41" s="74"/>
      <c r="D41" s="72"/>
      <c r="E41" s="72"/>
    </row>
    <row r="42" spans="1:5">
      <c r="A42" s="71">
        <f>A40+1</f>
        <v>20</v>
      </c>
      <c r="B42" s="73" t="s">
        <v>102</v>
      </c>
      <c r="C42" s="73"/>
      <c r="D42" s="71"/>
      <c r="E42" s="71"/>
    </row>
    <row r="43" spans="1:5" ht="30.75" customHeight="1" thickBot="1">
      <c r="A43" s="72"/>
      <c r="B43" s="74"/>
      <c r="C43" s="74"/>
      <c r="D43" s="72"/>
      <c r="E43" s="72"/>
    </row>
    <row r="44" spans="1:5">
      <c r="A44" s="71">
        <f>A42+1</f>
        <v>21</v>
      </c>
      <c r="B44" s="73" t="s">
        <v>103</v>
      </c>
      <c r="C44" s="73"/>
      <c r="D44" s="71"/>
      <c r="E44" s="71"/>
    </row>
    <row r="45" spans="1:5" ht="30" customHeight="1" thickBot="1">
      <c r="A45" s="72"/>
      <c r="B45" s="74"/>
      <c r="C45" s="74"/>
      <c r="D45" s="72"/>
      <c r="E45" s="72"/>
    </row>
    <row r="46" spans="1:5">
      <c r="A46" s="71">
        <f>A44+1</f>
        <v>22</v>
      </c>
      <c r="B46" s="73" t="s">
        <v>104</v>
      </c>
      <c r="C46" s="73" t="s">
        <v>105</v>
      </c>
      <c r="D46" s="71"/>
      <c r="E46" s="71"/>
    </row>
    <row r="47" spans="1:5" ht="32.25" customHeight="1" thickBot="1">
      <c r="A47" s="72"/>
      <c r="B47" s="74"/>
      <c r="C47" s="74"/>
      <c r="D47" s="72"/>
      <c r="E47" s="72"/>
    </row>
    <row r="48" spans="1:5" ht="15.75" thickBot="1">
      <c r="A48" s="77" t="s">
        <v>106</v>
      </c>
      <c r="B48" s="78"/>
      <c r="C48" s="78"/>
      <c r="D48" s="78"/>
      <c r="E48" s="79"/>
    </row>
    <row r="49" spans="1:5">
      <c r="A49" s="71">
        <f>A46+1</f>
        <v>23</v>
      </c>
      <c r="B49" s="73" t="s">
        <v>107</v>
      </c>
      <c r="C49" s="73" t="s">
        <v>125</v>
      </c>
      <c r="D49" s="71"/>
      <c r="E49" s="71"/>
    </row>
    <row r="50" spans="1:5" ht="50.25" customHeight="1" thickBot="1">
      <c r="A50" s="72"/>
      <c r="B50" s="74"/>
      <c r="C50" s="74"/>
      <c r="D50" s="72"/>
      <c r="E50" s="72"/>
    </row>
    <row r="51" spans="1:5">
      <c r="A51" s="71">
        <f>A49+1</f>
        <v>24</v>
      </c>
      <c r="B51" s="73" t="s">
        <v>108</v>
      </c>
      <c r="C51" s="73" t="s">
        <v>126</v>
      </c>
      <c r="D51" s="71"/>
      <c r="E51" s="71"/>
    </row>
    <row r="52" spans="1:5" ht="51" customHeight="1" thickBot="1">
      <c r="A52" s="72"/>
      <c r="B52" s="74"/>
      <c r="C52" s="74"/>
      <c r="D52" s="72"/>
      <c r="E52" s="72"/>
    </row>
    <row r="53" spans="1:5">
      <c r="A53" s="71">
        <f>A51+1</f>
        <v>25</v>
      </c>
      <c r="B53" s="73" t="s">
        <v>109</v>
      </c>
      <c r="C53" s="73" t="s">
        <v>127</v>
      </c>
      <c r="D53" s="71"/>
      <c r="E53" s="71"/>
    </row>
    <row r="54" spans="1:5" ht="48" customHeight="1" thickBot="1">
      <c r="A54" s="72"/>
      <c r="B54" s="74"/>
      <c r="C54" s="74"/>
      <c r="D54" s="72"/>
      <c r="E54" s="72"/>
    </row>
    <row r="55" spans="1:5">
      <c r="A55" s="71">
        <f>A53+1</f>
        <v>26</v>
      </c>
      <c r="B55" s="73" t="s">
        <v>110</v>
      </c>
      <c r="C55" s="73" t="s">
        <v>128</v>
      </c>
      <c r="D55" s="71"/>
      <c r="E55" s="71"/>
    </row>
    <row r="56" spans="1:5" ht="49.5" customHeight="1" thickBot="1">
      <c r="A56" s="72"/>
      <c r="B56" s="74"/>
      <c r="C56" s="74"/>
      <c r="D56" s="72"/>
      <c r="E56" s="72"/>
    </row>
    <row r="57" spans="1:5">
      <c r="A57" s="71">
        <f>A55+1</f>
        <v>27</v>
      </c>
      <c r="B57" s="73" t="s">
        <v>111</v>
      </c>
      <c r="C57" s="73" t="s">
        <v>121</v>
      </c>
      <c r="D57" s="71"/>
      <c r="E57" s="71"/>
    </row>
    <row r="58" spans="1:5" ht="52.5" customHeight="1" thickBot="1">
      <c r="A58" s="72"/>
      <c r="B58" s="74"/>
      <c r="C58" s="74"/>
      <c r="D58" s="72"/>
      <c r="E58" s="72"/>
    </row>
    <row r="59" spans="1:5">
      <c r="A59" s="71">
        <f>A57+1</f>
        <v>28</v>
      </c>
      <c r="B59" s="73" t="s">
        <v>112</v>
      </c>
      <c r="C59" s="73" t="s">
        <v>122</v>
      </c>
      <c r="D59" s="71"/>
      <c r="E59" s="71"/>
    </row>
    <row r="60" spans="1:5" ht="52.5" customHeight="1" thickBot="1">
      <c r="A60" s="72"/>
      <c r="B60" s="74"/>
      <c r="C60" s="74"/>
      <c r="D60" s="72"/>
      <c r="E60" s="72"/>
    </row>
    <row r="61" spans="1:5">
      <c r="A61" s="71">
        <f>A59+1</f>
        <v>29</v>
      </c>
      <c r="B61" s="73" t="s">
        <v>113</v>
      </c>
      <c r="C61" s="73" t="s">
        <v>123</v>
      </c>
      <c r="D61" s="71"/>
      <c r="E61" s="71"/>
    </row>
    <row r="62" spans="1:5" ht="49.5" customHeight="1" thickBot="1">
      <c r="A62" s="72"/>
      <c r="B62" s="74"/>
      <c r="C62" s="74"/>
      <c r="D62" s="72"/>
      <c r="E62" s="72"/>
    </row>
    <row r="63" spans="1:5">
      <c r="A63" s="71">
        <f>A61+1</f>
        <v>30</v>
      </c>
      <c r="B63" s="73" t="s">
        <v>114</v>
      </c>
      <c r="C63" s="73" t="s">
        <v>120</v>
      </c>
      <c r="D63" s="71"/>
      <c r="E63" s="71"/>
    </row>
    <row r="64" spans="1:5" ht="54.75" customHeight="1" thickBot="1">
      <c r="A64" s="72"/>
      <c r="B64" s="74"/>
      <c r="C64" s="74"/>
      <c r="D64" s="72"/>
      <c r="E64" s="72"/>
    </row>
    <row r="65" spans="1:5">
      <c r="A65" s="71">
        <f>A63+1</f>
        <v>31</v>
      </c>
      <c r="B65" s="73" t="s">
        <v>115</v>
      </c>
      <c r="C65" s="73" t="s">
        <v>120</v>
      </c>
      <c r="D65" s="71"/>
      <c r="E65" s="71"/>
    </row>
    <row r="66" spans="1:5" ht="54.75" customHeight="1" thickBot="1">
      <c r="A66" s="72"/>
      <c r="B66" s="74"/>
      <c r="C66" s="74"/>
      <c r="D66" s="72"/>
      <c r="E66" s="72"/>
    </row>
    <row r="67" spans="1:5">
      <c r="A67" s="71">
        <f>A65+1</f>
        <v>32</v>
      </c>
      <c r="B67" s="73" t="s">
        <v>116</v>
      </c>
      <c r="C67" s="73" t="s">
        <v>120</v>
      </c>
      <c r="D67" s="71"/>
      <c r="E67" s="71"/>
    </row>
    <row r="68" spans="1:5" ht="53.25" customHeight="1" thickBot="1">
      <c r="A68" s="72"/>
      <c r="B68" s="74"/>
      <c r="C68" s="74"/>
      <c r="D68" s="72"/>
      <c r="E68" s="72"/>
    </row>
    <row r="69" spans="1:5">
      <c r="A69" s="71">
        <f>A67+1</f>
        <v>33</v>
      </c>
      <c r="B69" s="73" t="s">
        <v>117</v>
      </c>
      <c r="C69" s="73" t="s">
        <v>118</v>
      </c>
      <c r="D69" s="71"/>
      <c r="E69" s="71"/>
    </row>
    <row r="70" spans="1:5">
      <c r="A70" s="75"/>
      <c r="B70" s="76"/>
      <c r="C70" s="76"/>
      <c r="D70" s="75"/>
      <c r="E70" s="75"/>
    </row>
    <row r="71" spans="1:5" ht="15.75" thickBot="1">
      <c r="A71" s="72"/>
      <c r="B71" s="74"/>
      <c r="C71" s="74"/>
      <c r="D71" s="72"/>
      <c r="E71" s="72"/>
    </row>
    <row r="72" spans="1:5">
      <c r="A72" s="71">
        <v>34</v>
      </c>
      <c r="B72" s="73" t="s">
        <v>266</v>
      </c>
      <c r="C72" s="73" t="s">
        <v>118</v>
      </c>
      <c r="D72" s="71"/>
      <c r="E72" s="71"/>
    </row>
    <row r="73" spans="1:5">
      <c r="A73" s="75"/>
      <c r="B73" s="76"/>
      <c r="C73" s="76"/>
      <c r="D73" s="75"/>
      <c r="E73" s="75"/>
    </row>
    <row r="74" spans="1:5" ht="15.75" thickBot="1">
      <c r="A74" s="72"/>
      <c r="B74" s="74"/>
      <c r="C74" s="74"/>
      <c r="D74" s="72"/>
      <c r="E74" s="72"/>
    </row>
    <row r="75" spans="1:5" ht="15.75" thickBot="1">
      <c r="A75" s="69" t="s">
        <v>119</v>
      </c>
      <c r="B75" s="70"/>
      <c r="C75" s="70"/>
      <c r="D75" s="70"/>
      <c r="E75" s="80"/>
    </row>
    <row r="76" spans="1:5">
      <c r="A76" s="71">
        <v>35</v>
      </c>
      <c r="B76" s="73" t="s">
        <v>76</v>
      </c>
      <c r="C76" s="73" t="s">
        <v>77</v>
      </c>
      <c r="D76" s="71"/>
      <c r="E76" s="71"/>
    </row>
    <row r="77" spans="1:5" ht="15.75" thickBot="1">
      <c r="A77" s="72"/>
      <c r="B77" s="74"/>
      <c r="C77" s="74"/>
      <c r="D77" s="72"/>
      <c r="E77" s="72"/>
    </row>
    <row r="78" spans="1:5">
      <c r="A78" s="71">
        <v>36</v>
      </c>
      <c r="B78" s="73" t="s">
        <v>78</v>
      </c>
      <c r="C78" s="73" t="s">
        <v>77</v>
      </c>
      <c r="D78" s="71"/>
      <c r="E78" s="71"/>
    </row>
    <row r="79" spans="1:5" ht="15.75" thickBot="1">
      <c r="A79" s="72"/>
      <c r="B79" s="74"/>
      <c r="C79" s="74"/>
      <c r="D79" s="72"/>
      <c r="E79" s="72"/>
    </row>
    <row r="80" spans="1:5">
      <c r="A80" s="71">
        <f>A78+1</f>
        <v>37</v>
      </c>
      <c r="B80" s="38" t="s">
        <v>79</v>
      </c>
      <c r="C80" s="73" t="s">
        <v>77</v>
      </c>
      <c r="D80" s="71"/>
      <c r="E80" s="71"/>
    </row>
    <row r="81" spans="1:5">
      <c r="A81" s="75"/>
      <c r="B81" s="38" t="s">
        <v>80</v>
      </c>
      <c r="C81" s="76"/>
      <c r="D81" s="75"/>
      <c r="E81" s="75"/>
    </row>
    <row r="82" spans="1:5" ht="15.75" thickBot="1">
      <c r="A82" s="72"/>
      <c r="B82" s="39"/>
      <c r="C82" s="74"/>
      <c r="D82" s="72"/>
      <c r="E82" s="72"/>
    </row>
    <row r="83" spans="1:5">
      <c r="A83" s="71">
        <f>A80+1</f>
        <v>38</v>
      </c>
      <c r="B83" s="73" t="s">
        <v>81</v>
      </c>
      <c r="C83" s="73" t="s">
        <v>77</v>
      </c>
      <c r="D83" s="71"/>
      <c r="E83" s="71"/>
    </row>
    <row r="84" spans="1:5" ht="15.75" thickBot="1">
      <c r="A84" s="72"/>
      <c r="B84" s="74"/>
      <c r="C84" s="74"/>
      <c r="D84" s="72"/>
      <c r="E84" s="72"/>
    </row>
    <row r="85" spans="1:5" ht="15.75" thickBot="1">
      <c r="A85" s="77" t="s">
        <v>84</v>
      </c>
      <c r="B85" s="78"/>
      <c r="C85" s="78"/>
      <c r="D85" s="78"/>
      <c r="E85" s="79"/>
    </row>
    <row r="86" spans="1:5">
      <c r="A86" s="71">
        <f>A83+1</f>
        <v>39</v>
      </c>
      <c r="B86" s="73" t="s">
        <v>85</v>
      </c>
      <c r="C86" s="73" t="s">
        <v>86</v>
      </c>
      <c r="D86" s="71"/>
      <c r="E86" s="71"/>
    </row>
    <row r="87" spans="1:5" ht="15.75" thickBot="1">
      <c r="A87" s="72"/>
      <c r="B87" s="74"/>
      <c r="C87" s="74"/>
      <c r="D87" s="72"/>
      <c r="E87" s="72"/>
    </row>
    <row r="88" spans="1:5">
      <c r="A88" s="71">
        <f>A86+1</f>
        <v>40</v>
      </c>
      <c r="B88" s="73" t="s">
        <v>87</v>
      </c>
      <c r="C88" s="73" t="s">
        <v>86</v>
      </c>
      <c r="D88" s="71"/>
      <c r="E88" s="71"/>
    </row>
    <row r="89" spans="1:5" ht="15.75" thickBot="1">
      <c r="A89" s="72"/>
      <c r="B89" s="74"/>
      <c r="C89" s="74"/>
      <c r="D89" s="72"/>
      <c r="E89" s="72"/>
    </row>
    <row r="90" spans="1:5" ht="15.75" thickBot="1">
      <c r="A90" s="77" t="s">
        <v>88</v>
      </c>
      <c r="B90" s="78"/>
      <c r="C90" s="78"/>
      <c r="D90" s="78"/>
      <c r="E90" s="79"/>
    </row>
    <row r="91" spans="1:5">
      <c r="A91" s="71">
        <f>A88+1</f>
        <v>41</v>
      </c>
      <c r="B91" s="73" t="s">
        <v>89</v>
      </c>
      <c r="C91" s="73" t="s">
        <v>86</v>
      </c>
      <c r="D91" s="71"/>
      <c r="E91" s="71"/>
    </row>
    <row r="92" spans="1:5" ht="15.75" thickBot="1">
      <c r="A92" s="72"/>
      <c r="B92" s="74"/>
      <c r="C92" s="74"/>
      <c r="D92" s="72"/>
      <c r="E92" s="72"/>
    </row>
    <row r="93" spans="1:5">
      <c r="A93" s="71">
        <f>A91+1</f>
        <v>42</v>
      </c>
      <c r="B93" s="73" t="s">
        <v>90</v>
      </c>
      <c r="C93" s="73" t="s">
        <v>86</v>
      </c>
      <c r="D93" s="71"/>
      <c r="E93" s="71"/>
    </row>
    <row r="94" spans="1:5" ht="15.75" thickBot="1">
      <c r="A94" s="72"/>
      <c r="B94" s="74"/>
      <c r="C94" s="74"/>
      <c r="D94" s="72"/>
      <c r="E94" s="72"/>
    </row>
    <row r="95" spans="1:5" ht="26.25" thickBot="1">
      <c r="A95" s="40">
        <f>A93+1</f>
        <v>43</v>
      </c>
      <c r="B95" s="41" t="s">
        <v>91</v>
      </c>
      <c r="C95" s="41" t="s">
        <v>86</v>
      </c>
      <c r="D95" s="39"/>
      <c r="E95" s="39"/>
    </row>
    <row r="96" spans="1:5">
      <c r="A96" s="71">
        <f>A95+1</f>
        <v>44</v>
      </c>
      <c r="B96" s="73" t="s">
        <v>92</v>
      </c>
      <c r="C96" s="73" t="s">
        <v>86</v>
      </c>
      <c r="D96" s="71"/>
      <c r="E96" s="71"/>
    </row>
    <row r="97" spans="1:5" ht="24.75" customHeight="1" thickBot="1">
      <c r="A97" s="72"/>
      <c r="B97" s="74"/>
      <c r="C97" s="74"/>
      <c r="D97" s="72"/>
      <c r="E97" s="72"/>
    </row>
    <row r="98" spans="1:5" ht="15.75" thickBot="1">
      <c r="A98" s="77" t="s">
        <v>97</v>
      </c>
      <c r="B98" s="78"/>
      <c r="C98" s="78"/>
      <c r="D98" s="78"/>
      <c r="E98" s="79"/>
    </row>
    <row r="99" spans="1:5">
      <c r="A99" s="71">
        <f>A96+1</f>
        <v>45</v>
      </c>
      <c r="B99" s="71" t="s">
        <v>98</v>
      </c>
      <c r="C99" s="73" t="s">
        <v>99</v>
      </c>
      <c r="D99" s="71"/>
      <c r="E99" s="71"/>
    </row>
    <row r="100" spans="1:5" ht="15.75" thickBot="1">
      <c r="A100" s="72"/>
      <c r="B100" s="72"/>
      <c r="C100" s="74"/>
      <c r="D100" s="72"/>
      <c r="E100" s="72"/>
    </row>
    <row r="101" spans="1:5">
      <c r="A101" s="71">
        <f>A99+1</f>
        <v>46</v>
      </c>
      <c r="B101" s="73" t="s">
        <v>100</v>
      </c>
      <c r="C101" s="73" t="s">
        <v>124</v>
      </c>
      <c r="D101" s="71"/>
      <c r="E101" s="71"/>
    </row>
    <row r="102" spans="1:5" ht="53.25" customHeight="1" thickBot="1">
      <c r="A102" s="72"/>
      <c r="B102" s="74"/>
      <c r="C102" s="74"/>
      <c r="D102" s="72"/>
      <c r="E102" s="72"/>
    </row>
    <row r="103" spans="1:5">
      <c r="A103" s="71">
        <f>A101+1</f>
        <v>47</v>
      </c>
      <c r="B103" s="73" t="s">
        <v>101</v>
      </c>
      <c r="C103" s="73"/>
      <c r="D103" s="71"/>
      <c r="E103" s="71"/>
    </row>
    <row r="104" spans="1:5" ht="15.75" thickBot="1">
      <c r="A104" s="72"/>
      <c r="B104" s="74"/>
      <c r="C104" s="74"/>
      <c r="D104" s="72"/>
      <c r="E104" s="72"/>
    </row>
    <row r="105" spans="1:5">
      <c r="A105" s="71">
        <f>A103+1</f>
        <v>48</v>
      </c>
      <c r="B105" s="73" t="s">
        <v>102</v>
      </c>
      <c r="C105" s="73"/>
      <c r="D105" s="71"/>
      <c r="E105" s="71"/>
    </row>
    <row r="106" spans="1:5" ht="15.75" thickBot="1">
      <c r="A106" s="72"/>
      <c r="B106" s="74"/>
      <c r="C106" s="74"/>
      <c r="D106" s="72"/>
      <c r="E106" s="72"/>
    </row>
    <row r="107" spans="1:5" ht="15.75" thickBot="1">
      <c r="A107" s="77" t="s">
        <v>106</v>
      </c>
      <c r="B107" s="78"/>
      <c r="C107" s="78"/>
      <c r="D107" s="78"/>
      <c r="E107" s="79"/>
    </row>
    <row r="108" spans="1:5">
      <c r="A108" s="71">
        <f>A105+1</f>
        <v>49</v>
      </c>
      <c r="B108" s="73" t="s">
        <v>107</v>
      </c>
      <c r="C108" s="73" t="s">
        <v>129</v>
      </c>
      <c r="D108" s="71"/>
      <c r="E108" s="71"/>
    </row>
    <row r="109" spans="1:5" ht="43.5" customHeight="1" thickBot="1">
      <c r="A109" s="72"/>
      <c r="B109" s="74"/>
      <c r="C109" s="74"/>
      <c r="D109" s="72"/>
      <c r="E109" s="72"/>
    </row>
    <row r="110" spans="1:5">
      <c r="A110" s="71">
        <f>A108+1</f>
        <v>50</v>
      </c>
      <c r="B110" s="73" t="s">
        <v>108</v>
      </c>
      <c r="C110" s="73" t="s">
        <v>126</v>
      </c>
      <c r="D110" s="71"/>
      <c r="E110" s="71"/>
    </row>
    <row r="111" spans="1:5" ht="45" customHeight="1" thickBot="1">
      <c r="A111" s="72"/>
      <c r="B111" s="74"/>
      <c r="C111" s="74"/>
      <c r="D111" s="72"/>
      <c r="E111" s="72"/>
    </row>
    <row r="112" spans="1:5">
      <c r="A112" s="71">
        <f>A110+1</f>
        <v>51</v>
      </c>
      <c r="B112" s="73" t="s">
        <v>109</v>
      </c>
      <c r="C112" s="73" t="s">
        <v>130</v>
      </c>
      <c r="D112" s="71"/>
      <c r="E112" s="71"/>
    </row>
    <row r="113" spans="1:5" ht="48.75" customHeight="1" thickBot="1">
      <c r="A113" s="72"/>
      <c r="B113" s="74"/>
      <c r="C113" s="74"/>
      <c r="D113" s="72"/>
      <c r="E113" s="72"/>
    </row>
    <row r="114" spans="1:5">
      <c r="A114" s="71">
        <f>A112+1</f>
        <v>52</v>
      </c>
      <c r="B114" s="73" t="s">
        <v>116</v>
      </c>
      <c r="C114" s="73" t="s">
        <v>120</v>
      </c>
      <c r="D114" s="71"/>
      <c r="E114" s="71"/>
    </row>
    <row r="115" spans="1:5" ht="45" customHeight="1" thickBot="1">
      <c r="A115" s="72"/>
      <c r="B115" s="74"/>
      <c r="C115" s="74"/>
      <c r="D115" s="72"/>
      <c r="E115" s="72"/>
    </row>
    <row r="116" spans="1:5">
      <c r="A116" s="71">
        <f>A114+1</f>
        <v>53</v>
      </c>
      <c r="B116" s="73" t="s">
        <v>117</v>
      </c>
      <c r="C116" s="73" t="s">
        <v>118</v>
      </c>
      <c r="D116" s="71"/>
      <c r="E116" s="71"/>
    </row>
    <row r="117" spans="1:5">
      <c r="A117" s="75"/>
      <c r="B117" s="76"/>
      <c r="C117" s="76"/>
      <c r="D117" s="75"/>
      <c r="E117" s="75"/>
    </row>
    <row r="118" spans="1:5" ht="15.75" thickBot="1">
      <c r="A118" s="72"/>
      <c r="B118" s="74"/>
      <c r="C118" s="74"/>
      <c r="D118" s="72"/>
      <c r="E118" s="72"/>
    </row>
  </sheetData>
  <mergeCells count="249">
    <mergeCell ref="A114:A115"/>
    <mergeCell ref="B114:B115"/>
    <mergeCell ref="C114:C115"/>
    <mergeCell ref="D114:D115"/>
    <mergeCell ref="E114:E115"/>
    <mergeCell ref="A116:A118"/>
    <mergeCell ref="B116:B118"/>
    <mergeCell ref="C116:C118"/>
    <mergeCell ref="D116:D118"/>
    <mergeCell ref="E116:E118"/>
    <mergeCell ref="A110:A111"/>
    <mergeCell ref="B110:B111"/>
    <mergeCell ref="C110:C111"/>
    <mergeCell ref="D110:D111"/>
    <mergeCell ref="E110:E111"/>
    <mergeCell ref="A112:A113"/>
    <mergeCell ref="B112:B113"/>
    <mergeCell ref="C112:C113"/>
    <mergeCell ref="D112:D113"/>
    <mergeCell ref="E112:E113"/>
    <mergeCell ref="A107:E107"/>
    <mergeCell ref="A108:A109"/>
    <mergeCell ref="B108:B109"/>
    <mergeCell ref="C108:C109"/>
    <mergeCell ref="D108:D109"/>
    <mergeCell ref="E108:E109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99:A100"/>
    <mergeCell ref="B99:B100"/>
    <mergeCell ref="C99:C100"/>
    <mergeCell ref="D99:D100"/>
    <mergeCell ref="E99:E100"/>
    <mergeCell ref="A101:A102"/>
    <mergeCell ref="B101:B102"/>
    <mergeCell ref="C101:C102"/>
    <mergeCell ref="D101:D102"/>
    <mergeCell ref="E101:E102"/>
    <mergeCell ref="A96:A97"/>
    <mergeCell ref="B96:B97"/>
    <mergeCell ref="C96:C97"/>
    <mergeCell ref="D96:D97"/>
    <mergeCell ref="E96:E97"/>
    <mergeCell ref="A98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8:A89"/>
    <mergeCell ref="B88:B89"/>
    <mergeCell ref="C88:C89"/>
    <mergeCell ref="D88:D89"/>
    <mergeCell ref="E88:E89"/>
    <mergeCell ref="A90:E90"/>
    <mergeCell ref="A85:E85"/>
    <mergeCell ref="A86:A87"/>
    <mergeCell ref="B86:B87"/>
    <mergeCell ref="C86:C87"/>
    <mergeCell ref="D86:D87"/>
    <mergeCell ref="E86:E87"/>
    <mergeCell ref="A80:A82"/>
    <mergeCell ref="C80:C82"/>
    <mergeCell ref="D80:D82"/>
    <mergeCell ref="E80:E82"/>
    <mergeCell ref="A83:A84"/>
    <mergeCell ref="B83:B84"/>
    <mergeCell ref="C83:C84"/>
    <mergeCell ref="D83:D84"/>
    <mergeCell ref="E83:E84"/>
    <mergeCell ref="A76:A77"/>
    <mergeCell ref="B76:B77"/>
    <mergeCell ref="C76:C77"/>
    <mergeCell ref="D76:D77"/>
    <mergeCell ref="E76:E77"/>
    <mergeCell ref="A78:A79"/>
    <mergeCell ref="B78:B79"/>
    <mergeCell ref="C78:C79"/>
    <mergeCell ref="D78:D79"/>
    <mergeCell ref="E78:E79"/>
    <mergeCell ref="A69:A71"/>
    <mergeCell ref="B69:B71"/>
    <mergeCell ref="C69:C71"/>
    <mergeCell ref="D69:D71"/>
    <mergeCell ref="E69:E71"/>
    <mergeCell ref="A75:E75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72:A74"/>
    <mergeCell ref="B72:B74"/>
    <mergeCell ref="C72:C74"/>
    <mergeCell ref="D72:D74"/>
    <mergeCell ref="E72:E74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46:A47"/>
    <mergeCell ref="B46:B47"/>
    <mergeCell ref="C46:C47"/>
    <mergeCell ref="D46:D47"/>
    <mergeCell ref="E46:E47"/>
    <mergeCell ref="A48:E48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A30:A31"/>
    <mergeCell ref="B30:B31"/>
    <mergeCell ref="C30:C31"/>
    <mergeCell ref="D30:D31"/>
    <mergeCell ref="E30:E31"/>
    <mergeCell ref="A35:E35"/>
    <mergeCell ref="A36:A37"/>
    <mergeCell ref="B36:B37"/>
    <mergeCell ref="C36:C37"/>
    <mergeCell ref="D36:D37"/>
    <mergeCell ref="E36:E37"/>
    <mergeCell ref="A32:E32"/>
    <mergeCell ref="A33:A34"/>
    <mergeCell ref="B33:B34"/>
    <mergeCell ref="C33:C34"/>
    <mergeCell ref="D33:D34"/>
    <mergeCell ref="E33:E34"/>
    <mergeCell ref="A25:A26"/>
    <mergeCell ref="B25:B26"/>
    <mergeCell ref="C25:C26"/>
    <mergeCell ref="D25:D26"/>
    <mergeCell ref="E25:E26"/>
    <mergeCell ref="A28:A29"/>
    <mergeCell ref="B28:B29"/>
    <mergeCell ref="C28:C29"/>
    <mergeCell ref="D28:D29"/>
    <mergeCell ref="E28:E29"/>
    <mergeCell ref="A22:E22"/>
    <mergeCell ref="A17:E17"/>
    <mergeCell ref="A18:A19"/>
    <mergeCell ref="B18:B19"/>
    <mergeCell ref="C18:C19"/>
    <mergeCell ref="D18:D19"/>
    <mergeCell ref="E18:E19"/>
    <mergeCell ref="A23:A24"/>
    <mergeCell ref="B23:B24"/>
    <mergeCell ref="C23:C24"/>
    <mergeCell ref="D23:D24"/>
    <mergeCell ref="E23:E24"/>
    <mergeCell ref="A12:A13"/>
    <mergeCell ref="B12:B13"/>
    <mergeCell ref="C12:C13"/>
    <mergeCell ref="D12:D13"/>
    <mergeCell ref="E12:E13"/>
    <mergeCell ref="A20:A21"/>
    <mergeCell ref="B20:B21"/>
    <mergeCell ref="C20:C21"/>
    <mergeCell ref="D20:D21"/>
    <mergeCell ref="E20:E21"/>
    <mergeCell ref="A7:A8"/>
    <mergeCell ref="B7:B8"/>
    <mergeCell ref="C7:C8"/>
    <mergeCell ref="D7:D8"/>
    <mergeCell ref="E7:E8"/>
    <mergeCell ref="A9:A11"/>
    <mergeCell ref="C9:C11"/>
    <mergeCell ref="D9:D11"/>
    <mergeCell ref="E9:E11"/>
    <mergeCell ref="A2:C2"/>
    <mergeCell ref="A3:A4"/>
    <mergeCell ref="B3:B4"/>
    <mergeCell ref="C3:C4"/>
    <mergeCell ref="D3:D4"/>
    <mergeCell ref="E3:E4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landscape" r:id="rId1"/>
  <headerFooter>
    <oddFooter>&amp;R&amp;Pof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5"/>
  <cols>
    <col min="1" max="1" width="8.85546875" bestFit="1" customWidth="1"/>
    <col min="2" max="2" width="12" customWidth="1"/>
    <col min="3" max="4" width="10.7109375" bestFit="1" customWidth="1"/>
    <col min="6" max="6" width="9.7109375" bestFit="1" customWidth="1"/>
    <col min="7" max="7" width="8.5703125" bestFit="1" customWidth="1"/>
    <col min="8" max="8" width="9.7109375" bestFit="1" customWidth="1"/>
    <col min="9" max="9" width="9" bestFit="1" customWidth="1"/>
    <col min="10" max="10" width="11.7109375" bestFit="1" customWidth="1"/>
    <col min="11" max="12" width="10.7109375" bestFit="1" customWidth="1"/>
    <col min="13" max="13" width="9" bestFit="1" customWidth="1"/>
    <col min="14" max="14" width="27" customWidth="1"/>
    <col min="15" max="15" width="14.42578125" customWidth="1"/>
  </cols>
  <sheetData>
    <row r="1" spans="1:15" ht="64.5">
      <c r="A1" s="57" t="s">
        <v>134</v>
      </c>
      <c r="B1" s="58" t="s">
        <v>135</v>
      </c>
      <c r="C1" s="58" t="s">
        <v>136</v>
      </c>
      <c r="D1" s="58" t="s">
        <v>137</v>
      </c>
      <c r="E1" s="58" t="s">
        <v>138</v>
      </c>
      <c r="F1" s="58" t="s">
        <v>139</v>
      </c>
      <c r="G1" s="58" t="s">
        <v>140</v>
      </c>
      <c r="H1" s="58" t="s">
        <v>141</v>
      </c>
      <c r="I1" s="58" t="s">
        <v>142</v>
      </c>
      <c r="J1" s="58" t="s">
        <v>143</v>
      </c>
      <c r="K1" s="58" t="s">
        <v>144</v>
      </c>
      <c r="L1" s="58" t="s">
        <v>145</v>
      </c>
      <c r="M1" s="59" t="s">
        <v>146</v>
      </c>
      <c r="N1" s="43" t="s">
        <v>147</v>
      </c>
      <c r="O1" s="44" t="s">
        <v>148</v>
      </c>
    </row>
    <row r="2" spans="1:15" ht="26.25">
      <c r="A2" s="60" t="s">
        <v>149</v>
      </c>
      <c r="B2" s="60" t="s">
        <v>133</v>
      </c>
      <c r="C2" s="61">
        <v>15635.67</v>
      </c>
      <c r="D2" s="61">
        <v>15635.67</v>
      </c>
      <c r="E2" s="62">
        <v>5</v>
      </c>
      <c r="F2" s="61">
        <v>1000</v>
      </c>
      <c r="G2" s="61">
        <v>0</v>
      </c>
      <c r="H2" s="61">
        <v>5000</v>
      </c>
      <c r="I2" s="61">
        <v>0</v>
      </c>
      <c r="J2" s="61">
        <v>182419.45</v>
      </c>
      <c r="K2" s="61">
        <v>7985.25</v>
      </c>
      <c r="L2" s="61">
        <v>9595.2999999999993</v>
      </c>
      <c r="M2" s="61">
        <v>0</v>
      </c>
      <c r="N2" s="45" t="s">
        <v>150</v>
      </c>
      <c r="O2" s="46" t="s">
        <v>151</v>
      </c>
    </row>
    <row r="3" spans="1:15" ht="39">
      <c r="A3" s="60" t="s">
        <v>149</v>
      </c>
      <c r="B3" s="60" t="s">
        <v>152</v>
      </c>
      <c r="C3" s="61">
        <v>2970.67</v>
      </c>
      <c r="D3" s="61">
        <v>2970.67</v>
      </c>
      <c r="E3" s="62">
        <v>6</v>
      </c>
      <c r="F3" s="61">
        <v>1000</v>
      </c>
      <c r="G3" s="61">
        <v>0</v>
      </c>
      <c r="H3" s="61">
        <v>5000</v>
      </c>
      <c r="I3" s="61">
        <v>0</v>
      </c>
      <c r="J3" s="61">
        <v>25556.05</v>
      </c>
      <c r="K3" s="61">
        <v>17427</v>
      </c>
      <c r="L3" s="61">
        <v>7016.95</v>
      </c>
      <c r="M3" s="61">
        <v>0</v>
      </c>
      <c r="N3" s="45" t="s">
        <v>153</v>
      </c>
      <c r="O3" s="46" t="s">
        <v>154</v>
      </c>
    </row>
    <row r="4" spans="1:15" ht="39">
      <c r="A4" s="60" t="s">
        <v>149</v>
      </c>
      <c r="B4" s="60" t="s">
        <v>155</v>
      </c>
      <c r="C4" s="61">
        <v>6081.04</v>
      </c>
      <c r="D4" s="61">
        <v>6081.04</v>
      </c>
      <c r="E4" s="62">
        <v>6</v>
      </c>
      <c r="F4" s="61">
        <v>1000</v>
      </c>
      <c r="G4" s="61">
        <v>0</v>
      </c>
      <c r="H4" s="61">
        <v>5000</v>
      </c>
      <c r="I4" s="61">
        <v>0</v>
      </c>
      <c r="J4" s="61">
        <v>62143.38</v>
      </c>
      <c r="K4" s="61">
        <v>21758.89</v>
      </c>
      <c r="L4" s="61">
        <v>16097.73</v>
      </c>
      <c r="M4" s="61">
        <v>0</v>
      </c>
      <c r="N4" s="45" t="s">
        <v>156</v>
      </c>
      <c r="O4" s="46" t="s">
        <v>157</v>
      </c>
    </row>
    <row r="5" spans="1:15" ht="39">
      <c r="A5" s="60" t="s">
        <v>149</v>
      </c>
      <c r="B5" s="60" t="s">
        <v>158</v>
      </c>
      <c r="C5" s="61">
        <v>3894.17</v>
      </c>
      <c r="D5" s="61">
        <v>3894.17</v>
      </c>
      <c r="E5" s="62">
        <v>6</v>
      </c>
      <c r="F5" s="61">
        <v>1000</v>
      </c>
      <c r="G5" s="61">
        <v>0</v>
      </c>
      <c r="H5" s="61">
        <v>5000</v>
      </c>
      <c r="I5" s="61">
        <v>0</v>
      </c>
      <c r="J5" s="61">
        <v>27341.72</v>
      </c>
      <c r="K5" s="61">
        <v>14192.67</v>
      </c>
      <c r="L5" s="61">
        <v>8465.61</v>
      </c>
      <c r="M5" s="61">
        <v>0</v>
      </c>
      <c r="N5" s="45" t="s">
        <v>159</v>
      </c>
      <c r="O5" s="46" t="s">
        <v>160</v>
      </c>
    </row>
    <row r="6" spans="1:15" ht="39">
      <c r="A6" s="60" t="s">
        <v>149</v>
      </c>
      <c r="B6" s="60" t="s">
        <v>161</v>
      </c>
      <c r="C6" s="61">
        <v>2516.83</v>
      </c>
      <c r="D6" s="61">
        <v>2516.83</v>
      </c>
      <c r="E6" s="62">
        <v>6</v>
      </c>
      <c r="F6" s="61">
        <v>1000</v>
      </c>
      <c r="G6" s="61">
        <v>0</v>
      </c>
      <c r="H6" s="61">
        <v>5000</v>
      </c>
      <c r="I6" s="61">
        <v>0</v>
      </c>
      <c r="J6" s="61">
        <v>25720.02</v>
      </c>
      <c r="K6" s="61">
        <v>16217.25</v>
      </c>
      <c r="L6" s="61">
        <v>8062.73</v>
      </c>
      <c r="M6" s="61">
        <v>0</v>
      </c>
      <c r="N6" s="45" t="s">
        <v>162</v>
      </c>
      <c r="O6" s="46" t="s">
        <v>163</v>
      </c>
    </row>
    <row r="7" spans="1:15" ht="39">
      <c r="A7" s="60" t="s">
        <v>149</v>
      </c>
      <c r="B7" s="60" t="s">
        <v>164</v>
      </c>
      <c r="C7" s="61">
        <v>5262.79</v>
      </c>
      <c r="D7" s="61">
        <v>5262.79</v>
      </c>
      <c r="E7" s="62">
        <v>6</v>
      </c>
      <c r="F7" s="61">
        <v>1000</v>
      </c>
      <c r="G7" s="61">
        <v>0</v>
      </c>
      <c r="H7" s="61">
        <v>5000</v>
      </c>
      <c r="I7" s="61">
        <v>0</v>
      </c>
      <c r="J7" s="61">
        <v>66210.13</v>
      </c>
      <c r="K7" s="61">
        <v>18016.650000000001</v>
      </c>
      <c r="L7" s="61">
        <v>15773.22</v>
      </c>
      <c r="M7" s="61">
        <v>0</v>
      </c>
      <c r="N7" s="45" t="s">
        <v>165</v>
      </c>
      <c r="O7" s="46" t="s">
        <v>166</v>
      </c>
    </row>
    <row r="8" spans="1:15" ht="39">
      <c r="A8" s="60" t="s">
        <v>149</v>
      </c>
      <c r="B8" s="60" t="s">
        <v>167</v>
      </c>
      <c r="C8" s="61">
        <v>4772.42</v>
      </c>
      <c r="D8" s="61">
        <v>4772.25</v>
      </c>
      <c r="E8" s="62">
        <v>5</v>
      </c>
      <c r="F8" s="61">
        <v>1000</v>
      </c>
      <c r="G8" s="61">
        <v>0</v>
      </c>
      <c r="H8" s="61">
        <v>5000</v>
      </c>
      <c r="I8" s="61">
        <v>0</v>
      </c>
      <c r="J8" s="61">
        <v>69632.23</v>
      </c>
      <c r="K8" s="61">
        <v>16318.54</v>
      </c>
      <c r="L8" s="61">
        <v>14049.23</v>
      </c>
      <c r="M8" s="61">
        <v>0</v>
      </c>
      <c r="N8" s="45" t="s">
        <v>168</v>
      </c>
      <c r="O8" s="46" t="s">
        <v>169</v>
      </c>
    </row>
    <row r="9" spans="1:15" ht="39">
      <c r="A9" s="60" t="s">
        <v>149</v>
      </c>
      <c r="B9" s="60" t="s">
        <v>170</v>
      </c>
      <c r="C9" s="61">
        <v>3288.38</v>
      </c>
      <c r="D9" s="61">
        <v>3288.38</v>
      </c>
      <c r="E9" s="62">
        <v>8</v>
      </c>
      <c r="F9" s="61">
        <v>1000</v>
      </c>
      <c r="G9" s="61">
        <v>0</v>
      </c>
      <c r="H9" s="61">
        <v>5000</v>
      </c>
      <c r="I9" s="61">
        <v>0</v>
      </c>
      <c r="J9" s="61">
        <v>33604.559999999998</v>
      </c>
      <c r="K9" s="61">
        <v>22352.59</v>
      </c>
      <c r="L9" s="61">
        <v>19042.849999999999</v>
      </c>
      <c r="M9" s="61">
        <v>0</v>
      </c>
      <c r="N9" s="45" t="s">
        <v>171</v>
      </c>
      <c r="O9" s="46" t="s">
        <v>172</v>
      </c>
    </row>
    <row r="10" spans="1:15" ht="39">
      <c r="A10" s="60" t="s">
        <v>149</v>
      </c>
      <c r="B10" s="60" t="s">
        <v>173</v>
      </c>
      <c r="C10" s="61">
        <v>5610.08</v>
      </c>
      <c r="D10" s="61">
        <v>5610.08</v>
      </c>
      <c r="E10" s="62">
        <v>6</v>
      </c>
      <c r="F10" s="61">
        <v>1000</v>
      </c>
      <c r="G10" s="61">
        <v>0</v>
      </c>
      <c r="H10" s="61">
        <v>5000</v>
      </c>
      <c r="I10" s="61">
        <v>0</v>
      </c>
      <c r="J10" s="61">
        <v>73231.78</v>
      </c>
      <c r="K10" s="61">
        <v>25631.51</v>
      </c>
      <c r="L10" s="61">
        <v>26136.71</v>
      </c>
      <c r="M10" s="61">
        <v>0</v>
      </c>
      <c r="N10" s="45" t="s">
        <v>174</v>
      </c>
      <c r="O10" s="46" t="s">
        <v>175</v>
      </c>
    </row>
    <row r="11" spans="1:15" ht="39">
      <c r="A11" s="60" t="s">
        <v>149</v>
      </c>
      <c r="B11" s="60" t="s">
        <v>176</v>
      </c>
      <c r="C11" s="61">
        <v>2305.71</v>
      </c>
      <c r="D11" s="61">
        <v>2305.71</v>
      </c>
      <c r="E11" s="62">
        <v>6</v>
      </c>
      <c r="F11" s="61">
        <v>1000</v>
      </c>
      <c r="G11" s="61">
        <v>0</v>
      </c>
      <c r="H11" s="61">
        <v>5000</v>
      </c>
      <c r="I11" s="61">
        <v>0</v>
      </c>
      <c r="J11" s="61">
        <v>28415</v>
      </c>
      <c r="K11" s="61">
        <v>10771.04</v>
      </c>
      <c r="L11" s="61">
        <v>10813.96</v>
      </c>
      <c r="M11" s="61">
        <v>0</v>
      </c>
      <c r="N11" s="45" t="s">
        <v>177</v>
      </c>
      <c r="O11" s="46" t="s">
        <v>178</v>
      </c>
    </row>
    <row r="12" spans="1:15" ht="39">
      <c r="A12" s="60" t="s">
        <v>149</v>
      </c>
      <c r="B12" s="60" t="s">
        <v>179</v>
      </c>
      <c r="C12" s="61">
        <v>3842.88</v>
      </c>
      <c r="D12" s="61">
        <v>3842.88</v>
      </c>
      <c r="E12" s="62">
        <v>7</v>
      </c>
      <c r="F12" s="61">
        <v>1000</v>
      </c>
      <c r="G12" s="61">
        <v>0</v>
      </c>
      <c r="H12" s="61">
        <v>5000</v>
      </c>
      <c r="I12" s="61">
        <v>0</v>
      </c>
      <c r="J12" s="61">
        <v>54037.89</v>
      </c>
      <c r="K12" s="61">
        <v>25463.29</v>
      </c>
      <c r="L12" s="61">
        <v>20498.82</v>
      </c>
      <c r="M12" s="61">
        <v>0</v>
      </c>
      <c r="N12" s="45" t="s">
        <v>180</v>
      </c>
      <c r="O12" s="46" t="s">
        <v>181</v>
      </c>
    </row>
    <row r="13" spans="1:15" ht="39">
      <c r="A13" s="60" t="s">
        <v>149</v>
      </c>
      <c r="B13" s="60" t="s">
        <v>182</v>
      </c>
      <c r="C13" s="61">
        <v>5243.58</v>
      </c>
      <c r="D13" s="61">
        <v>5243.58</v>
      </c>
      <c r="E13" s="62">
        <v>8</v>
      </c>
      <c r="F13" s="61">
        <v>1000</v>
      </c>
      <c r="G13" s="61">
        <v>0</v>
      </c>
      <c r="H13" s="61">
        <v>5000</v>
      </c>
      <c r="I13" s="61">
        <v>0</v>
      </c>
      <c r="J13" s="61">
        <v>65968.47</v>
      </c>
      <c r="K13" s="61">
        <v>16464.689999999999</v>
      </c>
      <c r="L13" s="61">
        <v>17566.84</v>
      </c>
      <c r="M13" s="61">
        <v>0</v>
      </c>
      <c r="N13" s="45" t="s">
        <v>183</v>
      </c>
      <c r="O13" s="46" t="s">
        <v>184</v>
      </c>
    </row>
    <row r="14" spans="1:15" ht="39">
      <c r="A14" s="60" t="s">
        <v>149</v>
      </c>
      <c r="B14" s="60" t="s">
        <v>185</v>
      </c>
      <c r="C14" s="61">
        <v>2593</v>
      </c>
      <c r="D14" s="61">
        <v>2593</v>
      </c>
      <c r="E14" s="62">
        <v>6</v>
      </c>
      <c r="F14" s="61">
        <v>1000</v>
      </c>
      <c r="G14" s="61">
        <v>0</v>
      </c>
      <c r="H14" s="61">
        <v>5000</v>
      </c>
      <c r="I14" s="61">
        <v>0</v>
      </c>
      <c r="J14" s="61">
        <v>25762.799999999999</v>
      </c>
      <c r="K14" s="61">
        <v>16232.92</v>
      </c>
      <c r="L14" s="61">
        <v>8004.28</v>
      </c>
      <c r="M14" s="61">
        <v>0</v>
      </c>
      <c r="N14" s="45" t="s">
        <v>186</v>
      </c>
      <c r="O14" s="46" t="s">
        <v>187</v>
      </c>
    </row>
    <row r="15" spans="1:15" ht="39">
      <c r="A15" s="60" t="s">
        <v>149</v>
      </c>
      <c r="B15" s="60" t="s">
        <v>188</v>
      </c>
      <c r="C15" s="61">
        <v>2889.83</v>
      </c>
      <c r="D15" s="61">
        <v>2889.69</v>
      </c>
      <c r="E15" s="62">
        <v>8</v>
      </c>
      <c r="F15" s="61">
        <v>1000</v>
      </c>
      <c r="G15" s="61">
        <v>0</v>
      </c>
      <c r="H15" s="61">
        <v>5000</v>
      </c>
      <c r="I15" s="61">
        <v>0</v>
      </c>
      <c r="J15" s="61">
        <v>42819.7</v>
      </c>
      <c r="K15" s="61">
        <v>15689.46</v>
      </c>
      <c r="L15" s="61">
        <v>41490.839999999997</v>
      </c>
      <c r="M15" s="61">
        <v>0</v>
      </c>
      <c r="N15" s="45" t="s">
        <v>189</v>
      </c>
      <c r="O15" s="46" t="s">
        <v>190</v>
      </c>
    </row>
    <row r="16" spans="1:15" ht="39">
      <c r="A16" s="60" t="s">
        <v>149</v>
      </c>
      <c r="B16" s="60" t="s">
        <v>191</v>
      </c>
      <c r="C16" s="61">
        <v>3913.29</v>
      </c>
      <c r="D16" s="61">
        <v>3913.29</v>
      </c>
      <c r="E16" s="62">
        <v>8</v>
      </c>
      <c r="F16" s="61">
        <v>1000</v>
      </c>
      <c r="G16" s="61">
        <v>0</v>
      </c>
      <c r="H16" s="61">
        <v>5000</v>
      </c>
      <c r="I16" s="61">
        <v>0</v>
      </c>
      <c r="J16" s="61">
        <v>55747.5</v>
      </c>
      <c r="K16" s="61">
        <v>24659.119999999999</v>
      </c>
      <c r="L16" s="61">
        <v>19593.38</v>
      </c>
      <c r="M16" s="61">
        <v>0</v>
      </c>
      <c r="N16" s="53" t="s">
        <v>192</v>
      </c>
      <c r="O16" s="54" t="s">
        <v>193</v>
      </c>
    </row>
    <row r="17" spans="1:15" ht="44.25" customHeight="1">
      <c r="A17" s="55" t="s">
        <v>298</v>
      </c>
      <c r="B17" s="56" t="s">
        <v>239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63" t="s">
        <v>296</v>
      </c>
      <c r="O17" s="63" t="s">
        <v>297</v>
      </c>
    </row>
    <row r="18" spans="1:15" ht="30">
      <c r="A18" s="55" t="s">
        <v>298</v>
      </c>
      <c r="B18" s="56" t="s">
        <v>240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63" t="s">
        <v>300</v>
      </c>
      <c r="O18" s="63" t="s">
        <v>299</v>
      </c>
    </row>
    <row r="19" spans="1:15" ht="45">
      <c r="A19" s="55" t="s">
        <v>298</v>
      </c>
      <c r="B19" s="56" t="s">
        <v>241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63" t="s">
        <v>302</v>
      </c>
      <c r="O19" s="63" t="s">
        <v>301</v>
      </c>
    </row>
    <row r="20" spans="1:15" ht="45">
      <c r="A20" s="55" t="s">
        <v>298</v>
      </c>
      <c r="B20" s="56" t="s">
        <v>242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63" t="s">
        <v>303</v>
      </c>
      <c r="O20" s="63" t="s">
        <v>304</v>
      </c>
    </row>
    <row r="21" spans="1:15" ht="45">
      <c r="A21" s="55" t="s">
        <v>298</v>
      </c>
      <c r="B21" s="56" t="s">
        <v>243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63" t="s">
        <v>306</v>
      </c>
      <c r="O21" s="63" t="s">
        <v>305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4EACD7C9F24CBB49AEE5EC0245B3906400C80CF73DC632144C91CB805E38A4A5F1" ma:contentTypeVersion="8" ma:contentTypeDescription="" ma:contentTypeScope="" ma:versionID="c82b74bbdf4c03437aafe2f99cfe14b0">
  <xsd:schema xmlns:xsd="http://www.w3.org/2001/XMLSchema" xmlns:p="http://schemas.microsoft.com/office/2006/metadata/properties" xmlns:ns2="1f93c746-087c-46e4-9cae-9e50751e32cd" xmlns:ns3="c1a7fc23-d3fd-45db-a97b-cdf8d5b68097" xmlns:ns4="91b4e3b6-1fc7-439e-baed-e83ad5d68a74" xmlns:ns5="02192e0e-24de-4b64-a5b8-dca5d224090f" targetNamespace="http://schemas.microsoft.com/office/2006/metadata/properties" ma:root="true" ma:fieldsID="5acdd16f507f63299900d90da08c9997" ns2:_="" ns3:_="" ns4:_="" ns5:_="">
    <xsd:import namespace="1f93c746-087c-46e4-9cae-9e50751e32cd"/>
    <xsd:import namespace="c1a7fc23-d3fd-45db-a97b-cdf8d5b68097"/>
    <xsd:import namespace="91b4e3b6-1fc7-439e-baed-e83ad5d68a74"/>
    <xsd:import namespace="02192e0e-24de-4b64-a5b8-dca5d224090f"/>
    <xsd:element name="properties">
      <xsd:complexType>
        <xsd:sequence>
          <xsd:element name="documentManagement">
            <xsd:complexType>
              <xsd:all>
                <xsd:element ref="ns2:Life_x0020_Div_x0020_Information_x0020_Classification1"/>
                <xsd:element ref="ns3:Archive" minOccurs="0"/>
                <xsd:element ref="ns4:Sub_x002d_category" minOccurs="0"/>
                <xsd:element ref="ns4:Project_x0020_ID_x0020__x0026__x0020_Name" minOccurs="0"/>
                <xsd:element ref="ns5:Life_x0020_ID" minOccurs="0"/>
                <xsd:element ref="ns5:LifeSTAR_x0020_Effort" minOccurs="0"/>
                <xsd:element ref="ns5:LifeSTAR_x0020_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f93c746-087c-46e4-9cae-9e50751e32cd" elementFormDefault="qualified">
    <xsd:import namespace="http://schemas.microsoft.com/office/2006/documentManagement/types"/>
    <xsd:element name="Life_x0020_Div_x0020_Information_x0020_Classification1" ma:index="8" ma:displayName="Life Div Information Classification" ma:default="Restricted Use" ma:description="Refer to Handbook of Policies for Information Classification Policy" ma:format="Dropdown" ma:internalName="Life_x0020_Div_x0020_Information_x0020_Classification1" ma:readOnly="false">
      <xsd:simpleType>
        <xsd:restriction base="dms:Choice">
          <xsd:enumeration value="Public"/>
          <xsd:enumeration value="Restricted Use"/>
          <xsd:enumeration value="Confidential"/>
        </xsd:restriction>
      </xsd:simpleType>
    </xsd:element>
  </xsd:schema>
  <xsd:schema xmlns:xsd="http://www.w3.org/2001/XMLSchema" xmlns:dms="http://schemas.microsoft.com/office/2006/documentManagement/types" targetNamespace="c1a7fc23-d3fd-45db-a97b-cdf8d5b68097" elementFormDefault="qualified">
    <xsd:import namespace="http://schemas.microsoft.com/office/2006/documentManagement/types"/>
    <xsd:element name="Archive" ma:index="9" nillable="true" ma:displayName="Archive" ma:default="0" ma:internalName="Archive0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91b4e3b6-1fc7-439e-baed-e83ad5d68a74" elementFormDefault="qualified">
    <xsd:import namespace="http://schemas.microsoft.com/office/2006/documentManagement/types"/>
    <xsd:element name="Sub_x002d_category" ma:index="10" nillable="true" ma:displayName="Document Category" ma:format="Dropdown" ma:internalName="Sub_x002d_category">
      <xsd:simpleType>
        <xsd:union memberTypes="dms:Text">
          <xsd:simpleType>
            <xsd:restriction base="dms:Choice">
              <xsd:enumeration value="Bench Test Cases"/>
              <xsd:enumeration value="BRs, ARs, ADSs"/>
              <xsd:enumeration value="Change Requests"/>
              <xsd:enumeration value="Final Deliverables"/>
              <xsd:enumeration value="Lessons Learned"/>
              <xsd:enumeration value="Misc Meeting Agenda &amp; Notes"/>
              <xsd:enumeration value="PM Other"/>
              <xsd:enumeration value="Project Logs"/>
              <xsd:enumeration value="Project Plan"/>
              <xsd:enumeration value="Team Lead Meeting Agenda &amp; Notes"/>
              <xsd:enumeration value="Test Approach and Plans"/>
              <xsd:enumeration value="Schedule (PDF/MS Proj)"/>
              <xsd:enumeration value="Stage Transition Checklists"/>
              <xsd:enumeration value="Weekly Status Reporting Summaries"/>
            </xsd:restriction>
          </xsd:simpleType>
        </xsd:union>
      </xsd:simpleType>
    </xsd:element>
    <xsd:element name="Project_x0020_ID_x0020__x0026__x0020_Name" ma:index="11" nillable="true" ma:displayName="Effort ID &amp; Name" ma:list="{d6ec74f6-51a6-4550-880f-196a6dafe9bd}" ma:internalName="Project_x0020_ID_x0020__x0026__x0020_Name" ma:showField="ID_x0020__x0026__x0020_Name" ma:web="e08bdbf4-adaf-4ea8-a77f-659769b50bec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02192e0e-24de-4b64-a5b8-dca5d224090f" elementFormDefault="qualified">
    <xsd:import namespace="http://schemas.microsoft.com/office/2006/documentManagement/types"/>
    <xsd:element name="Life_x0020_ID" ma:index="12" nillable="true" ma:displayName="Life ID" ma:internalName="Life_x0020_ID">
      <xsd:simpleType>
        <xsd:restriction base="dms:Text">
          <xsd:maxLength value="255"/>
        </xsd:restriction>
      </xsd:simpleType>
    </xsd:element>
    <xsd:element name="LifeSTAR_x0020_Effort" ma:index="13" nillable="true" ma:displayName="LifeSTAR Effort" ma:description="Lookup column of ID and Name for all items in LifeSTAR" ma:list="{6f603d88-2b45-40f1-a8c7-2e4e1a45ee07}" ma:internalName="LifeSTAR_x0020_Effort" ma:showField="LID_x0020__x0026__x0020_Name" ma:web="02192e0e-24de-4b64-a5b8-dca5d224090f">
      <xsd:simpleType>
        <xsd:restriction base="dms:Lookup"/>
      </xsd:simpleType>
    </xsd:element>
    <xsd:element name="LifeSTAR_x0020_ID" ma:index="14" nillable="true" ma:displayName="LifeSTAR ID" ma:description="Lookup list of LifeSTAR IDs." ma:list="{6f603d88-2b45-40f1-a8c7-2e4e1a45ee07}" ma:internalName="LifeSTAR_x0020_ID" ma:showField="Life_x0020_ID" ma:web="02192e0e-24de-4b64-a5b8-dca5d224090f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ub_x002d_category xmlns="91b4e3b6-1fc7-439e-baed-e83ad5d68a74">ACS</Sub_x002d_category>
    <Life_x0020_Div_x0020_Information_x0020_Classification1 xmlns="1f93c746-087c-46e4-9cae-9e50751e32cd">Restricted Use</Life_x0020_Div_x0020_Information_x0020_Classification1>
    <Project_x0020_ID_x0020__x0026__x0020_Name xmlns="91b4e3b6-1fc7-439e-baed-e83ad5d68a74">261</Project_x0020_ID_x0020__x0026__x0020_Name>
    <Archive xmlns="c1a7fc23-d3fd-45db-a97b-cdf8d5b68097">false</Archive>
    <Life_x0020_ID xmlns="02192e0e-24de-4b64-a5b8-dca5d224090f">Life - 95</Life_x0020_ID>
    <LifeSTAR_x0020_ID xmlns="02192e0e-24de-4b64-a5b8-dca5d224090f" xsi:nil="true"/>
    <LifeSTAR_x0020_Effort xmlns="02192e0e-24de-4b64-a5b8-dca5d224090f" xsi:nil="true"/>
  </documentManagement>
</p:properties>
</file>

<file path=customXml/itemProps1.xml><?xml version="1.0" encoding="utf-8"?>
<ds:datastoreItem xmlns:ds="http://schemas.openxmlformats.org/officeDocument/2006/customXml" ds:itemID="{73C76EC6-B650-4F1D-ABE9-DEB5D925BF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64E5F-75A5-4FB6-9552-418AAD793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3c746-087c-46e4-9cae-9e50751e32cd"/>
    <ds:schemaRef ds:uri="c1a7fc23-d3fd-45db-a97b-cdf8d5b68097"/>
    <ds:schemaRef ds:uri="91b4e3b6-1fc7-439e-baed-e83ad5d68a74"/>
    <ds:schemaRef ds:uri="02192e0e-24de-4b64-a5b8-dca5d22409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8FFA783-A67F-4EB5-AD8A-19E4F669B5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1f93c746-087c-46e4-9cae-9e50751e32cd"/>
    <ds:schemaRef ds:uri="c1a7fc23-d3fd-45db-a97b-cdf8d5b68097"/>
    <ds:schemaRef ds:uri="91b4e3b6-1fc7-439e-baed-e83ad5d68a74"/>
    <ds:schemaRef ds:uri="02192e0e-24de-4b64-a5b8-dca5d224090f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File Control</vt:lpstr>
      <vt:lpstr>Claims</vt:lpstr>
      <vt:lpstr>Payments</vt:lpstr>
      <vt:lpstr>XOB Info</vt:lpstr>
      <vt:lpstr>Pivot View</vt:lpstr>
      <vt:lpstr>Univita Test Plan</vt:lpstr>
      <vt:lpstr>Cyberlife Test Plan</vt:lpstr>
      <vt:lpstr>Sheet1</vt:lpstr>
      <vt:lpstr>Claims!Print_Area</vt:lpstr>
      <vt:lpstr>'File Control'!Print_Area</vt:lpstr>
      <vt:lpstr>'XOB Info'!Print_Area</vt:lpstr>
      <vt:lpstr>'Cyberlife Test Plan'!Print_Titles</vt:lpstr>
      <vt:lpstr>Payments!Print_Titles</vt:lpstr>
    </vt:vector>
  </TitlesOfParts>
  <Company>Pacific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Lawson</dc:creator>
  <cp:lastModifiedBy>Nicole Nguyen</cp:lastModifiedBy>
  <cp:lastPrinted>2012-05-04T19:37:05Z</cp:lastPrinted>
  <dcterms:created xsi:type="dcterms:W3CDTF">2011-10-12T20:17:15Z</dcterms:created>
  <dcterms:modified xsi:type="dcterms:W3CDTF">2012-05-08T22:19:00Z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0x0101004EACD7C9F24CBB49AEE5EC0245B3906400C80CF73DC632144C91CB805E38A4A5F1</vt:lpwstr>
  </property>
  <property fmtid="{D5CDD505-2E9C-101B-9397-08002B2CF9AE}" pid="3" name="Order">
    <vt:r8>769000</vt:r8>
  </property>
</Properties>
</file>