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ource\pythonpath\excel-export-zhongjiao\"/>
    </mc:Choice>
  </mc:AlternateContent>
  <xr:revisionPtr revIDLastSave="0" documentId="13_ncr:1_{B508E533-5F7A-4EF8-AF7A-6DD56A7919F2}" xr6:coauthVersionLast="47" xr6:coauthVersionMax="47" xr10:uidLastSave="{00000000-0000-0000-0000-000000000000}"/>
  <bookViews>
    <workbookView xWindow="2734" yWindow="6789" windowWidth="15695" windowHeight="8965" activeTab="3" xr2:uid="{00000000-000D-0000-FFFF-FFFF00000000}"/>
  </bookViews>
  <sheets>
    <sheet name="配送单" sheetId="1" r:id="rId1"/>
    <sheet name="中交商品税率一览表" sheetId="10" r:id="rId2"/>
    <sheet name="14964" sheetId="2" r:id="rId3"/>
    <sheet name="16477" sheetId="3" r:id="rId4"/>
    <sheet name="17360" sheetId="4" r:id="rId5"/>
    <sheet name="16039" sheetId="5" r:id="rId6"/>
    <sheet name="9839" sheetId="6" r:id="rId7"/>
    <sheet name="19867" sheetId="7" r:id="rId8"/>
    <sheet name="17674" sheetId="8" r:id="rId9"/>
    <sheet name="14340" sheetId="9" r:id="rId10"/>
  </sheets>
  <definedNames>
    <definedName name="_xlnm._FilterDatabase" localSheetId="9" hidden="1">'14340'!$A$1:$G$126</definedName>
    <definedName name="_xlnm._FilterDatabase" localSheetId="2" hidden="1">'14964'!$A$1:$G$296</definedName>
    <definedName name="_xlnm._FilterDatabase" localSheetId="5" hidden="1">'16039'!$A$1:$G$115</definedName>
    <definedName name="_xlnm._FilterDatabase" localSheetId="3" hidden="1">'16477'!$A$1:$G$209</definedName>
    <definedName name="_xlnm._FilterDatabase" localSheetId="4" hidden="1">'17360'!$A$1:$G$106</definedName>
    <definedName name="_xlnm._FilterDatabase" localSheetId="8" hidden="1">'17674'!$A$1:$G$166</definedName>
    <definedName name="_xlnm._FilterDatabase" localSheetId="7" hidden="1">'19867'!$A$1:$G$200</definedName>
    <definedName name="_xlnm._FilterDatabase" localSheetId="6" hidden="1">'9839'!$A$1:$G$103</definedName>
    <definedName name="_xlnm._FilterDatabase" localSheetId="1" hidden="1">中交商品税率一览表!$B$1:$C$438</definedName>
    <definedName name="_xlnm.Print_Area" localSheetId="0">配送单!$A$1:$G$54</definedName>
  </definedNames>
  <calcPr calcId="181029"/>
</workbook>
</file>

<file path=xl/calcChain.xml><?xml version="1.0" encoding="utf-8"?>
<calcChain xmlns="http://schemas.openxmlformats.org/spreadsheetml/2006/main">
  <c r="G126" i="9" l="1"/>
  <c r="F126" i="9"/>
  <c r="G125" i="9"/>
  <c r="F125" i="9"/>
  <c r="G124" i="9"/>
  <c r="F124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G111" i="9"/>
  <c r="F111" i="9"/>
  <c r="G110" i="9"/>
  <c r="F110" i="9"/>
  <c r="G109" i="9"/>
  <c r="F109" i="9"/>
  <c r="G108" i="9"/>
  <c r="E108" i="9"/>
  <c r="F108" i="9" s="1"/>
  <c r="G107" i="9"/>
  <c r="F107" i="9"/>
  <c r="G106" i="9"/>
  <c r="F106" i="9"/>
  <c r="G105" i="9"/>
  <c r="F105" i="9"/>
  <c r="E105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E16" i="9"/>
  <c r="F16" i="9" s="1"/>
  <c r="G15" i="9"/>
  <c r="F15" i="9"/>
  <c r="E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F2" i="9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E144" i="8"/>
  <c r="F144" i="8" s="1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E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E80" i="8"/>
  <c r="F80" i="8" s="1"/>
  <c r="G79" i="8"/>
  <c r="F79" i="8"/>
  <c r="G78" i="8"/>
  <c r="F78" i="8"/>
  <c r="G77" i="8"/>
  <c r="F77" i="8"/>
  <c r="G76" i="8"/>
  <c r="F76" i="8"/>
  <c r="G75" i="8"/>
  <c r="F75" i="8"/>
  <c r="G74" i="8"/>
  <c r="F74" i="8"/>
  <c r="E74" i="8"/>
  <c r="G73" i="8"/>
  <c r="E73" i="8"/>
  <c r="F73" i="8" s="1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E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E57" i="7"/>
  <c r="F57" i="7" s="1"/>
  <c r="G56" i="7"/>
  <c r="F56" i="7"/>
  <c r="G55" i="7"/>
  <c r="F55" i="7"/>
  <c r="G54" i="7"/>
  <c r="F54" i="7"/>
  <c r="G53" i="7"/>
  <c r="F53" i="7"/>
  <c r="E53" i="7"/>
  <c r="G52" i="7"/>
  <c r="E52" i="7"/>
  <c r="F52" i="7" s="1"/>
  <c r="G51" i="7"/>
  <c r="F51" i="7"/>
  <c r="G50" i="7"/>
  <c r="F50" i="7"/>
  <c r="G49" i="7"/>
  <c r="F49" i="7"/>
  <c r="G48" i="7"/>
  <c r="F48" i="7"/>
  <c r="E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E4" i="7"/>
  <c r="F4" i="7" s="1"/>
  <c r="G3" i="7"/>
  <c r="F3" i="7"/>
  <c r="G2" i="7"/>
  <c r="F2" i="7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E77" i="6"/>
  <c r="G76" i="6"/>
  <c r="F76" i="6"/>
  <c r="G75" i="6"/>
  <c r="F75" i="6"/>
  <c r="G74" i="6"/>
  <c r="E74" i="6"/>
  <c r="F74" i="6" s="1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E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G106" i="4"/>
  <c r="F106" i="4"/>
  <c r="G105" i="4"/>
  <c r="F105" i="4"/>
  <c r="G104" i="4"/>
  <c r="F104" i="4"/>
  <c r="G103" i="4"/>
  <c r="F103" i="4"/>
  <c r="G102" i="4"/>
  <c r="F102" i="4"/>
  <c r="G101" i="4"/>
  <c r="F101" i="4"/>
  <c r="E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E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G209" i="3"/>
  <c r="E209" i="3"/>
  <c r="F209" i="3" s="1"/>
  <c r="G208" i="3"/>
  <c r="F208" i="3"/>
  <c r="G207" i="3"/>
  <c r="F207" i="3"/>
  <c r="E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E15" i="3"/>
  <c r="F15" i="3" s="1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E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E144" i="2"/>
  <c r="F144" i="2" s="1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E15" i="2"/>
  <c r="F15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2" i="1"/>
</calcChain>
</file>

<file path=xl/sharedStrings.xml><?xml version="1.0" encoding="utf-8"?>
<sst xmlns="http://schemas.openxmlformats.org/spreadsheetml/2006/main" count="4028" uniqueCount="519">
  <si>
    <t>配送单</t>
  </si>
  <si>
    <t>下单日期：</t>
  </si>
  <si>
    <t>司机名称：李尧</t>
  </si>
  <si>
    <t>配送日期：</t>
  </si>
  <si>
    <t>司机电话：13876242672</t>
  </si>
  <si>
    <t>序号</t>
  </si>
  <si>
    <t>商品名</t>
  </si>
  <si>
    <t>单位</t>
  </si>
  <si>
    <t>数量</t>
  </si>
  <si>
    <t>单价</t>
  </si>
  <si>
    <t>下单金额</t>
  </si>
  <si>
    <t>备注</t>
  </si>
  <si>
    <t>商品</t>
  </si>
  <si>
    <t>税率</t>
  </si>
  <si>
    <t>长豆角</t>
  </si>
  <si>
    <t>青尖椒</t>
  </si>
  <si>
    <t>蒜苗</t>
  </si>
  <si>
    <t>青椒</t>
  </si>
  <si>
    <t>红尖椒</t>
  </si>
  <si>
    <t>红洋葱</t>
  </si>
  <si>
    <t>菜心</t>
  </si>
  <si>
    <t>冬瓜</t>
  </si>
  <si>
    <t>五花肉</t>
  </si>
  <si>
    <t>茄子</t>
  </si>
  <si>
    <t>蒜苔</t>
  </si>
  <si>
    <t>黄瓜</t>
  </si>
  <si>
    <t>海带丝</t>
  </si>
  <si>
    <t>小葱</t>
  </si>
  <si>
    <t>香菜</t>
  </si>
  <si>
    <t>大葱</t>
  </si>
  <si>
    <t>香芹</t>
  </si>
  <si>
    <t>鲜姜</t>
  </si>
  <si>
    <t>韭菜</t>
  </si>
  <si>
    <t>杭白菜</t>
  </si>
  <si>
    <t>四季豆</t>
  </si>
  <si>
    <t>菜花</t>
  </si>
  <si>
    <t>胡萝卜</t>
  </si>
  <si>
    <t>白萝卜</t>
  </si>
  <si>
    <t>绿豆芽</t>
  </si>
  <si>
    <t>莴笋</t>
  </si>
  <si>
    <t>土豆</t>
  </si>
  <si>
    <t>西兰花</t>
  </si>
  <si>
    <t>包菜</t>
  </si>
  <si>
    <t>红心地瓜</t>
  </si>
  <si>
    <t>鲜黄玉米棒</t>
  </si>
  <si>
    <t>白糯玉米棒</t>
  </si>
  <si>
    <t>小米椒</t>
  </si>
  <si>
    <t>螺丝椒</t>
  </si>
  <si>
    <t>丝瓜</t>
  </si>
  <si>
    <t>莲藕</t>
  </si>
  <si>
    <t>西芹</t>
  </si>
  <si>
    <t>蒜米</t>
  </si>
  <si>
    <t>黄豆芽</t>
  </si>
  <si>
    <t>鲜香菇</t>
  </si>
  <si>
    <t>圣女果</t>
  </si>
  <si>
    <t>牛肉</t>
  </si>
  <si>
    <t>肉沫</t>
  </si>
  <si>
    <t>猪肝</t>
  </si>
  <si>
    <t>瘦肉</t>
  </si>
  <si>
    <t>大骨</t>
  </si>
  <si>
    <t>寿司紫菜</t>
  </si>
  <si>
    <t>牛肉干</t>
  </si>
  <si>
    <t>鲜鸡蛋</t>
  </si>
  <si>
    <t>银耳</t>
  </si>
  <si>
    <t>鸭边腿</t>
  </si>
  <si>
    <t>冻鸭胗</t>
  </si>
  <si>
    <t>油麦菜</t>
  </si>
  <si>
    <t>西红柿</t>
  </si>
  <si>
    <t>杏鲍菇</t>
  </si>
  <si>
    <t>金针菇(白)</t>
  </si>
  <si>
    <t>牛百叶</t>
  </si>
  <si>
    <t>猪血</t>
  </si>
  <si>
    <t>肋排</t>
  </si>
  <si>
    <t>娃娃菜(小包)</t>
  </si>
  <si>
    <t>线椒</t>
  </si>
  <si>
    <t>口蘑</t>
  </si>
  <si>
    <t>牛腩</t>
  </si>
  <si>
    <t>二刀肉</t>
  </si>
  <si>
    <t>鸡胸肉(斤)</t>
  </si>
  <si>
    <t>鸡排腿</t>
  </si>
  <si>
    <t>大芋头</t>
  </si>
  <si>
    <t>油豆角</t>
  </si>
  <si>
    <t>大白菜</t>
  </si>
  <si>
    <t>半肥瘦</t>
  </si>
  <si>
    <t>南瓜</t>
  </si>
  <si>
    <t>西葫芦瓜</t>
  </si>
  <si>
    <t>本地小白菜</t>
  </si>
  <si>
    <t>平菇</t>
  </si>
  <si>
    <t>羊肉</t>
  </si>
  <si>
    <t>干木耳</t>
  </si>
  <si>
    <t>海带结</t>
  </si>
  <si>
    <t>山药</t>
  </si>
  <si>
    <t>小油菜</t>
  </si>
  <si>
    <t>荷兰豆</t>
  </si>
  <si>
    <t>老母鸡</t>
  </si>
  <si>
    <t>青瓜</t>
  </si>
  <si>
    <t>菠菜</t>
  </si>
  <si>
    <t>干葱头</t>
  </si>
  <si>
    <t>乌鸡</t>
  </si>
  <si>
    <t>盐渍海带结</t>
  </si>
  <si>
    <t>干海带丝</t>
  </si>
  <si>
    <t>紫菜</t>
  </si>
  <si>
    <t>幼玉米</t>
  </si>
  <si>
    <t>鸡蛋干</t>
  </si>
  <si>
    <t>鸭翅</t>
  </si>
  <si>
    <t>三黄鸡</t>
  </si>
  <si>
    <t>生菜</t>
  </si>
  <si>
    <t>青泡椒</t>
  </si>
  <si>
    <t>猪脚</t>
  </si>
  <si>
    <t>冻鸡中翅</t>
  </si>
  <si>
    <t>冻大鸡爪</t>
  </si>
  <si>
    <t>野山椒</t>
  </si>
  <si>
    <t>咸水鸭</t>
  </si>
  <si>
    <t>里脊肉</t>
  </si>
  <si>
    <t>干黄花菜</t>
  </si>
  <si>
    <t>冻鸭血</t>
  </si>
  <si>
    <t>广东菜心</t>
  </si>
  <si>
    <t>菜椒</t>
  </si>
  <si>
    <t>鲜虫草花500g/包</t>
  </si>
  <si>
    <t>有机花菜</t>
  </si>
  <si>
    <t>本地青瓜</t>
  </si>
  <si>
    <t>生姜</t>
  </si>
  <si>
    <t>猪蹄</t>
  </si>
  <si>
    <t>鸡胸肉（斤）</t>
  </si>
  <si>
    <t>地瓜叶（把）</t>
  </si>
  <si>
    <t>脊骨</t>
  </si>
  <si>
    <t>娃娃菜（小包）</t>
  </si>
  <si>
    <t>韭黄</t>
  </si>
  <si>
    <t>铁棍山药</t>
  </si>
  <si>
    <t>本地上海青</t>
  </si>
  <si>
    <t>冻鸭血300g/盒</t>
  </si>
  <si>
    <t>苦瓜</t>
  </si>
  <si>
    <t>文昌鸡</t>
  </si>
  <si>
    <t>魔芋</t>
  </si>
  <si>
    <t>仔姜</t>
  </si>
  <si>
    <t>鸡翅</t>
  </si>
  <si>
    <t>本地蒜苗</t>
  </si>
  <si>
    <t>东北野生榛蘑</t>
  </si>
  <si>
    <t>羊排</t>
  </si>
  <si>
    <t>沙姜</t>
  </si>
  <si>
    <t>青豆粒</t>
  </si>
  <si>
    <t>金针菇（白）</t>
  </si>
  <si>
    <t>薄皮辣椒</t>
  </si>
  <si>
    <t>杭椒</t>
  </si>
  <si>
    <t>干海带</t>
  </si>
  <si>
    <t>排骨</t>
  </si>
  <si>
    <t>小木耳</t>
  </si>
  <si>
    <t>地瓜叶（约2.5斤/把）</t>
  </si>
  <si>
    <t>羊杂</t>
  </si>
  <si>
    <t>金丝白</t>
  </si>
  <si>
    <t>短绿豆芽</t>
  </si>
  <si>
    <t>秋葵</t>
  </si>
  <si>
    <t>酸白菜</t>
  </si>
  <si>
    <t>鲜切粉</t>
  </si>
  <si>
    <t>干姜粉</t>
  </si>
  <si>
    <t>大金鲳鱼</t>
  </si>
  <si>
    <t>香梨</t>
  </si>
  <si>
    <t>哈蜜瓜</t>
  </si>
  <si>
    <t>青木瓜</t>
  </si>
  <si>
    <t>菠萝</t>
  </si>
  <si>
    <t>沃柑</t>
  </si>
  <si>
    <t>猕猴桃(件)</t>
  </si>
  <si>
    <t>油桃</t>
  </si>
  <si>
    <t>西瓜</t>
  </si>
  <si>
    <t>龙眼</t>
  </si>
  <si>
    <t>芒果</t>
  </si>
  <si>
    <t>香蕉</t>
  </si>
  <si>
    <t>80苹果</t>
  </si>
  <si>
    <t>河粉</t>
  </si>
  <si>
    <t>鲜面条</t>
  </si>
  <si>
    <t>鹌鹑蛋(斤)</t>
  </si>
  <si>
    <t>亚龙榨菜</t>
  </si>
  <si>
    <t>花椒粉</t>
  </si>
  <si>
    <t>细圆挂面</t>
  </si>
  <si>
    <t>超市面条</t>
  </si>
  <si>
    <t>大米</t>
  </si>
  <si>
    <t>花生米</t>
  </si>
  <si>
    <t>蜂蜜</t>
  </si>
  <si>
    <t>酸菜</t>
  </si>
  <si>
    <t>大带鱼</t>
  </si>
  <si>
    <t>土豆粉条</t>
  </si>
  <si>
    <t>腊肉</t>
  </si>
  <si>
    <t>小酸桔</t>
  </si>
  <si>
    <t>鲜马鲛鱼</t>
  </si>
  <si>
    <t>辣椒面</t>
  </si>
  <si>
    <t>白芝麻</t>
  </si>
  <si>
    <t>鲁王面粉25kg</t>
  </si>
  <si>
    <t>胡椒粉</t>
  </si>
  <si>
    <t>福临门食用调和油5L</t>
  </si>
  <si>
    <t>冻猪肚</t>
  </si>
  <si>
    <t>酸笋丝</t>
  </si>
  <si>
    <t>海南粉</t>
  </si>
  <si>
    <t>橙子</t>
  </si>
  <si>
    <t>虾仁(包)</t>
  </si>
  <si>
    <t>海白</t>
  </si>
  <si>
    <t>金鲳鱼</t>
  </si>
  <si>
    <t>绿豆</t>
  </si>
  <si>
    <t>泡打粉(袋)</t>
  </si>
  <si>
    <t>薏米</t>
  </si>
  <si>
    <t>红豆</t>
  </si>
  <si>
    <t>福临门色香味食用植物
调和油5L</t>
  </si>
  <si>
    <t>凤梨</t>
  </si>
  <si>
    <t>香瓜</t>
  </si>
  <si>
    <t>碱面</t>
  </si>
  <si>
    <t>小虾皮</t>
  </si>
  <si>
    <t>辣椒粉</t>
  </si>
  <si>
    <t>桂皮</t>
  </si>
  <si>
    <t>香叶</t>
  </si>
  <si>
    <t>荞面</t>
  </si>
  <si>
    <t>黄米</t>
  </si>
  <si>
    <t>糯米</t>
  </si>
  <si>
    <t>成香源真空糖蜜豆2.5kg/包</t>
  </si>
  <si>
    <t>皮蛋</t>
  </si>
  <si>
    <t>章鱼须</t>
  </si>
  <si>
    <t>甜萝卜干</t>
  </si>
  <si>
    <t>大活虾</t>
  </si>
  <si>
    <t>海米</t>
  </si>
  <si>
    <t>巴沙鱼</t>
  </si>
  <si>
    <t>红心火龙果</t>
  </si>
  <si>
    <t>猪肚</t>
  </si>
  <si>
    <t>福临门色香味食用植物调和油5L</t>
  </si>
  <si>
    <t>草鱼</t>
  </si>
  <si>
    <t>花椒</t>
  </si>
  <si>
    <t>八角</t>
  </si>
  <si>
    <t>腰果</t>
  </si>
  <si>
    <t>小米</t>
  </si>
  <si>
    <t>秋田小町大米</t>
  </si>
  <si>
    <t>麒麟西瓜</t>
  </si>
  <si>
    <t>红枣</t>
  </si>
  <si>
    <t>鹌鹑蛋（斤）</t>
  </si>
  <si>
    <t>冻大虾</t>
  </si>
  <si>
    <t>三象糯米粉500g</t>
  </si>
  <si>
    <t>猕猴桃（件）</t>
  </si>
  <si>
    <t>藜麦</t>
  </si>
  <si>
    <t>鱿鱼</t>
  </si>
  <si>
    <t>酸豆角</t>
  </si>
  <si>
    <t>虾仁（包）</t>
  </si>
  <si>
    <t>泡打粉（袋）</t>
  </si>
  <si>
    <t>猪血肠</t>
  </si>
  <si>
    <t>夏黑葡萄（斤）</t>
  </si>
  <si>
    <t>盐阉梅菜</t>
  </si>
  <si>
    <t>柠檬</t>
  </si>
  <si>
    <t>雪梨</t>
  </si>
  <si>
    <t>干莲子</t>
  </si>
  <si>
    <t>大白虾</t>
  </si>
  <si>
    <t>鲜花椒</t>
  </si>
  <si>
    <t>腊肠</t>
  </si>
  <si>
    <t>白扣</t>
  </si>
  <si>
    <t>丁香</t>
  </si>
  <si>
    <t>话梅干</t>
  </si>
  <si>
    <t>带鱼</t>
  </si>
  <si>
    <t>葡萄</t>
  </si>
  <si>
    <t>李子</t>
  </si>
  <si>
    <t>盐</t>
  </si>
  <si>
    <t>孜然粉</t>
  </si>
  <si>
    <t>黄豆</t>
  </si>
  <si>
    <t>萝卜干</t>
  </si>
  <si>
    <t>食用碱</t>
  </si>
  <si>
    <t>白芷</t>
  </si>
  <si>
    <t>鲈鱼</t>
  </si>
  <si>
    <t>白胡椒粉</t>
  </si>
  <si>
    <t>玉米面粉</t>
  </si>
  <si>
    <t>荔枝</t>
  </si>
  <si>
    <t>孜然粒</t>
  </si>
  <si>
    <t>汾酒香肠</t>
  </si>
  <si>
    <t>咸麻鱼</t>
  </si>
  <si>
    <t>粗干米粉</t>
  </si>
  <si>
    <t>黄花鱼</t>
  </si>
  <si>
    <t>巨峰葡萄</t>
  </si>
  <si>
    <t>芭蕉</t>
  </si>
  <si>
    <t>半干盐腌梅菜</t>
  </si>
  <si>
    <t>特大黄花鱼</t>
  </si>
  <si>
    <t>白鲳鱼</t>
  </si>
  <si>
    <t>毛肚</t>
  </si>
  <si>
    <t>黄皮（斤）</t>
  </si>
  <si>
    <t>进口绿心猕猴桃30个/件</t>
  </si>
  <si>
    <t>水蜜桃</t>
  </si>
  <si>
    <t>中虾米</t>
  </si>
  <si>
    <t>豆腐泡</t>
  </si>
  <si>
    <t>大素鸡</t>
  </si>
  <si>
    <t>金标生抽(海天)</t>
  </si>
  <si>
    <t>阳江豆豉</t>
  </si>
  <si>
    <t>小麦淀粉(成业)</t>
  </si>
  <si>
    <t>粉丝</t>
  </si>
  <si>
    <t>保鲜膜45cm</t>
  </si>
  <si>
    <t>十三香</t>
  </si>
  <si>
    <t>太太乐鸡精(包)</t>
  </si>
  <si>
    <t>双桥味精1kg/包</t>
  </si>
  <si>
    <t>香油(瓶)</t>
  </si>
  <si>
    <t>伊利纯牛奶250ml</t>
  </si>
  <si>
    <t>谷粒多</t>
  </si>
  <si>
    <t>优酸乳</t>
  </si>
  <si>
    <t>小盒酸奶</t>
  </si>
  <si>
    <t>菜刀</t>
  </si>
  <si>
    <t>方火腿</t>
  </si>
  <si>
    <t>馄饨</t>
  </si>
  <si>
    <t>豆腐干</t>
  </si>
  <si>
    <t>豆腐皮</t>
  </si>
  <si>
    <t>火锅底料</t>
  </si>
  <si>
    <t>牛肉丸(包)</t>
  </si>
  <si>
    <t>老豆腐</t>
  </si>
  <si>
    <t>厨邦叉烧酱</t>
  </si>
  <si>
    <t>海天料酒</t>
  </si>
  <si>
    <t>枸杞</t>
  </si>
  <si>
    <t>红薯淀粉</t>
  </si>
  <si>
    <t>生粉</t>
  </si>
  <si>
    <t>墨鱼饼</t>
  </si>
  <si>
    <t>腐竹(斤)</t>
  </si>
  <si>
    <t>保鲜膜30cm/卷</t>
  </si>
  <si>
    <t>凤球唛番茄沙司3kg/桶</t>
  </si>
  <si>
    <t>白糖</t>
  </si>
  <si>
    <t>花椒粒</t>
  </si>
  <si>
    <t>冰糖</t>
  </si>
  <si>
    <t>鱼丸</t>
  </si>
  <si>
    <t>烤鸭</t>
  </si>
  <si>
    <t>早餐奶</t>
  </si>
  <si>
    <t>火锅底料(包)</t>
  </si>
  <si>
    <t>甜面酱</t>
  </si>
  <si>
    <t>酵母</t>
  </si>
  <si>
    <t>琼酱王海南野山椒酱(油泡)  300g</t>
  </si>
  <si>
    <t>鹰唛炼乳380g</t>
  </si>
  <si>
    <t>擦丝器</t>
  </si>
  <si>
    <t>双汇火腿肠(包)</t>
  </si>
  <si>
    <t>郫县豆瓣酱</t>
  </si>
  <si>
    <t>美丽雅百洁布5片/包</t>
  </si>
  <si>
    <t>黄油(块)</t>
  </si>
  <si>
    <t>淡奶油/瓶</t>
  </si>
  <si>
    <t>红糖</t>
  </si>
  <si>
    <t>海天香菇老抽500ml</t>
  </si>
  <si>
    <t>抹布</t>
  </si>
  <si>
    <t>五仁油辣椒</t>
  </si>
  <si>
    <t>仲景上海葱油230g/瓶</t>
  </si>
  <si>
    <t>芝麻酱1kg/瓶</t>
  </si>
  <si>
    <t>花生酱</t>
  </si>
  <si>
    <t>咖喱块</t>
  </si>
  <si>
    <t>仲景香菇酱</t>
  </si>
  <si>
    <t>蛋挞皮</t>
  </si>
  <si>
    <t>油豆腐</t>
  </si>
  <si>
    <t>蛋饺</t>
  </si>
  <si>
    <t>黄金鸡排</t>
  </si>
  <si>
    <t>酸菜鱼料</t>
  </si>
  <si>
    <t>千叶豆腐(盒)</t>
  </si>
  <si>
    <t>东古酱油</t>
  </si>
  <si>
    <t>锡纸</t>
  </si>
  <si>
    <t>大馒头</t>
  </si>
  <si>
    <t>猪板油</t>
  </si>
  <si>
    <t>牛肉丸</t>
  </si>
  <si>
    <t>海天陈醋450ml/瓶</t>
  </si>
  <si>
    <t>海天上等蚝油</t>
  </si>
  <si>
    <t>背心保鲜袋</t>
  </si>
  <si>
    <t>干辣椒节</t>
  </si>
  <si>
    <t>腐竹</t>
  </si>
  <si>
    <t>太太乐鸡精（包）</t>
  </si>
  <si>
    <t>金标生抽（海天）</t>
  </si>
  <si>
    <t>香油(瓶）</t>
  </si>
  <si>
    <t>沙拉酱</t>
  </si>
  <si>
    <t>苹果醋</t>
  </si>
  <si>
    <t>红薯粉条</t>
  </si>
  <si>
    <t>太太乐鸡汁</t>
  </si>
  <si>
    <t>奶粉</t>
  </si>
  <si>
    <t>百利黄色面包糠1kg/袋</t>
  </si>
  <si>
    <t>玉米淀粉</t>
  </si>
  <si>
    <t>香干</t>
  </si>
  <si>
    <t>筷手小厨麻辣香锅调味料220g</t>
  </si>
  <si>
    <t>青芥辣43g/支</t>
  </si>
  <si>
    <t>白醋（件）</t>
  </si>
  <si>
    <t>海天料酒450ml/瓶</t>
  </si>
  <si>
    <t>蒸鱼豉油</t>
  </si>
  <si>
    <t>双汇火腿肠（包）</t>
  </si>
  <si>
    <t>牛肉丸（包）</t>
  </si>
  <si>
    <t>千叶豆腐(盒）</t>
  </si>
  <si>
    <t>红南乳汁</t>
  </si>
  <si>
    <t>五香粉（包）</t>
  </si>
  <si>
    <t>麻辣鲜</t>
  </si>
  <si>
    <t>锦厨胡椒粉454g /包</t>
  </si>
  <si>
    <t>厨邦排骨酱220g</t>
  </si>
  <si>
    <t>水豆腐</t>
  </si>
  <si>
    <t>江门黑凉粉100g</t>
  </si>
  <si>
    <t>香其酱100g/包</t>
  </si>
  <si>
    <t>李锦记蒜蓉辣椒酱</t>
  </si>
  <si>
    <t>李锦记黑椒汁</t>
  </si>
  <si>
    <t>豆沙馅（包）</t>
  </si>
  <si>
    <t>琼酱王海南野山椒酱（油泡）300g</t>
  </si>
  <si>
    <t>安井鱼丸2.5kg/包</t>
  </si>
  <si>
    <t>海天黄豆酱800g</t>
  </si>
  <si>
    <t>乐斯福燕子酵母500g/包</t>
  </si>
  <si>
    <t>海天味极鲜酱油380ml/瓶</t>
  </si>
  <si>
    <t>家乐辣鲜露448g/瓶</t>
  </si>
  <si>
    <t>卤料</t>
  </si>
  <si>
    <t>可乐</t>
  </si>
  <si>
    <t>贝壳粉</t>
  </si>
  <si>
    <t>空心粉</t>
  </si>
  <si>
    <t>王中王火腿肠</t>
  </si>
  <si>
    <t>火锅底料（包）</t>
  </si>
  <si>
    <t>小苏打</t>
  </si>
  <si>
    <t>东北粉条</t>
  </si>
  <si>
    <t>厨邦叉烧酱220g</t>
  </si>
  <si>
    <t>金永丰芝麻酱300g/瓶</t>
  </si>
  <si>
    <t>咖喱粉（包）</t>
  </si>
  <si>
    <t>超市小粽子（板栗肉馅）</t>
  </si>
  <si>
    <t>超市小粽子（猪肉馅）</t>
  </si>
  <si>
    <t>超市小粽子（豆沙馅）</t>
  </si>
  <si>
    <t>雀巢Maggi美极鲜味汁400ml/瓶</t>
  </si>
  <si>
    <t>芋圆</t>
  </si>
  <si>
    <t>日本蟹柳454g/包</t>
  </si>
  <si>
    <t>老干妈风味豆豉280g/瓶</t>
  </si>
  <si>
    <t>东北酸菜500g/包</t>
  </si>
  <si>
    <t>一町鲜切面1kg/包</t>
  </si>
  <si>
    <t>伊利纯牛奶250ml*16盒/箱</t>
  </si>
  <si>
    <t>海天金标生抽1.9L/瓶</t>
  </si>
  <si>
    <t>太太乐鸡汁408g/瓶</t>
  </si>
  <si>
    <t>太太乐鸡精1kg/包</t>
  </si>
  <si>
    <t>王致和干黄酱180g/袋</t>
  </si>
  <si>
    <t>亚龙榨菜丝50g/包</t>
  </si>
  <si>
    <t>海天白米醋450ml/瓶</t>
  </si>
  <si>
    <t>万寿龙须挂面1kg/包</t>
  </si>
  <si>
    <t>金龙鱼香芝麻油220ml/瓶</t>
  </si>
  <si>
    <t>双汇午餐火腿500g/包</t>
  </si>
  <si>
    <t>龙口粉丝500g/包</t>
  </si>
  <si>
    <t>万香源花椒粉25g/包</t>
  </si>
  <si>
    <t>芽菜（四川宜宾）</t>
  </si>
  <si>
    <t>百钻无铝泡打粉50g/袋</t>
  </si>
  <si>
    <t>海天料酒450ml*12瓶/件</t>
  </si>
  <si>
    <t>河套澳洲小麦雪花粉2.5kg/包</t>
  </si>
  <si>
    <t>盐焗鸡粉200g/盒</t>
  </si>
  <si>
    <t>牛栏山二锅头500ml</t>
  </si>
  <si>
    <t>双汇王中王火腿肠80g/根</t>
  </si>
  <si>
    <t>郫县豆瓣酱1kg/瓶</t>
  </si>
  <si>
    <t>生姜粉/包</t>
  </si>
  <si>
    <t>永鹿广东米酒580ml</t>
  </si>
  <si>
    <t>海天苹果醋450ml/瓶</t>
  </si>
  <si>
    <t>熏干</t>
  </si>
  <si>
    <t>筷手小厨麻辣香锅调味料220g/包</t>
  </si>
  <si>
    <t>麻椒</t>
  </si>
  <si>
    <t>宝泉林大酱</t>
  </si>
  <si>
    <t>背心保鲜袋35*42cm/卷</t>
  </si>
  <si>
    <t>李锦记蒜蓉辣椒酱226/瓶</t>
  </si>
  <si>
    <t>海天上等蚝油700ml/瓶</t>
  </si>
  <si>
    <t>海天海鲜酱250g/瓶</t>
  </si>
  <si>
    <t>海天柱候酱240g/瓶</t>
  </si>
  <si>
    <t>蓝天碘盐食盐400g</t>
  </si>
  <si>
    <t>小芋头</t>
  </si>
  <si>
    <t>金永丰芝麻油860ml/瓶</t>
  </si>
  <si>
    <t>东古酸梅酱</t>
  </si>
  <si>
    <t>鱼香五香南乳红腐乳300g/瓶</t>
  </si>
  <si>
    <t>老南瓜</t>
  </si>
  <si>
    <t>海天蒸鱼豉油450ml/瓶</t>
  </si>
  <si>
    <t>新西兰进口全脂奶粉1kg/袋</t>
  </si>
  <si>
    <t>好侍百梦多咖喱100g/盒</t>
  </si>
  <si>
    <t>福临门非转菜籽油5L/桶</t>
  </si>
  <si>
    <t>大鱿鱼</t>
  </si>
  <si>
    <t>椰子</t>
  </si>
  <si>
    <t>葡萄干</t>
  </si>
  <si>
    <t>东古一品鲜酱油500ml/瓶</t>
  </si>
  <si>
    <t>锅盖提手</t>
  </si>
  <si>
    <t>水发牛百叶</t>
  </si>
  <si>
    <t>圆茄</t>
  </si>
  <si>
    <t>收货日期</t>
  </si>
  <si>
    <t>商品名称</t>
  </si>
  <si>
    <t>金额</t>
  </si>
  <si>
    <t>斤</t>
  </si>
  <si>
    <t>包</t>
  </si>
  <si>
    <t>个</t>
  </si>
  <si>
    <t>瓶</t>
  </si>
  <si>
    <t>桶</t>
  </si>
  <si>
    <t>盒</t>
  </si>
  <si>
    <t>kg</t>
  </si>
  <si>
    <t>排</t>
  </si>
  <si>
    <t>根</t>
  </si>
  <si>
    <t>袋</t>
  </si>
  <si>
    <t>把</t>
  </si>
  <si>
    <t>箱</t>
  </si>
  <si>
    <t>包(1斤)</t>
  </si>
  <si>
    <t>2023-05-28</t>
  </si>
  <si>
    <t>件</t>
  </si>
  <si>
    <t>2023-05-29</t>
  </si>
  <si>
    <t>2023-05-30</t>
  </si>
  <si>
    <t>2023-05-31</t>
  </si>
  <si>
    <t>2023-06-01</t>
  </si>
  <si>
    <t>箱(12瓶)</t>
  </si>
  <si>
    <t>2023-06-02</t>
  </si>
  <si>
    <t>2023-06-04</t>
  </si>
  <si>
    <t>小包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</si>
  <si>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</si>
  <si>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</si>
  <si>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</si>
  <si>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</si>
  <si>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</si>
  <si>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</si>
  <si>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</si>
  <si>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包(10根)</t>
  </si>
  <si>
    <t>板</t>
  </si>
  <si>
    <t>2023-06-12</t>
  </si>
  <si>
    <t>2023-06-13</t>
  </si>
  <si>
    <t>2023-06-14</t>
  </si>
  <si>
    <t>件(18斤)</t>
  </si>
  <si>
    <t>2023-06-15</t>
  </si>
  <si>
    <t>件(17斤)</t>
  </si>
  <si>
    <t>件(9斤)</t>
  </si>
  <si>
    <t>2023-06-25</t>
  </si>
  <si>
    <t>2023-06-26</t>
  </si>
  <si>
    <t>卷</t>
  </si>
  <si>
    <t>2023-06-27</t>
  </si>
  <si>
    <t>2023-06-28</t>
  </si>
  <si>
    <t>件(12瓶)</t>
  </si>
  <si>
    <t>2023-06-29</t>
  </si>
  <si>
    <t>2023-06-30</t>
  </si>
  <si>
    <t>袋(50包)</t>
  </si>
  <si>
    <t>2023-07-02</t>
  </si>
  <si>
    <t>2023-07-03</t>
  </si>
  <si>
    <t>件(16斤)</t>
  </si>
  <si>
    <t>2023-07-05</t>
  </si>
  <si>
    <t>2023-07-06</t>
  </si>
  <si>
    <t>2023-07-07</t>
  </si>
  <si>
    <t>2023-07-09</t>
  </si>
  <si>
    <t>2023-07-10</t>
  </si>
  <si>
    <t>2023-07-11</t>
  </si>
  <si>
    <t>2023-07-12</t>
  </si>
  <si>
    <t>2023-07-13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</si>
</sst>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0.000_);[Red]\(0.000\)"/>
    <numFmt numFmtId="179" formatCode="yyyy/m/d;@"/>
    <numFmt numFmtId="180" formatCode="0.000_ "/>
    <numFmt numFmtId="181" formatCode="0.0000_);[Red]\(0.0000\)"/>
    <numFmt numFmtId="182" formatCode="yyyy/mm/dd"/>
    <numFmt numFmtId="183" formatCode="[$-409]yyyy/mm/dd;@"/>
    <numFmt numFmtId="184" formatCode="0.00_);[Red]\(0.00\)"/>
  </numFmts>
  <fonts count="15" x14ac:knownFonts="1">
    <font>
      <sz val="11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000000"/>
      <name val="宋体"/>
      <family val="3"/>
      <charset val="134"/>
    </font>
    <font>
      <b/>
      <sz val="16"/>
      <color rgb="FF000000"/>
      <name val="Calibri"/>
      <family val="2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 vertical="center"/>
    </xf>
    <xf numFmtId="183" fontId="0" fillId="0" borderId="0" xfId="0" applyNumberFormat="1">
      <alignment vertical="center"/>
    </xf>
    <xf numFmtId="183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4" fontId="6" fillId="0" borderId="1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view="pageBreakPreview" zoomScaleNormal="100" workbookViewId="0">
      <selection activeCell="J11" sqref="J11"/>
    </sheetView>
  </sheetViews>
  <sheetFormatPr defaultColWidth="14.84375" defaultRowHeight="24" customHeight="1" x14ac:dyDescent="0.3"/>
  <cols>
    <col min="1" max="1" width="11.4609375" style="35" customWidth="1"/>
    <col min="2" max="2" width="23.765625" style="35" customWidth="1"/>
    <col min="3" max="3" width="9.61328125" style="35" customWidth="1"/>
    <col min="4" max="4" width="10.84375" style="35" customWidth="1"/>
    <col min="5" max="5" width="11.23046875" style="35" customWidth="1"/>
    <col min="6" max="6" width="11.765625" style="35" customWidth="1"/>
    <col min="7" max="7" width="10.15234375" style="35" customWidth="1"/>
    <col min="8" max="16383" width="14.84375" style="35" customWidth="1"/>
    <col min="16384" max="16384" width="14.84375" style="35"/>
  </cols>
  <sheetData>
    <row r="1" spans="1:7" ht="35.049999999999997" customHeight="1" x14ac:dyDescent="0.3">
      <c r="A1" s="52" t="s">
        <v>0</v>
      </c>
      <c r="B1" s="53"/>
      <c r="C1" s="53"/>
      <c r="D1" s="53"/>
      <c r="E1" s="53"/>
      <c r="F1" s="53"/>
      <c r="G1" s="53"/>
    </row>
    <row r="2" spans="1:7" ht="27" customHeight="1" x14ac:dyDescent="0.3">
      <c r="A2" s="38" t="s">
        <v>1</v>
      </c>
      <c r="B2" s="39">
        <f>B3-1</f>
        <v>45117</v>
      </c>
      <c r="C2" s="39"/>
      <c r="D2" s="37"/>
      <c r="E2" s="40" t="s">
        <v>2</v>
      </c>
      <c r="F2" s="40"/>
      <c r="G2" s="37"/>
    </row>
    <row r="3" spans="1:7" s="36" customFormat="1" ht="27" customHeight="1" x14ac:dyDescent="0.3">
      <c r="A3" s="38" t="s">
        <v>3</v>
      </c>
      <c r="B3" s="39">
        <v>45118</v>
      </c>
      <c r="C3" s="41"/>
      <c r="E3" s="42" t="s">
        <v>4</v>
      </c>
      <c r="F3" s="42"/>
      <c r="G3" s="43"/>
    </row>
    <row r="4" spans="1:7" ht="27" customHeight="1" x14ac:dyDescent="0.3">
      <c r="A4" s="44" t="s">
        <v>5</v>
      </c>
      <c r="B4" s="44" t="s">
        <v>6</v>
      </c>
      <c r="C4" s="44" t="s">
        <v>7</v>
      </c>
      <c r="D4" s="44" t="s">
        <v>8</v>
      </c>
      <c r="E4" s="44" t="s">
        <v>9</v>
      </c>
      <c r="F4" s="44" t="s">
        <v>10</v>
      </c>
      <c r="G4" s="44" t="s">
        <v>11</v>
      </c>
    </row>
    <row r="5" spans="1:7" ht="24" customHeight="1" x14ac:dyDescent="0.3">
      <c r="A5" s="45">
        <f t="shared" ref="A5:A29" si="0">ROW()-4</f>
        <v>1</v>
      </c>
      <c r="B5" s="46"/>
      <c r="C5" s="46"/>
      <c r="D5" s="47"/>
      <c r="E5" s="48"/>
      <c r="F5" s="49"/>
      <c r="G5" s="45"/>
    </row>
    <row r="6" spans="1:7" ht="24" customHeight="1" x14ac:dyDescent="0.3">
      <c r="A6" s="45">
        <f t="shared" si="0"/>
        <v>2</v>
      </c>
      <c r="B6" s="46"/>
      <c r="C6" s="46"/>
      <c r="D6" s="47"/>
      <c r="E6" s="47"/>
      <c r="F6" s="49"/>
      <c r="G6" s="45"/>
    </row>
    <row r="7" spans="1:7" ht="24" customHeight="1" x14ac:dyDescent="0.3">
      <c r="A7" s="45">
        <f t="shared" si="0"/>
        <v>3</v>
      </c>
      <c r="B7" s="46"/>
      <c r="C7" s="46"/>
      <c r="D7" s="47"/>
      <c r="E7" s="47"/>
      <c r="F7" s="49"/>
      <c r="G7" s="45"/>
    </row>
    <row r="8" spans="1:7" ht="24" customHeight="1" x14ac:dyDescent="0.3">
      <c r="A8" s="45">
        <f t="shared" si="0"/>
        <v>4</v>
      </c>
      <c r="B8" s="46"/>
      <c r="C8" s="46"/>
      <c r="D8" s="47"/>
      <c r="E8" s="47"/>
      <c r="F8" s="49"/>
      <c r="G8" s="45"/>
    </row>
    <row r="9" spans="1:7" ht="24" customHeight="1" x14ac:dyDescent="0.3">
      <c r="A9" s="45">
        <f t="shared" si="0"/>
        <v>5</v>
      </c>
      <c r="B9" s="46"/>
      <c r="C9" s="46"/>
      <c r="D9" s="47"/>
      <c r="E9" s="47"/>
      <c r="F9" s="49"/>
      <c r="G9" s="45"/>
    </row>
    <row r="10" spans="1:7" ht="24" customHeight="1" x14ac:dyDescent="0.3">
      <c r="A10" s="45">
        <f t="shared" si="0"/>
        <v>6</v>
      </c>
      <c r="B10" s="50"/>
      <c r="C10" s="50"/>
      <c r="D10" s="51"/>
      <c r="E10" s="51"/>
      <c r="F10" s="49"/>
      <c r="G10" s="45"/>
    </row>
    <row r="11" spans="1:7" ht="24" customHeight="1" x14ac:dyDescent="0.3">
      <c r="A11" s="45">
        <f t="shared" si="0"/>
        <v>7</v>
      </c>
      <c r="B11" s="50"/>
      <c r="C11" s="50"/>
      <c r="D11" s="51"/>
      <c r="E11" s="51"/>
      <c r="F11" s="49"/>
      <c r="G11" s="45"/>
    </row>
    <row r="12" spans="1:7" ht="24" customHeight="1" x14ac:dyDescent="0.3">
      <c r="A12" s="45">
        <f t="shared" si="0"/>
        <v>8</v>
      </c>
      <c r="B12" s="50"/>
      <c r="C12" s="50"/>
      <c r="D12" s="51"/>
      <c r="E12" s="51"/>
      <c r="F12" s="49"/>
      <c r="G12" s="45"/>
    </row>
    <row r="13" spans="1:7" ht="24" customHeight="1" x14ac:dyDescent="0.3">
      <c r="A13" s="45">
        <f t="shared" si="0"/>
        <v>9</v>
      </c>
      <c r="B13" s="50"/>
      <c r="C13" s="50"/>
      <c r="D13" s="51"/>
      <c r="E13" s="51"/>
      <c r="F13" s="49"/>
      <c r="G13" s="45"/>
    </row>
    <row r="14" spans="1:7" ht="24" customHeight="1" x14ac:dyDescent="0.3">
      <c r="A14" s="45">
        <f t="shared" si="0"/>
        <v>10</v>
      </c>
      <c r="B14" s="50"/>
      <c r="C14" s="50"/>
      <c r="D14" s="51"/>
      <c r="E14" s="51"/>
      <c r="F14" s="49"/>
      <c r="G14" s="45"/>
    </row>
    <row r="15" spans="1:7" ht="24" customHeight="1" x14ac:dyDescent="0.3">
      <c r="A15" s="45">
        <f t="shared" si="0"/>
        <v>11</v>
      </c>
      <c r="B15" s="50"/>
      <c r="C15" s="50"/>
      <c r="D15" s="51"/>
      <c r="E15" s="51"/>
      <c r="F15" s="49"/>
      <c r="G15" s="45"/>
    </row>
    <row r="16" spans="1:7" ht="24" customHeight="1" x14ac:dyDescent="0.3">
      <c r="A16" s="45">
        <f t="shared" si="0"/>
        <v>12</v>
      </c>
      <c r="B16" s="50"/>
      <c r="C16" s="50"/>
      <c r="D16" s="51"/>
      <c r="E16" s="51"/>
      <c r="F16" s="49"/>
      <c r="G16" s="45"/>
    </row>
    <row r="17" spans="1:7" ht="24" customHeight="1" x14ac:dyDescent="0.3">
      <c r="A17" s="45">
        <f t="shared" si="0"/>
        <v>13</v>
      </c>
      <c r="B17" s="50"/>
      <c r="C17" s="50"/>
      <c r="D17" s="51"/>
      <c r="E17" s="51"/>
      <c r="F17" s="49"/>
      <c r="G17" s="45"/>
    </row>
    <row r="18" spans="1:7" ht="24" customHeight="1" x14ac:dyDescent="0.3">
      <c r="A18" s="45">
        <f t="shared" si="0"/>
        <v>14</v>
      </c>
      <c r="B18" s="50"/>
      <c r="C18" s="50"/>
      <c r="D18" s="51"/>
      <c r="E18" s="51"/>
      <c r="F18" s="49"/>
      <c r="G18" s="45"/>
    </row>
    <row r="19" spans="1:7" ht="24" customHeight="1" x14ac:dyDescent="0.3">
      <c r="A19" s="45">
        <f t="shared" si="0"/>
        <v>15</v>
      </c>
      <c r="B19" s="50"/>
      <c r="C19" s="50"/>
      <c r="D19" s="51"/>
      <c r="E19" s="51"/>
      <c r="F19" s="49"/>
      <c r="G19" s="45"/>
    </row>
    <row r="20" spans="1:7" ht="24" customHeight="1" x14ac:dyDescent="0.3">
      <c r="A20" s="45">
        <f t="shared" si="0"/>
        <v>16</v>
      </c>
      <c r="B20" s="50"/>
      <c r="C20" s="50"/>
      <c r="D20" s="51"/>
      <c r="E20" s="51"/>
      <c r="F20" s="49"/>
      <c r="G20" s="45"/>
    </row>
    <row r="21" spans="1:7" ht="24" customHeight="1" x14ac:dyDescent="0.3">
      <c r="A21" s="45">
        <f t="shared" si="0"/>
        <v>17</v>
      </c>
      <c r="B21" s="50"/>
      <c r="C21" s="50"/>
      <c r="D21" s="51"/>
      <c r="E21" s="51"/>
      <c r="F21" s="49"/>
      <c r="G21" s="45"/>
    </row>
    <row r="22" spans="1:7" ht="24" customHeight="1" x14ac:dyDescent="0.3">
      <c r="A22" s="45">
        <f t="shared" si="0"/>
        <v>18</v>
      </c>
      <c r="B22" s="50"/>
      <c r="C22" s="50"/>
      <c r="D22" s="51"/>
      <c r="E22" s="51"/>
      <c r="F22" s="49"/>
      <c r="G22" s="45"/>
    </row>
    <row r="23" spans="1:7" ht="24" customHeight="1" x14ac:dyDescent="0.3">
      <c r="A23" s="45">
        <f t="shared" si="0"/>
        <v>19</v>
      </c>
      <c r="B23" s="50"/>
      <c r="C23" s="50"/>
      <c r="D23" s="51"/>
      <c r="E23" s="51"/>
      <c r="F23" s="49"/>
      <c r="G23" s="45"/>
    </row>
    <row r="24" spans="1:7" ht="24" customHeight="1" x14ac:dyDescent="0.3">
      <c r="A24" s="45">
        <f t="shared" si="0"/>
        <v>20</v>
      </c>
      <c r="B24" s="50"/>
      <c r="C24" s="50"/>
      <c r="D24" s="51"/>
      <c r="E24" s="51"/>
      <c r="F24" s="49"/>
      <c r="G24" s="45"/>
    </row>
    <row r="25" spans="1:7" ht="24" customHeight="1" x14ac:dyDescent="0.3">
      <c r="A25" s="45">
        <f t="shared" si="0"/>
        <v>21</v>
      </c>
      <c r="B25" s="50"/>
      <c r="C25" s="50"/>
      <c r="D25" s="51"/>
      <c r="E25" s="51"/>
      <c r="F25" s="49"/>
      <c r="G25" s="45"/>
    </row>
    <row r="26" spans="1:7" ht="24" customHeight="1" x14ac:dyDescent="0.3">
      <c r="A26" s="45">
        <f t="shared" si="0"/>
        <v>22</v>
      </c>
      <c r="B26" s="50"/>
      <c r="C26" s="50"/>
      <c r="D26" s="51"/>
      <c r="E26" s="51"/>
      <c r="F26" s="49"/>
      <c r="G26" s="45"/>
    </row>
    <row r="27" spans="1:7" ht="24" customHeight="1" x14ac:dyDescent="0.3">
      <c r="A27" s="45">
        <f>ROW()-4</f>
        <v>23</v>
      </c>
      <c r="B27" s="50"/>
      <c r="C27" s="50"/>
      <c r="D27" s="51"/>
      <c r="E27" s="51"/>
      <c r="F27" s="49"/>
      <c r="G27" s="45"/>
    </row>
    <row r="28" spans="1:7" ht="24" customHeight="1" x14ac:dyDescent="0.3">
      <c r="A28" s="45">
        <f t="shared" si="0"/>
        <v>24</v>
      </c>
      <c r="B28" s="50"/>
      <c r="C28" s="50"/>
      <c r="D28" s="51"/>
      <c r="E28" s="51"/>
      <c r="F28" s="49"/>
      <c r="G28" s="45"/>
    </row>
    <row r="29" spans="1:7" ht="24" customHeight="1" x14ac:dyDescent="0.3">
      <c r="A29" s="45">
        <f t="shared" si="0"/>
        <v>25</v>
      </c>
      <c r="B29" s="50"/>
      <c r="C29" s="50"/>
      <c r="D29" s="51"/>
      <c r="E29" s="51"/>
      <c r="F29" s="49"/>
      <c r="G29" s="45"/>
    </row>
    <row r="30" spans="1:7" ht="24" customHeight="1" x14ac:dyDescent="0.3">
      <c r="A30" s="45">
        <f t="shared" ref="A30:A38" si="1">ROW()-4</f>
        <v>26</v>
      </c>
      <c r="B30" s="50"/>
      <c r="C30" s="50"/>
      <c r="D30" s="51"/>
      <c r="E30" s="51"/>
      <c r="F30" s="49"/>
      <c r="G30" s="45"/>
    </row>
    <row r="31" spans="1:7" ht="24" customHeight="1" x14ac:dyDescent="0.3">
      <c r="A31" s="45">
        <f t="shared" si="1"/>
        <v>27</v>
      </c>
      <c r="B31" s="50"/>
      <c r="C31" s="50"/>
      <c r="D31" s="51"/>
      <c r="E31" s="51"/>
      <c r="F31" s="49"/>
      <c r="G31" s="45"/>
    </row>
    <row r="32" spans="1:7" ht="24" customHeight="1" x14ac:dyDescent="0.3">
      <c r="A32" s="45">
        <f t="shared" si="1"/>
        <v>28</v>
      </c>
      <c r="B32" s="50"/>
      <c r="C32" s="50"/>
      <c r="D32" s="51"/>
      <c r="E32" s="51"/>
      <c r="F32" s="49"/>
      <c r="G32" s="45"/>
    </row>
    <row r="33" spans="1:7" ht="24" customHeight="1" x14ac:dyDescent="0.3">
      <c r="A33" s="45">
        <f t="shared" si="1"/>
        <v>29</v>
      </c>
      <c r="B33" s="50"/>
      <c r="C33" s="50"/>
      <c r="D33" s="51"/>
      <c r="E33" s="51"/>
      <c r="F33" s="49"/>
      <c r="G33" s="45"/>
    </row>
    <row r="34" spans="1:7" ht="24" customHeight="1" x14ac:dyDescent="0.3">
      <c r="A34" s="45">
        <f t="shared" si="1"/>
        <v>30</v>
      </c>
      <c r="B34" s="50"/>
      <c r="C34" s="50"/>
      <c r="D34" s="51"/>
      <c r="E34" s="51"/>
      <c r="F34" s="49"/>
      <c r="G34" s="45"/>
    </row>
    <row r="35" spans="1:7" ht="24" customHeight="1" x14ac:dyDescent="0.3">
      <c r="A35" s="45">
        <f t="shared" si="1"/>
        <v>31</v>
      </c>
      <c r="B35" s="50"/>
      <c r="C35" s="50"/>
      <c r="D35" s="51"/>
      <c r="E35" s="51"/>
      <c r="F35" s="49"/>
      <c r="G35" s="45"/>
    </row>
    <row r="36" spans="1:7" ht="24" customHeight="1" x14ac:dyDescent="0.3">
      <c r="A36" s="45">
        <f t="shared" si="1"/>
        <v>32</v>
      </c>
      <c r="B36" s="50"/>
      <c r="C36" s="50"/>
      <c r="D36" s="51"/>
      <c r="E36" s="51"/>
      <c r="F36" s="49"/>
      <c r="G36" s="45"/>
    </row>
    <row r="37" spans="1:7" ht="24" customHeight="1" x14ac:dyDescent="0.3">
      <c r="A37" s="45">
        <f t="shared" si="1"/>
        <v>33</v>
      </c>
      <c r="B37" s="50"/>
      <c r="C37" s="50"/>
      <c r="D37" s="51"/>
      <c r="E37" s="51"/>
      <c r="F37" s="49"/>
      <c r="G37" s="45"/>
    </row>
    <row r="38" spans="1:7" ht="24" customHeight="1" x14ac:dyDescent="0.3">
      <c r="A38" s="45">
        <f t="shared" si="1"/>
        <v>34</v>
      </c>
      <c r="B38" s="50"/>
      <c r="C38" s="50"/>
      <c r="D38" s="51"/>
      <c r="E38" s="51"/>
      <c r="F38" s="49"/>
      <c r="G38" s="45"/>
    </row>
    <row r="39" spans="1:7" ht="24" customHeight="1" x14ac:dyDescent="0.3">
      <c r="A39" s="45">
        <f t="shared" ref="A39:A54" si="2">ROW()-4</f>
        <v>35</v>
      </c>
      <c r="B39" s="50"/>
      <c r="C39" s="50"/>
      <c r="D39" s="51"/>
      <c r="E39" s="51"/>
      <c r="F39" s="49"/>
      <c r="G39" s="45"/>
    </row>
    <row r="40" spans="1:7" ht="24" customHeight="1" x14ac:dyDescent="0.3">
      <c r="A40" s="45">
        <f t="shared" si="2"/>
        <v>36</v>
      </c>
      <c r="B40" s="50"/>
      <c r="C40" s="50"/>
      <c r="D40" s="51"/>
      <c r="E40" s="51"/>
      <c r="F40" s="49"/>
      <c r="G40" s="45"/>
    </row>
    <row r="41" spans="1:7" ht="24" customHeight="1" x14ac:dyDescent="0.3">
      <c r="A41" s="45">
        <f t="shared" si="2"/>
        <v>37</v>
      </c>
      <c r="B41" s="50"/>
      <c r="C41" s="50"/>
      <c r="D41" s="51"/>
      <c r="E41" s="51"/>
      <c r="F41" s="49"/>
      <c r="G41" s="45"/>
    </row>
    <row r="42" spans="1:7" ht="24" customHeight="1" x14ac:dyDescent="0.3">
      <c r="A42" s="45">
        <f t="shared" si="2"/>
        <v>38</v>
      </c>
      <c r="B42" s="50"/>
      <c r="C42" s="50"/>
      <c r="D42" s="51"/>
      <c r="E42" s="51"/>
      <c r="F42" s="49"/>
      <c r="G42" s="45"/>
    </row>
    <row r="43" spans="1:7" ht="24" customHeight="1" x14ac:dyDescent="0.3">
      <c r="A43" s="45">
        <f t="shared" si="2"/>
        <v>39</v>
      </c>
      <c r="B43" s="50"/>
      <c r="C43" s="50"/>
      <c r="D43" s="51"/>
      <c r="E43" s="51"/>
      <c r="F43" s="49"/>
      <c r="G43" s="45"/>
    </row>
    <row r="44" spans="1:7" ht="24" customHeight="1" x14ac:dyDescent="0.3">
      <c r="A44" s="45">
        <f t="shared" si="2"/>
        <v>40</v>
      </c>
      <c r="B44" s="50"/>
      <c r="C44" s="50"/>
      <c r="D44" s="51"/>
      <c r="E44" s="51"/>
      <c r="F44" s="49"/>
      <c r="G44" s="45"/>
    </row>
    <row r="45" spans="1:7" ht="24" customHeight="1" x14ac:dyDescent="0.3">
      <c r="A45" s="45">
        <f t="shared" si="2"/>
        <v>41</v>
      </c>
      <c r="B45" s="50"/>
      <c r="C45" s="50"/>
      <c r="D45" s="51"/>
      <c r="E45" s="51"/>
      <c r="F45" s="49"/>
      <c r="G45" s="45"/>
    </row>
    <row r="46" spans="1:7" ht="24" customHeight="1" x14ac:dyDescent="0.3">
      <c r="A46" s="45">
        <f t="shared" si="2"/>
        <v>42</v>
      </c>
      <c r="B46" s="50"/>
      <c r="C46" s="50"/>
      <c r="D46" s="51"/>
      <c r="E46" s="51"/>
      <c r="F46" s="49"/>
      <c r="G46" s="45"/>
    </row>
    <row r="47" spans="1:7" ht="24" customHeight="1" x14ac:dyDescent="0.3">
      <c r="A47" s="45">
        <f t="shared" si="2"/>
        <v>43</v>
      </c>
      <c r="B47" s="50"/>
      <c r="C47" s="50"/>
      <c r="D47" s="51"/>
      <c r="E47" s="51"/>
      <c r="F47" s="49"/>
      <c r="G47" s="45"/>
    </row>
    <row r="48" spans="1:7" ht="24" customHeight="1" x14ac:dyDescent="0.3">
      <c r="A48" s="45">
        <f t="shared" si="2"/>
        <v>44</v>
      </c>
      <c r="B48" s="50"/>
      <c r="C48" s="50"/>
      <c r="D48" s="51"/>
      <c r="E48" s="51"/>
      <c r="F48" s="49"/>
      <c r="G48" s="45"/>
    </row>
    <row r="49" spans="1:7" ht="24" customHeight="1" x14ac:dyDescent="0.3">
      <c r="A49" s="45">
        <f t="shared" si="2"/>
        <v>45</v>
      </c>
      <c r="B49" s="50"/>
      <c r="C49" s="50"/>
      <c r="D49" s="51"/>
      <c r="E49" s="51"/>
      <c r="F49" s="49"/>
      <c r="G49" s="45"/>
    </row>
    <row r="50" spans="1:7" ht="24" customHeight="1" x14ac:dyDescent="0.3">
      <c r="A50" s="45">
        <f t="shared" si="2"/>
        <v>46</v>
      </c>
      <c r="B50" s="50"/>
      <c r="C50" s="50"/>
      <c r="D50" s="51"/>
      <c r="E50" s="51"/>
      <c r="F50" s="49"/>
      <c r="G50" s="45"/>
    </row>
    <row r="51" spans="1:7" ht="24" customHeight="1" x14ac:dyDescent="0.3">
      <c r="A51" s="45">
        <f t="shared" si="2"/>
        <v>47</v>
      </c>
      <c r="B51" s="50"/>
      <c r="C51" s="50"/>
      <c r="D51" s="51"/>
      <c r="E51" s="51"/>
      <c r="F51" s="49"/>
      <c r="G51" s="45"/>
    </row>
    <row r="52" spans="1:7" ht="24" customHeight="1" x14ac:dyDescent="0.3">
      <c r="A52" s="45">
        <f t="shared" si="2"/>
        <v>48</v>
      </c>
      <c r="B52" s="50"/>
      <c r="C52" s="50"/>
      <c r="D52" s="51"/>
      <c r="E52" s="51"/>
      <c r="F52" s="49"/>
      <c r="G52" s="45"/>
    </row>
    <row r="53" spans="1:7" ht="24" customHeight="1" x14ac:dyDescent="0.3">
      <c r="A53" s="45">
        <f t="shared" si="2"/>
        <v>49</v>
      </c>
      <c r="B53" s="50"/>
      <c r="C53" s="50"/>
      <c r="D53" s="51"/>
      <c r="E53" s="51"/>
      <c r="F53" s="49"/>
      <c r="G53" s="45"/>
    </row>
    <row r="54" spans="1:7" ht="24" customHeight="1" x14ac:dyDescent="0.3">
      <c r="A54" s="45">
        <f t="shared" si="2"/>
        <v>50</v>
      </c>
      <c r="B54" s="50"/>
      <c r="C54" s="50"/>
      <c r="D54" s="51"/>
      <c r="E54" s="51"/>
      <c r="F54" s="49"/>
      <c r="G54" s="45"/>
    </row>
  </sheetData>
  <mergeCells count="1">
    <mergeCell ref="A1:G1"/>
  </mergeCells>
  <phoneticPr fontId="14" type="noConversion"/>
  <printOptions horizontalCentered="1"/>
  <pageMargins left="0.47222222222222199" right="0.31458333333333299" top="0.66874999999999996" bottom="0.74791666666666701" header="0.43263888888888902" footer="0.43263888888888902"/>
  <pageSetup paperSize="9" orientation="portrait" r:id="rId1"/>
  <headerFooter>
    <oddHeader>&amp;C&amp;P/&amp;N</oddHeader>
    <oddFooter>&amp;L收货人：&amp;R&amp;12监督人：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6"/>
  <sheetViews>
    <sheetView workbookViewId="0">
      <selection activeCell="K3" sqref="K3"/>
    </sheetView>
  </sheetViews>
  <sheetFormatPr defaultColWidth="9" defaultRowHeight="14.15" x14ac:dyDescent="0.3"/>
  <cols>
    <col min="1" max="1" width="12.3828125" customWidth="1"/>
    <col min="2" max="2" width="31.61328125" customWidth="1"/>
    <col min="3" max="3" width="8.84375" customWidth="1"/>
    <col min="4" max="5" width="11" style="1" customWidth="1"/>
    <col min="6" max="6" width="17.61328125" style="1" customWidth="1"/>
  </cols>
  <sheetData>
    <row r="1" spans="1:7" ht="16.3" x14ac:dyDescent="0.3">
      <c r="A1" s="2" t="s">
        <v>457</v>
      </c>
      <c r="B1" s="3" t="s">
        <v>458</v>
      </c>
      <c r="C1" s="3" t="s">
        <v>7</v>
      </c>
      <c r="D1" s="4" t="s">
        <v>8</v>
      </c>
      <c r="E1" s="5" t="s">
        <v>9</v>
      </c>
      <c r="F1" s="5" t="s">
        <v>459</v>
      </c>
      <c r="G1" s="6" t="s">
        <v>13</v>
      </c>
    </row>
    <row r="2" spans="1:7" ht="16.3" x14ac:dyDescent="0.3">
      <c r="A2" s="2" t="s">
        <v>515</v>
      </c>
      <c r="B2" s="3" t="s">
        <v>44</v>
      </c>
      <c r="C2" s="3" t="s">
        <v>462</v>
      </c>
      <c r="D2" s="4">
        <v>10</v>
      </c>
      <c r="E2" s="5">
        <v>3</v>
      </c>
      <c r="F2" s="5">
        <f t="shared" ref="F2:F65" si="0">D2*E2</f>
        <v>30</v>
      </c>
      <c r="G2" s="6">
        <f>VLOOKUP(B2,中交商品税率一览表!B:C,2,FALSE)</f>
        <v>0</v>
      </c>
    </row>
    <row r="3" spans="1:7" ht="16.3" x14ac:dyDescent="0.3">
      <c r="A3" s="2" t="s">
        <v>515</v>
      </c>
      <c r="B3" s="3" t="s">
        <v>45</v>
      </c>
      <c r="C3" s="3" t="s">
        <v>462</v>
      </c>
      <c r="D3" s="4">
        <v>10</v>
      </c>
      <c r="E3" s="5">
        <v>3.5</v>
      </c>
      <c r="F3" s="5">
        <f t="shared" si="0"/>
        <v>35</v>
      </c>
      <c r="G3" s="6">
        <f>VLOOKUP(B3,中交商品税率一览表!B:C,2,FALSE)</f>
        <v>0</v>
      </c>
    </row>
    <row r="4" spans="1:7" ht="16.3" x14ac:dyDescent="0.3">
      <c r="A4" s="2" t="s">
        <v>515</v>
      </c>
      <c r="B4" s="3" t="s">
        <v>417</v>
      </c>
      <c r="C4" s="3" t="s">
        <v>461</v>
      </c>
      <c r="D4" s="4">
        <v>2</v>
      </c>
      <c r="E4" s="5">
        <v>24</v>
      </c>
      <c r="F4" s="5">
        <f t="shared" si="0"/>
        <v>48</v>
      </c>
      <c r="G4" s="6">
        <f>VLOOKUP(B4,中交商品税率一览表!B:C,2,FALSE)</f>
        <v>0.13</v>
      </c>
    </row>
    <row r="5" spans="1:7" ht="16.3" x14ac:dyDescent="0.3">
      <c r="A5" s="2" t="s">
        <v>515</v>
      </c>
      <c r="B5" s="3" t="s">
        <v>19</v>
      </c>
      <c r="C5" s="3" t="s">
        <v>460</v>
      </c>
      <c r="D5" s="4">
        <v>5</v>
      </c>
      <c r="E5" s="5">
        <v>2.4</v>
      </c>
      <c r="F5" s="5">
        <f t="shared" si="0"/>
        <v>12</v>
      </c>
      <c r="G5" s="6">
        <f>VLOOKUP(B5,中交商品税率一览表!B:C,2,FALSE)</f>
        <v>0</v>
      </c>
    </row>
    <row r="6" spans="1:7" ht="16.3" x14ac:dyDescent="0.3">
      <c r="A6" s="2" t="s">
        <v>515</v>
      </c>
      <c r="B6" s="3" t="s">
        <v>16</v>
      </c>
      <c r="C6" s="3" t="s">
        <v>460</v>
      </c>
      <c r="D6" s="4">
        <v>3</v>
      </c>
      <c r="E6" s="5">
        <v>7.4</v>
      </c>
      <c r="F6" s="5">
        <f t="shared" si="0"/>
        <v>22.200000000000003</v>
      </c>
      <c r="G6" s="6">
        <f>VLOOKUP(B6,中交商品税率一览表!B:C,2,FALSE)</f>
        <v>0</v>
      </c>
    </row>
    <row r="7" spans="1:7" ht="16.3" x14ac:dyDescent="0.3">
      <c r="A7" s="2" t="s">
        <v>515</v>
      </c>
      <c r="B7" s="3" t="s">
        <v>227</v>
      </c>
      <c r="C7" s="3" t="s">
        <v>460</v>
      </c>
      <c r="D7" s="4">
        <v>72.599999999999994</v>
      </c>
      <c r="E7" s="5">
        <v>4.5</v>
      </c>
      <c r="F7" s="5">
        <f t="shared" si="0"/>
        <v>326.7</v>
      </c>
      <c r="G7" s="6">
        <f>VLOOKUP(B7,中交商品税率一览表!B:C,2,FALSE)</f>
        <v>0.09</v>
      </c>
    </row>
    <row r="8" spans="1:7" ht="16.3" x14ac:dyDescent="0.3">
      <c r="A8" s="2" t="s">
        <v>515</v>
      </c>
      <c r="B8" s="3" t="s">
        <v>157</v>
      </c>
      <c r="C8" s="3" t="s">
        <v>460</v>
      </c>
      <c r="D8" s="4">
        <v>33.5</v>
      </c>
      <c r="E8" s="5">
        <v>6</v>
      </c>
      <c r="F8" s="5">
        <f t="shared" si="0"/>
        <v>201</v>
      </c>
      <c r="G8" s="6">
        <f>VLOOKUP(B8,中交商品税率一览表!B:C,2,FALSE)</f>
        <v>0.09</v>
      </c>
    </row>
    <row r="9" spans="1:7" ht="16.3" x14ac:dyDescent="0.3">
      <c r="A9" s="2" t="s">
        <v>515</v>
      </c>
      <c r="B9" s="3" t="s">
        <v>164</v>
      </c>
      <c r="C9" s="3" t="s">
        <v>460</v>
      </c>
      <c r="D9" s="4">
        <v>8</v>
      </c>
      <c r="E9" s="5">
        <v>11.7</v>
      </c>
      <c r="F9" s="5">
        <f t="shared" si="0"/>
        <v>93.6</v>
      </c>
      <c r="G9" s="6">
        <f>VLOOKUP(B9,中交商品税率一览表!B:C,2,FALSE)</f>
        <v>0.09</v>
      </c>
    </row>
    <row r="10" spans="1:7" ht="16.3" x14ac:dyDescent="0.3">
      <c r="A10" s="2" t="s">
        <v>515</v>
      </c>
      <c r="B10" s="3" t="s">
        <v>274</v>
      </c>
      <c r="C10" s="3" t="s">
        <v>460</v>
      </c>
      <c r="D10" s="4">
        <v>9</v>
      </c>
      <c r="E10" s="5">
        <v>17</v>
      </c>
      <c r="F10" s="5">
        <f t="shared" si="0"/>
        <v>153</v>
      </c>
      <c r="G10" s="6">
        <f>VLOOKUP(B10,中交商品税率一览表!B:C,2,FALSE)</f>
        <v>0.09</v>
      </c>
    </row>
    <row r="11" spans="1:7" ht="16.3" x14ac:dyDescent="0.3">
      <c r="A11" s="2" t="s">
        <v>515</v>
      </c>
      <c r="B11" s="3" t="s">
        <v>218</v>
      </c>
      <c r="C11" s="3" t="s">
        <v>460</v>
      </c>
      <c r="D11" s="4">
        <v>8</v>
      </c>
      <c r="E11" s="5">
        <v>5.5</v>
      </c>
      <c r="F11" s="5">
        <f t="shared" si="0"/>
        <v>44</v>
      </c>
      <c r="G11" s="6">
        <f>VLOOKUP(B11,中交商品税率一览表!B:C,2,FALSE)</f>
        <v>0.09</v>
      </c>
    </row>
    <row r="12" spans="1:7" ht="16.3" x14ac:dyDescent="0.3">
      <c r="A12" s="2" t="s">
        <v>515</v>
      </c>
      <c r="B12" s="3" t="s">
        <v>269</v>
      </c>
      <c r="C12" s="3" t="s">
        <v>510</v>
      </c>
      <c r="D12" s="4">
        <v>1</v>
      </c>
      <c r="E12" s="5">
        <v>65</v>
      </c>
      <c r="F12" s="5">
        <f t="shared" si="0"/>
        <v>65</v>
      </c>
      <c r="G12" s="6">
        <f>VLOOKUP(B12,中交商品税率一览表!B:C,2,FALSE)</f>
        <v>0.09</v>
      </c>
    </row>
    <row r="13" spans="1:7" ht="16.3" x14ac:dyDescent="0.3">
      <c r="A13" s="2" t="s">
        <v>515</v>
      </c>
      <c r="B13" s="3" t="s">
        <v>201</v>
      </c>
      <c r="C13" s="3" t="s">
        <v>460</v>
      </c>
      <c r="D13" s="4">
        <v>14</v>
      </c>
      <c r="E13" s="5">
        <v>6.5</v>
      </c>
      <c r="F13" s="5">
        <f t="shared" si="0"/>
        <v>91</v>
      </c>
      <c r="G13" s="6">
        <f>VLOOKUP(B13,中交商品税率一览表!B:C,2,FALSE)</f>
        <v>0.09</v>
      </c>
    </row>
    <row r="14" spans="1:7" ht="16.3" x14ac:dyDescent="0.3">
      <c r="A14" s="2" t="s">
        <v>515</v>
      </c>
      <c r="B14" s="3" t="s">
        <v>276</v>
      </c>
      <c r="C14" s="3" t="s">
        <v>498</v>
      </c>
      <c r="D14" s="4">
        <v>3</v>
      </c>
      <c r="E14" s="5">
        <v>70</v>
      </c>
      <c r="F14" s="5">
        <f t="shared" si="0"/>
        <v>210</v>
      </c>
      <c r="G14" s="6">
        <f>VLOOKUP(B14,中交商品税率一览表!B:C,2,FALSE)</f>
        <v>0.09</v>
      </c>
    </row>
    <row r="15" spans="1:7" ht="16.3" x14ac:dyDescent="0.3">
      <c r="A15" s="2" t="s">
        <v>515</v>
      </c>
      <c r="B15" s="3" t="s">
        <v>167</v>
      </c>
      <c r="C15" s="3" t="s">
        <v>460</v>
      </c>
      <c r="D15" s="4">
        <v>36</v>
      </c>
      <c r="E15" s="5">
        <f>146/18</f>
        <v>8.1111111111111107</v>
      </c>
      <c r="F15" s="5">
        <f t="shared" si="0"/>
        <v>292</v>
      </c>
      <c r="G15" s="6">
        <f>VLOOKUP(B15,中交商品税率一览表!B:C,2,FALSE)</f>
        <v>0.09</v>
      </c>
    </row>
    <row r="16" spans="1:7" ht="16.3" x14ac:dyDescent="0.3">
      <c r="A16" s="2" t="s">
        <v>515</v>
      </c>
      <c r="B16" s="3" t="s">
        <v>156</v>
      </c>
      <c r="C16" s="3" t="s">
        <v>460</v>
      </c>
      <c r="D16" s="4">
        <v>12</v>
      </c>
      <c r="E16" s="5">
        <f>140/12</f>
        <v>11.666666666666666</v>
      </c>
      <c r="F16" s="5">
        <f t="shared" si="0"/>
        <v>140</v>
      </c>
      <c r="G16" s="6">
        <f>VLOOKUP(B16,中交商品税率一览表!B:C,2,FALSE)</f>
        <v>0.09</v>
      </c>
    </row>
    <row r="17" spans="1:7" ht="16.3" x14ac:dyDescent="0.3">
      <c r="A17" s="2" t="s">
        <v>515</v>
      </c>
      <c r="B17" s="3" t="s">
        <v>165</v>
      </c>
      <c r="C17" s="3" t="s">
        <v>460</v>
      </c>
      <c r="D17" s="4">
        <v>13</v>
      </c>
      <c r="E17" s="5">
        <v>8</v>
      </c>
      <c r="F17" s="5">
        <f t="shared" si="0"/>
        <v>104</v>
      </c>
      <c r="G17" s="6">
        <f>VLOOKUP(B17,中交商品税率一览表!B:C,2,FALSE)</f>
        <v>0.09</v>
      </c>
    </row>
    <row r="18" spans="1:7" ht="16.3" x14ac:dyDescent="0.3">
      <c r="A18" s="2" t="s">
        <v>515</v>
      </c>
      <c r="B18" s="3" t="s">
        <v>268</v>
      </c>
      <c r="C18" s="3" t="s">
        <v>460</v>
      </c>
      <c r="D18" s="4">
        <v>10</v>
      </c>
      <c r="E18" s="5">
        <v>15</v>
      </c>
      <c r="F18" s="5">
        <f t="shared" si="0"/>
        <v>150</v>
      </c>
      <c r="G18" s="6">
        <f>VLOOKUP(B18,中交商品税率一览表!B:C,2,FALSE)</f>
        <v>0.09</v>
      </c>
    </row>
    <row r="19" spans="1:7" ht="16.3" x14ac:dyDescent="0.3">
      <c r="A19" s="2" t="s">
        <v>515</v>
      </c>
      <c r="B19" s="3" t="s">
        <v>408</v>
      </c>
      <c r="C19" s="3" t="s">
        <v>471</v>
      </c>
      <c r="D19" s="4">
        <v>7</v>
      </c>
      <c r="E19" s="5">
        <v>54</v>
      </c>
      <c r="F19" s="5">
        <f t="shared" si="0"/>
        <v>378</v>
      </c>
      <c r="G19" s="6">
        <f>VLOOKUP(B19,中交商品税率一览表!B:C,2,FALSE)</f>
        <v>0.13</v>
      </c>
    </row>
    <row r="20" spans="1:7" ht="16.3" x14ac:dyDescent="0.3">
      <c r="A20" s="2" t="s">
        <v>515</v>
      </c>
      <c r="B20" s="3" t="s">
        <v>290</v>
      </c>
      <c r="C20" s="3" t="s">
        <v>471</v>
      </c>
      <c r="D20" s="4">
        <v>6</v>
      </c>
      <c r="E20" s="5">
        <v>45</v>
      </c>
      <c r="F20" s="5">
        <f t="shared" si="0"/>
        <v>270</v>
      </c>
      <c r="G20" s="6">
        <f>VLOOKUP(B20,中交商品税率一览表!B:C,2,FALSE)</f>
        <v>0.13</v>
      </c>
    </row>
    <row r="21" spans="1:7" ht="16.3" x14ac:dyDescent="0.3">
      <c r="A21" s="2" t="s">
        <v>515</v>
      </c>
      <c r="B21" s="3" t="s">
        <v>291</v>
      </c>
      <c r="C21" s="3" t="s">
        <v>471</v>
      </c>
      <c r="D21" s="4">
        <v>2</v>
      </c>
      <c r="E21" s="5">
        <v>50</v>
      </c>
      <c r="F21" s="5">
        <f t="shared" si="0"/>
        <v>100</v>
      </c>
      <c r="G21" s="6">
        <f>VLOOKUP(B21,中交商品税率一览表!B:C,2,FALSE)</f>
        <v>0.13</v>
      </c>
    </row>
    <row r="22" spans="1:7" ht="16.3" x14ac:dyDescent="0.3">
      <c r="A22" s="2" t="s">
        <v>515</v>
      </c>
      <c r="B22" s="3" t="s">
        <v>292</v>
      </c>
      <c r="C22" s="3" t="s">
        <v>467</v>
      </c>
      <c r="D22" s="4">
        <v>14</v>
      </c>
      <c r="E22" s="5">
        <v>16.25</v>
      </c>
      <c r="F22" s="5">
        <f t="shared" si="0"/>
        <v>227.5</v>
      </c>
      <c r="G22" s="6">
        <f>VLOOKUP(B22,中交商品税率一览表!B:C,2,FALSE)</f>
        <v>0.13</v>
      </c>
    </row>
    <row r="23" spans="1:7" ht="16.3" x14ac:dyDescent="0.3">
      <c r="A23" s="2" t="s">
        <v>515</v>
      </c>
      <c r="B23" s="3" t="s">
        <v>259</v>
      </c>
      <c r="C23" s="3" t="s">
        <v>460</v>
      </c>
      <c r="D23" s="4">
        <v>15</v>
      </c>
      <c r="E23" s="5">
        <v>18.5</v>
      </c>
      <c r="F23" s="5">
        <f t="shared" si="0"/>
        <v>277.5</v>
      </c>
      <c r="G23" s="6">
        <f>VLOOKUP(B23,中交商品税率一览表!B:C,2,FALSE)</f>
        <v>0.09</v>
      </c>
    </row>
    <row r="24" spans="1:7" ht="16.3" x14ac:dyDescent="0.3">
      <c r="A24" s="2" t="s">
        <v>515</v>
      </c>
      <c r="B24" s="3" t="s">
        <v>141</v>
      </c>
      <c r="C24" s="3" t="s">
        <v>460</v>
      </c>
      <c r="D24" s="4">
        <v>2</v>
      </c>
      <c r="E24" s="5">
        <v>7</v>
      </c>
      <c r="F24" s="5">
        <f t="shared" si="0"/>
        <v>14</v>
      </c>
      <c r="G24" s="6">
        <f>VLOOKUP(B24,中交商品税率一览表!B:C,2,FALSE)</f>
        <v>0</v>
      </c>
    </row>
    <row r="25" spans="1:7" ht="16.3" x14ac:dyDescent="0.3">
      <c r="A25" s="2" t="s">
        <v>515</v>
      </c>
      <c r="B25" s="3" t="s">
        <v>300</v>
      </c>
      <c r="C25" s="3" t="s">
        <v>460</v>
      </c>
      <c r="D25" s="4">
        <v>16</v>
      </c>
      <c r="E25" s="5">
        <v>3.25</v>
      </c>
      <c r="F25" s="5">
        <f t="shared" si="0"/>
        <v>52</v>
      </c>
      <c r="G25" s="6">
        <f>VLOOKUP(B25,中交商品税率一览表!B:C,2,FALSE)</f>
        <v>0.13</v>
      </c>
    </row>
    <row r="26" spans="1:7" ht="16.3" x14ac:dyDescent="0.3">
      <c r="A26" s="2" t="s">
        <v>515</v>
      </c>
      <c r="B26" s="3" t="s">
        <v>39</v>
      </c>
      <c r="C26" s="3" t="s">
        <v>460</v>
      </c>
      <c r="D26" s="4">
        <v>5.6</v>
      </c>
      <c r="E26" s="5">
        <v>5.8</v>
      </c>
      <c r="F26" s="5">
        <f t="shared" si="0"/>
        <v>32.479999999999997</v>
      </c>
      <c r="G26" s="6">
        <f>VLOOKUP(B26,中交商品税率一览表!B:C,2,FALSE)</f>
        <v>0</v>
      </c>
    </row>
    <row r="27" spans="1:7" ht="16.3" x14ac:dyDescent="0.3">
      <c r="A27" s="2" t="s">
        <v>515</v>
      </c>
      <c r="B27" s="3" t="s">
        <v>19</v>
      </c>
      <c r="C27" s="3" t="s">
        <v>460</v>
      </c>
      <c r="D27" s="4">
        <v>5</v>
      </c>
      <c r="E27" s="5">
        <v>2.4</v>
      </c>
      <c r="F27" s="5">
        <f t="shared" si="0"/>
        <v>12</v>
      </c>
      <c r="G27" s="6">
        <f>VLOOKUP(B27,中交商品税率一览表!B:C,2,FALSE)</f>
        <v>0</v>
      </c>
    </row>
    <row r="28" spans="1:7" ht="16.3" x14ac:dyDescent="0.3">
      <c r="A28" s="2" t="s">
        <v>515</v>
      </c>
      <c r="B28" s="3" t="s">
        <v>212</v>
      </c>
      <c r="C28" s="3" t="s">
        <v>462</v>
      </c>
      <c r="D28" s="4">
        <v>15</v>
      </c>
      <c r="E28" s="5">
        <v>1.5</v>
      </c>
      <c r="F28" s="5">
        <f t="shared" si="0"/>
        <v>22.5</v>
      </c>
      <c r="G28" s="6">
        <f>VLOOKUP(B28,中交商品税率一览表!B:C,2,FALSE)</f>
        <v>0.09</v>
      </c>
    </row>
    <row r="29" spans="1:7" ht="16.3" x14ac:dyDescent="0.3">
      <c r="A29" s="2" t="s">
        <v>515</v>
      </c>
      <c r="B29" s="3" t="s">
        <v>79</v>
      </c>
      <c r="C29" s="3" t="s">
        <v>460</v>
      </c>
      <c r="D29" s="4">
        <v>25</v>
      </c>
      <c r="E29" s="5">
        <v>27</v>
      </c>
      <c r="F29" s="5">
        <f t="shared" si="0"/>
        <v>675</v>
      </c>
      <c r="G29" s="6">
        <f>VLOOKUP(B29,中交商品税率一览表!B:C,2,FALSE)</f>
        <v>0</v>
      </c>
    </row>
    <row r="30" spans="1:7" ht="16.3" x14ac:dyDescent="0.3">
      <c r="A30" s="2" t="s">
        <v>515</v>
      </c>
      <c r="B30" s="3" t="s">
        <v>116</v>
      </c>
      <c r="C30" s="3" t="s">
        <v>460</v>
      </c>
      <c r="D30" s="4">
        <v>20</v>
      </c>
      <c r="E30" s="5">
        <v>7</v>
      </c>
      <c r="F30" s="5">
        <f t="shared" si="0"/>
        <v>140</v>
      </c>
      <c r="G30" s="6">
        <f>VLOOKUP(B30,中交商品税率一览表!B:C,2,FALSE)</f>
        <v>0</v>
      </c>
    </row>
    <row r="31" spans="1:7" ht="16.3" x14ac:dyDescent="0.3">
      <c r="A31" s="2" t="s">
        <v>515</v>
      </c>
      <c r="B31" s="3" t="s">
        <v>80</v>
      </c>
      <c r="C31" s="3" t="s">
        <v>460</v>
      </c>
      <c r="D31" s="4">
        <v>15</v>
      </c>
      <c r="E31" s="5">
        <v>6.9</v>
      </c>
      <c r="F31" s="5">
        <f t="shared" si="0"/>
        <v>103.5</v>
      </c>
      <c r="G31" s="6">
        <f>VLOOKUP(B31,中交商品税率一览表!B:C,2,FALSE)</f>
        <v>0</v>
      </c>
    </row>
    <row r="32" spans="1:7" ht="16.3" x14ac:dyDescent="0.3">
      <c r="A32" s="2" t="s">
        <v>515</v>
      </c>
      <c r="B32" s="3" t="s">
        <v>123</v>
      </c>
      <c r="C32" s="3" t="s">
        <v>460</v>
      </c>
      <c r="D32" s="4">
        <v>10</v>
      </c>
      <c r="E32" s="5">
        <v>10</v>
      </c>
      <c r="F32" s="5">
        <f t="shared" si="0"/>
        <v>100</v>
      </c>
      <c r="G32" s="6">
        <f>VLOOKUP(B32,中交商品税率一览表!B:C,2,FALSE)</f>
        <v>0</v>
      </c>
    </row>
    <row r="33" spans="1:7" ht="16.3" x14ac:dyDescent="0.3">
      <c r="A33" s="2" t="s">
        <v>515</v>
      </c>
      <c r="B33" s="3" t="s">
        <v>82</v>
      </c>
      <c r="C33" s="3" t="s">
        <v>460</v>
      </c>
      <c r="D33" s="4">
        <v>10</v>
      </c>
      <c r="E33" s="5">
        <v>2.5</v>
      </c>
      <c r="F33" s="5">
        <f t="shared" si="0"/>
        <v>25</v>
      </c>
      <c r="G33" s="6">
        <f>VLOOKUP(B33,中交商品税率一览表!B:C,2,FALSE)</f>
        <v>0</v>
      </c>
    </row>
    <row r="34" spans="1:7" ht="16.3" x14ac:dyDescent="0.3">
      <c r="A34" s="2" t="s">
        <v>515</v>
      </c>
      <c r="B34" s="3" t="s">
        <v>310</v>
      </c>
      <c r="C34" s="3" t="s">
        <v>460</v>
      </c>
      <c r="D34" s="4">
        <v>5</v>
      </c>
      <c r="E34" s="5">
        <v>4.5</v>
      </c>
      <c r="F34" s="5">
        <f t="shared" si="0"/>
        <v>22.5</v>
      </c>
      <c r="G34" s="6">
        <f>VLOOKUP(B34,中交商品税率一览表!B:C,2,FALSE)</f>
        <v>0.13</v>
      </c>
    </row>
    <row r="35" spans="1:7" ht="16.3" x14ac:dyDescent="0.3">
      <c r="A35" s="2" t="s">
        <v>515</v>
      </c>
      <c r="B35" s="3" t="s">
        <v>34</v>
      </c>
      <c r="C35" s="3" t="s">
        <v>460</v>
      </c>
      <c r="D35" s="4">
        <v>6</v>
      </c>
      <c r="E35" s="5">
        <v>8</v>
      </c>
      <c r="F35" s="5">
        <f t="shared" si="0"/>
        <v>48</v>
      </c>
      <c r="G35" s="6">
        <f>VLOOKUP(B35,中交商品税率一览表!B:C,2,FALSE)</f>
        <v>0</v>
      </c>
    </row>
    <row r="36" spans="1:7" ht="16.3" x14ac:dyDescent="0.3">
      <c r="A36" s="2" t="s">
        <v>515</v>
      </c>
      <c r="B36" s="3" t="s">
        <v>28</v>
      </c>
      <c r="C36" s="3" t="s">
        <v>460</v>
      </c>
      <c r="D36" s="4">
        <v>1</v>
      </c>
      <c r="E36" s="5">
        <v>11.2</v>
      </c>
      <c r="F36" s="5">
        <f t="shared" si="0"/>
        <v>11.2</v>
      </c>
      <c r="G36" s="6">
        <f>VLOOKUP(B36,中交商品税率一览表!B:C,2,FALSE)</f>
        <v>0</v>
      </c>
    </row>
    <row r="37" spans="1:7" ht="16.3" x14ac:dyDescent="0.3">
      <c r="A37" s="2" t="s">
        <v>515</v>
      </c>
      <c r="B37" s="3" t="s">
        <v>29</v>
      </c>
      <c r="C37" s="3" t="s">
        <v>460</v>
      </c>
      <c r="D37" s="4">
        <v>5</v>
      </c>
      <c r="E37" s="5">
        <v>7.5</v>
      </c>
      <c r="F37" s="5">
        <f t="shared" si="0"/>
        <v>37.5</v>
      </c>
      <c r="G37" s="6">
        <f>VLOOKUP(B37,中交商品税率一览表!B:C,2,FALSE)</f>
        <v>0</v>
      </c>
    </row>
    <row r="38" spans="1:7" ht="16.3" x14ac:dyDescent="0.3">
      <c r="A38" s="2" t="s">
        <v>515</v>
      </c>
      <c r="B38" s="3" t="s">
        <v>51</v>
      </c>
      <c r="C38" s="3" t="s">
        <v>460</v>
      </c>
      <c r="D38" s="4">
        <v>3</v>
      </c>
      <c r="E38" s="5">
        <v>6.5</v>
      </c>
      <c r="F38" s="5">
        <f t="shared" si="0"/>
        <v>19.5</v>
      </c>
      <c r="G38" s="6">
        <f>VLOOKUP(B38,中交商品税率一览表!B:C,2,FALSE)</f>
        <v>0</v>
      </c>
    </row>
    <row r="39" spans="1:7" ht="16.3" x14ac:dyDescent="0.3">
      <c r="A39" s="2" t="s">
        <v>515</v>
      </c>
      <c r="B39" s="3" t="s">
        <v>121</v>
      </c>
      <c r="C39" s="3" t="s">
        <v>460</v>
      </c>
      <c r="D39" s="4">
        <v>3</v>
      </c>
      <c r="E39" s="5">
        <v>10.5</v>
      </c>
      <c r="F39" s="5">
        <f t="shared" si="0"/>
        <v>31.5</v>
      </c>
      <c r="G39" s="6">
        <f>VLOOKUP(B39,中交商品税率一览表!B:C,2,FALSE)</f>
        <v>0</v>
      </c>
    </row>
    <row r="40" spans="1:7" ht="16.3" x14ac:dyDescent="0.3">
      <c r="A40" s="2" t="s">
        <v>515</v>
      </c>
      <c r="B40" s="3" t="s">
        <v>46</v>
      </c>
      <c r="C40" s="3" t="s">
        <v>460</v>
      </c>
      <c r="D40" s="4">
        <v>1</v>
      </c>
      <c r="E40" s="5">
        <v>10.5</v>
      </c>
      <c r="F40" s="5">
        <f t="shared" si="0"/>
        <v>10.5</v>
      </c>
      <c r="G40" s="6">
        <f>VLOOKUP(B40,中交商品税率一览表!B:C,2,FALSE)</f>
        <v>0</v>
      </c>
    </row>
    <row r="41" spans="1:7" ht="16.3" x14ac:dyDescent="0.3">
      <c r="A41" s="2" t="s">
        <v>515</v>
      </c>
      <c r="B41" s="3" t="s">
        <v>15</v>
      </c>
      <c r="C41" s="3" t="s">
        <v>460</v>
      </c>
      <c r="D41" s="4">
        <v>3</v>
      </c>
      <c r="E41" s="5">
        <v>5</v>
      </c>
      <c r="F41" s="5">
        <f t="shared" si="0"/>
        <v>15</v>
      </c>
      <c r="G41" s="6">
        <f>VLOOKUP(B41,中交商品税率一览表!B:C,2,FALSE)</f>
        <v>0</v>
      </c>
    </row>
    <row r="42" spans="1:7" ht="16.3" x14ac:dyDescent="0.3">
      <c r="A42" s="2" t="s">
        <v>515</v>
      </c>
      <c r="B42" s="3" t="s">
        <v>18</v>
      </c>
      <c r="C42" s="3" t="s">
        <v>460</v>
      </c>
      <c r="D42" s="4">
        <v>3</v>
      </c>
      <c r="E42" s="5">
        <v>7.14</v>
      </c>
      <c r="F42" s="5">
        <f t="shared" si="0"/>
        <v>21.419999999999998</v>
      </c>
      <c r="G42" s="6">
        <f>VLOOKUP(B42,中交商品税率一览表!B:C,2,FALSE)</f>
        <v>0</v>
      </c>
    </row>
    <row r="43" spans="1:7" ht="16.3" x14ac:dyDescent="0.3">
      <c r="A43" s="2" t="s">
        <v>515</v>
      </c>
      <c r="B43" s="3" t="s">
        <v>40</v>
      </c>
      <c r="C43" s="3" t="s">
        <v>460</v>
      </c>
      <c r="D43" s="4">
        <v>10</v>
      </c>
      <c r="E43" s="5">
        <v>2.7</v>
      </c>
      <c r="F43" s="5">
        <f t="shared" si="0"/>
        <v>27</v>
      </c>
      <c r="G43" s="6">
        <f>VLOOKUP(B43,中交商品税率一览表!B:C,2,FALSE)</f>
        <v>0</v>
      </c>
    </row>
    <row r="44" spans="1:7" ht="16.3" x14ac:dyDescent="0.3">
      <c r="A44" s="2" t="s">
        <v>515</v>
      </c>
      <c r="B44" s="3" t="s">
        <v>43</v>
      </c>
      <c r="C44" s="3" t="s">
        <v>460</v>
      </c>
      <c r="D44" s="4">
        <v>7</v>
      </c>
      <c r="E44" s="5">
        <v>6</v>
      </c>
      <c r="F44" s="5">
        <f t="shared" si="0"/>
        <v>42</v>
      </c>
      <c r="G44" s="6">
        <f>VLOOKUP(B44,中交商品税率一览表!B:C,2,FALSE)</f>
        <v>0</v>
      </c>
    </row>
    <row r="45" spans="1:7" ht="16.3" x14ac:dyDescent="0.3">
      <c r="A45" s="2" t="s">
        <v>515</v>
      </c>
      <c r="B45" s="3" t="s">
        <v>120</v>
      </c>
      <c r="C45" s="3" t="s">
        <v>460</v>
      </c>
      <c r="D45" s="4">
        <v>5</v>
      </c>
      <c r="E45" s="5">
        <v>5.8</v>
      </c>
      <c r="F45" s="5">
        <f t="shared" si="0"/>
        <v>29</v>
      </c>
      <c r="G45" s="6">
        <f>VLOOKUP(B45,中交商品税率一览表!B:C,2,FALSE)</f>
        <v>0</v>
      </c>
    </row>
    <row r="46" spans="1:7" ht="16.3" x14ac:dyDescent="0.3">
      <c r="A46" s="2" t="s">
        <v>515</v>
      </c>
      <c r="B46" s="3" t="s">
        <v>58</v>
      </c>
      <c r="C46" s="3" t="s">
        <v>460</v>
      </c>
      <c r="D46" s="4">
        <v>16</v>
      </c>
      <c r="E46" s="5">
        <v>24</v>
      </c>
      <c r="F46" s="5">
        <f t="shared" si="0"/>
        <v>384</v>
      </c>
      <c r="G46" s="6">
        <f>VLOOKUP(B46,中交商品税率一览表!B:C,2,FALSE)</f>
        <v>0</v>
      </c>
    </row>
    <row r="47" spans="1:7" ht="16.3" x14ac:dyDescent="0.3">
      <c r="A47" s="2" t="s">
        <v>515</v>
      </c>
      <c r="B47" s="3" t="s">
        <v>454</v>
      </c>
      <c r="C47" s="3" t="s">
        <v>462</v>
      </c>
      <c r="D47" s="4">
        <v>2</v>
      </c>
      <c r="E47" s="5">
        <v>5</v>
      </c>
      <c r="F47" s="5">
        <f t="shared" si="0"/>
        <v>10</v>
      </c>
      <c r="G47" s="6">
        <f>VLOOKUP(B47,中交商品税率一览表!B:C,2,FALSE)</f>
        <v>0.13</v>
      </c>
    </row>
    <row r="48" spans="1:7" ht="16.3" x14ac:dyDescent="0.3">
      <c r="A48" s="2" t="s">
        <v>516</v>
      </c>
      <c r="B48" s="3" t="s">
        <v>376</v>
      </c>
      <c r="C48" s="3" t="s">
        <v>460</v>
      </c>
      <c r="D48" s="4">
        <v>3</v>
      </c>
      <c r="E48" s="5">
        <v>2.2000000000000002</v>
      </c>
      <c r="F48" s="5">
        <f t="shared" si="0"/>
        <v>6.6000000000000005</v>
      </c>
      <c r="G48" s="6">
        <f>VLOOKUP(B48,中交商品税率一览表!B:C,2,FALSE)</f>
        <v>0.13</v>
      </c>
    </row>
    <row r="49" spans="1:7" ht="16.3" x14ac:dyDescent="0.3">
      <c r="A49" s="2" t="s">
        <v>516</v>
      </c>
      <c r="B49" s="3" t="s">
        <v>52</v>
      </c>
      <c r="C49" s="3" t="s">
        <v>460</v>
      </c>
      <c r="D49" s="4">
        <v>3</v>
      </c>
      <c r="E49" s="5">
        <v>3</v>
      </c>
      <c r="F49" s="5">
        <f t="shared" si="0"/>
        <v>9</v>
      </c>
      <c r="G49" s="6">
        <f>VLOOKUP(B49,中交商品税率一览表!B:C,2,FALSE)</f>
        <v>0</v>
      </c>
    </row>
    <row r="50" spans="1:7" ht="16.3" x14ac:dyDescent="0.3">
      <c r="A50" s="2" t="s">
        <v>516</v>
      </c>
      <c r="B50" s="3" t="s">
        <v>297</v>
      </c>
      <c r="C50" s="3" t="s">
        <v>460</v>
      </c>
      <c r="D50" s="4">
        <v>4</v>
      </c>
      <c r="E50" s="5">
        <v>7.2</v>
      </c>
      <c r="F50" s="5">
        <f t="shared" si="0"/>
        <v>28.8</v>
      </c>
      <c r="G50" s="6">
        <f>VLOOKUP(B50,中交商品税率一览表!B:C,2,FALSE)</f>
        <v>0.13</v>
      </c>
    </row>
    <row r="51" spans="1:7" ht="16.3" x14ac:dyDescent="0.3">
      <c r="A51" s="2" t="s">
        <v>516</v>
      </c>
      <c r="B51" s="3" t="s">
        <v>130</v>
      </c>
      <c r="C51" s="3" t="s">
        <v>465</v>
      </c>
      <c r="D51" s="4">
        <v>6</v>
      </c>
      <c r="E51" s="5">
        <v>2</v>
      </c>
      <c r="F51" s="5">
        <f t="shared" si="0"/>
        <v>12</v>
      </c>
      <c r="G51" s="6">
        <f>VLOOKUP(B51,中交商品税率一览表!B:C,2,FALSE)</f>
        <v>0</v>
      </c>
    </row>
    <row r="52" spans="1:7" ht="16.3" x14ac:dyDescent="0.3">
      <c r="A52" s="2" t="s">
        <v>516</v>
      </c>
      <c r="B52" s="3" t="s">
        <v>346</v>
      </c>
      <c r="C52" s="3" t="s">
        <v>460</v>
      </c>
      <c r="D52" s="4">
        <v>4</v>
      </c>
      <c r="E52" s="5">
        <v>8.5</v>
      </c>
      <c r="F52" s="5">
        <f t="shared" si="0"/>
        <v>34</v>
      </c>
      <c r="G52" s="6">
        <f>VLOOKUP(B52,中交商品税率一览表!B:C,2,FALSE)</f>
        <v>0.13</v>
      </c>
    </row>
    <row r="53" spans="1:7" ht="16.3" x14ac:dyDescent="0.3">
      <c r="A53" s="2" t="s">
        <v>516</v>
      </c>
      <c r="B53" s="3" t="s">
        <v>313</v>
      </c>
      <c r="C53" s="3" t="s">
        <v>460</v>
      </c>
      <c r="D53" s="4">
        <v>3</v>
      </c>
      <c r="E53" s="5">
        <v>7.5</v>
      </c>
      <c r="F53" s="5">
        <f t="shared" si="0"/>
        <v>22.5</v>
      </c>
      <c r="G53" s="6">
        <f>VLOOKUP(B53,中交商品税率一览表!B:C,2,FALSE)</f>
        <v>0.13</v>
      </c>
    </row>
    <row r="54" spans="1:7" ht="16.3" x14ac:dyDescent="0.3">
      <c r="A54" s="2" t="s">
        <v>516</v>
      </c>
      <c r="B54" s="3" t="s">
        <v>417</v>
      </c>
      <c r="C54" s="3" t="s">
        <v>461</v>
      </c>
      <c r="D54" s="4">
        <v>2</v>
      </c>
      <c r="E54" s="5">
        <v>24</v>
      </c>
      <c r="F54" s="5">
        <f t="shared" si="0"/>
        <v>48</v>
      </c>
      <c r="G54" s="6">
        <f>VLOOKUP(B54,中交商品税率一览表!B:C,2,FALSE)</f>
        <v>0.13</v>
      </c>
    </row>
    <row r="55" spans="1:7" ht="16.3" x14ac:dyDescent="0.3">
      <c r="A55" s="2" t="s">
        <v>516</v>
      </c>
      <c r="B55" s="3" t="s">
        <v>409</v>
      </c>
      <c r="C55" s="3" t="s">
        <v>463</v>
      </c>
      <c r="D55" s="4">
        <v>2</v>
      </c>
      <c r="E55" s="5">
        <v>22.43</v>
      </c>
      <c r="F55" s="5">
        <f t="shared" si="0"/>
        <v>44.86</v>
      </c>
      <c r="G55" s="6">
        <f>VLOOKUP(B55,中交商品税率一览表!B:C,2,FALSE)</f>
        <v>0.13</v>
      </c>
    </row>
    <row r="56" spans="1:7" ht="16.3" x14ac:dyDescent="0.3">
      <c r="A56" s="2" t="s">
        <v>516</v>
      </c>
      <c r="B56" s="3" t="s">
        <v>260</v>
      </c>
      <c r="C56" s="3" t="s">
        <v>460</v>
      </c>
      <c r="D56" s="4">
        <v>1</v>
      </c>
      <c r="E56" s="5">
        <v>33</v>
      </c>
      <c r="F56" s="5">
        <f t="shared" si="0"/>
        <v>33</v>
      </c>
      <c r="G56" s="6">
        <f>VLOOKUP(B56,中交商品税率一览表!B:C,2,FALSE)</f>
        <v>0.09</v>
      </c>
    </row>
    <row r="57" spans="1:7" ht="16.3" x14ac:dyDescent="0.3">
      <c r="A57" s="2" t="s">
        <v>516</v>
      </c>
      <c r="B57" s="3" t="s">
        <v>410</v>
      </c>
      <c r="C57" s="3" t="s">
        <v>463</v>
      </c>
      <c r="D57" s="4">
        <v>3</v>
      </c>
      <c r="E57" s="5">
        <v>26</v>
      </c>
      <c r="F57" s="5">
        <f t="shared" si="0"/>
        <v>78</v>
      </c>
      <c r="G57" s="6">
        <f>VLOOKUP(B57,中交商品税率一览表!B:C,2,FALSE)</f>
        <v>0.13</v>
      </c>
    </row>
    <row r="58" spans="1:7" ht="16.3" x14ac:dyDescent="0.3">
      <c r="A58" s="2" t="s">
        <v>516</v>
      </c>
      <c r="B58" s="3" t="s">
        <v>74</v>
      </c>
      <c r="C58" s="3" t="s">
        <v>460</v>
      </c>
      <c r="D58" s="4">
        <v>3</v>
      </c>
      <c r="E58" s="5">
        <v>5.8</v>
      </c>
      <c r="F58" s="5">
        <f t="shared" si="0"/>
        <v>17.399999999999999</v>
      </c>
      <c r="G58" s="6">
        <f>VLOOKUP(B58,中交商品税率一览表!B:C,2,FALSE)</f>
        <v>0</v>
      </c>
    </row>
    <row r="59" spans="1:7" ht="16.3" x14ac:dyDescent="0.3">
      <c r="A59" s="2" t="s">
        <v>516</v>
      </c>
      <c r="B59" s="3" t="s">
        <v>413</v>
      </c>
      <c r="C59" s="3" t="s">
        <v>461</v>
      </c>
      <c r="D59" s="4">
        <v>30</v>
      </c>
      <c r="E59" s="5">
        <v>0.7</v>
      </c>
      <c r="F59" s="5">
        <f t="shared" si="0"/>
        <v>21</v>
      </c>
      <c r="G59" s="6">
        <f>VLOOKUP(B59,中交商品税率一览表!B:C,2,FALSE)</f>
        <v>0.13</v>
      </c>
    </row>
    <row r="60" spans="1:7" ht="16.3" x14ac:dyDescent="0.3">
      <c r="A60" s="2" t="s">
        <v>516</v>
      </c>
      <c r="B60" s="3" t="s">
        <v>56</v>
      </c>
      <c r="C60" s="3" t="s">
        <v>460</v>
      </c>
      <c r="D60" s="4">
        <v>16</v>
      </c>
      <c r="E60" s="5">
        <v>17</v>
      </c>
      <c r="F60" s="5">
        <f t="shared" si="0"/>
        <v>272</v>
      </c>
      <c r="G60" s="6">
        <f>VLOOKUP(B60,中交商品税率一览表!B:C,2,FALSE)</f>
        <v>0</v>
      </c>
    </row>
    <row r="61" spans="1:7" ht="16.3" x14ac:dyDescent="0.3">
      <c r="A61" s="2" t="s">
        <v>516</v>
      </c>
      <c r="B61" s="3" t="s">
        <v>120</v>
      </c>
      <c r="C61" s="3" t="s">
        <v>460</v>
      </c>
      <c r="D61" s="4">
        <v>5</v>
      </c>
      <c r="E61" s="5">
        <v>5.8</v>
      </c>
      <c r="F61" s="5">
        <f t="shared" si="0"/>
        <v>29</v>
      </c>
      <c r="G61" s="6">
        <f>VLOOKUP(B61,中交商品税率一览表!B:C,2,FALSE)</f>
        <v>0</v>
      </c>
    </row>
    <row r="62" spans="1:7" ht="16.3" x14ac:dyDescent="0.3">
      <c r="A62" s="2" t="s">
        <v>516</v>
      </c>
      <c r="B62" s="3" t="s">
        <v>168</v>
      </c>
      <c r="C62" s="3" t="s">
        <v>460</v>
      </c>
      <c r="D62" s="4">
        <v>8</v>
      </c>
      <c r="E62" s="5">
        <v>2.4</v>
      </c>
      <c r="F62" s="5">
        <f t="shared" si="0"/>
        <v>19.2</v>
      </c>
      <c r="G62" s="6">
        <f>VLOOKUP(B62,中交商品税率一览表!B:C,2,FALSE)</f>
        <v>0.09</v>
      </c>
    </row>
    <row r="63" spans="1:7" ht="16.3" x14ac:dyDescent="0.3">
      <c r="A63" s="2" t="s">
        <v>516</v>
      </c>
      <c r="B63" s="3" t="s">
        <v>99</v>
      </c>
      <c r="C63" s="3" t="s">
        <v>460</v>
      </c>
      <c r="D63" s="4">
        <v>4</v>
      </c>
      <c r="E63" s="5">
        <v>25</v>
      </c>
      <c r="F63" s="5">
        <f t="shared" si="0"/>
        <v>100</v>
      </c>
      <c r="G63" s="6">
        <f>VLOOKUP(B63,中交商品税率一览表!B:C,2,FALSE)</f>
        <v>0</v>
      </c>
    </row>
    <row r="64" spans="1:7" ht="16.3" x14ac:dyDescent="0.3">
      <c r="A64" s="2" t="s">
        <v>516</v>
      </c>
      <c r="B64" s="3" t="s">
        <v>22</v>
      </c>
      <c r="C64" s="3" t="s">
        <v>460</v>
      </c>
      <c r="D64" s="4">
        <v>25</v>
      </c>
      <c r="E64" s="5">
        <v>24</v>
      </c>
      <c r="F64" s="5">
        <f t="shared" si="0"/>
        <v>600</v>
      </c>
      <c r="G64" s="6">
        <f>VLOOKUP(B64,中交商品税率一览表!B:C,2,FALSE)</f>
        <v>0</v>
      </c>
    </row>
    <row r="65" spans="1:7" ht="16.3" x14ac:dyDescent="0.3">
      <c r="A65" s="2" t="s">
        <v>516</v>
      </c>
      <c r="B65" s="3" t="s">
        <v>112</v>
      </c>
      <c r="C65" s="3" t="s">
        <v>460</v>
      </c>
      <c r="D65" s="4">
        <v>30</v>
      </c>
      <c r="E65" s="5">
        <v>16.5</v>
      </c>
      <c r="F65" s="5">
        <f t="shared" si="0"/>
        <v>495</v>
      </c>
      <c r="G65" s="6">
        <f>VLOOKUP(B65,中交商品税率一览表!B:C,2,FALSE)</f>
        <v>0</v>
      </c>
    </row>
    <row r="66" spans="1:7" ht="16.3" x14ac:dyDescent="0.3">
      <c r="A66" s="2" t="s">
        <v>516</v>
      </c>
      <c r="B66" s="3" t="s">
        <v>67</v>
      </c>
      <c r="C66" s="3" t="s">
        <v>460</v>
      </c>
      <c r="D66" s="4">
        <v>13</v>
      </c>
      <c r="E66" s="5">
        <v>4.5</v>
      </c>
      <c r="F66" s="5">
        <f t="shared" ref="F66:F126" si="1">D66*E66</f>
        <v>58.5</v>
      </c>
      <c r="G66" s="6">
        <f>VLOOKUP(B66,中交商品税率一览表!B:C,2,FALSE)</f>
        <v>0</v>
      </c>
    </row>
    <row r="67" spans="1:7" ht="16.3" x14ac:dyDescent="0.3">
      <c r="A67" s="2" t="s">
        <v>516</v>
      </c>
      <c r="B67" s="3" t="s">
        <v>119</v>
      </c>
      <c r="C67" s="3" t="s">
        <v>460</v>
      </c>
      <c r="D67" s="4">
        <v>20</v>
      </c>
      <c r="E67" s="5">
        <v>6.2</v>
      </c>
      <c r="F67" s="5">
        <f t="shared" si="1"/>
        <v>124</v>
      </c>
      <c r="G67" s="6">
        <f>VLOOKUP(B67,中交商品税率一览表!B:C,2,FALSE)</f>
        <v>0</v>
      </c>
    </row>
    <row r="68" spans="1:7" ht="16.3" x14ac:dyDescent="0.3">
      <c r="A68" s="2" t="s">
        <v>516</v>
      </c>
      <c r="B68" s="3" t="s">
        <v>59</v>
      </c>
      <c r="C68" s="3" t="s">
        <v>460</v>
      </c>
      <c r="D68" s="4">
        <v>5</v>
      </c>
      <c r="E68" s="5">
        <v>21</v>
      </c>
      <c r="F68" s="5">
        <f t="shared" si="1"/>
        <v>105</v>
      </c>
      <c r="G68" s="6">
        <f>VLOOKUP(B68,中交商品税率一览表!B:C,2,FALSE)</f>
        <v>0</v>
      </c>
    </row>
    <row r="69" spans="1:7" ht="16.3" x14ac:dyDescent="0.3">
      <c r="A69" s="2" t="s">
        <v>516</v>
      </c>
      <c r="B69" s="3" t="s">
        <v>128</v>
      </c>
      <c r="C69" s="3" t="s">
        <v>460</v>
      </c>
      <c r="D69" s="4">
        <v>2</v>
      </c>
      <c r="E69" s="5">
        <v>10.5</v>
      </c>
      <c r="F69" s="5">
        <f t="shared" si="1"/>
        <v>21</v>
      </c>
      <c r="G69" s="6">
        <f>VLOOKUP(B69,中交商品税率一览表!B:C,2,FALSE)</f>
        <v>0</v>
      </c>
    </row>
    <row r="70" spans="1:7" ht="16.3" x14ac:dyDescent="0.3">
      <c r="A70" s="2" t="s">
        <v>516</v>
      </c>
      <c r="B70" s="3" t="s">
        <v>50</v>
      </c>
      <c r="C70" s="3" t="s">
        <v>460</v>
      </c>
      <c r="D70" s="4">
        <v>10</v>
      </c>
      <c r="E70" s="5">
        <v>4.2</v>
      </c>
      <c r="F70" s="5">
        <f t="shared" si="1"/>
        <v>42</v>
      </c>
      <c r="G70" s="6">
        <f>VLOOKUP(B70,中交商品税率一览表!B:C,2,FALSE)</f>
        <v>0</v>
      </c>
    </row>
    <row r="71" spans="1:7" ht="16.3" x14ac:dyDescent="0.3">
      <c r="A71" s="2" t="s">
        <v>516</v>
      </c>
      <c r="B71" s="3" t="s">
        <v>224</v>
      </c>
      <c r="C71" s="3" t="s">
        <v>460</v>
      </c>
      <c r="D71" s="4">
        <v>1</v>
      </c>
      <c r="E71" s="5">
        <v>35.6</v>
      </c>
      <c r="F71" s="5">
        <f t="shared" si="1"/>
        <v>35.6</v>
      </c>
      <c r="G71" s="6">
        <f>VLOOKUP(B71,中交商品税率一览表!B:C,2,FALSE)</f>
        <v>0.09</v>
      </c>
    </row>
    <row r="72" spans="1:7" ht="16.3" x14ac:dyDescent="0.3">
      <c r="A72" s="2" t="s">
        <v>516</v>
      </c>
      <c r="B72" s="3" t="s">
        <v>236</v>
      </c>
      <c r="C72" s="3" t="s">
        <v>461</v>
      </c>
      <c r="D72" s="4">
        <v>4</v>
      </c>
      <c r="E72" s="5">
        <v>46</v>
      </c>
      <c r="F72" s="5">
        <f t="shared" si="1"/>
        <v>184</v>
      </c>
      <c r="G72" s="6">
        <f>VLOOKUP(B72,中交商品税率一览表!B:C,2,FALSE)</f>
        <v>0.09</v>
      </c>
    </row>
    <row r="73" spans="1:7" ht="16.3" x14ac:dyDescent="0.3">
      <c r="A73" s="2" t="s">
        <v>516</v>
      </c>
      <c r="B73" s="3" t="s">
        <v>24</v>
      </c>
      <c r="C73" s="3" t="s">
        <v>460</v>
      </c>
      <c r="D73" s="4">
        <v>6</v>
      </c>
      <c r="E73" s="5">
        <v>7.1</v>
      </c>
      <c r="F73" s="5">
        <f t="shared" si="1"/>
        <v>42.599999999999994</v>
      </c>
      <c r="G73" s="6">
        <f>VLOOKUP(B73,中交商品税率一览表!B:C,2,FALSE)</f>
        <v>0</v>
      </c>
    </row>
    <row r="74" spans="1:7" ht="16.3" x14ac:dyDescent="0.3">
      <c r="A74" s="2" t="s">
        <v>516</v>
      </c>
      <c r="B74" s="3" t="s">
        <v>116</v>
      </c>
      <c r="C74" s="3" t="s">
        <v>460</v>
      </c>
      <c r="D74" s="4">
        <v>4</v>
      </c>
      <c r="E74" s="5">
        <v>7</v>
      </c>
      <c r="F74" s="5">
        <f t="shared" si="1"/>
        <v>28</v>
      </c>
      <c r="G74" s="6">
        <f>VLOOKUP(B74,中交商品税率一览表!B:C,2,FALSE)</f>
        <v>0</v>
      </c>
    </row>
    <row r="75" spans="1:7" ht="16.3" x14ac:dyDescent="0.3">
      <c r="A75" s="2" t="s">
        <v>516</v>
      </c>
      <c r="B75" s="3" t="s">
        <v>350</v>
      </c>
      <c r="C75" s="3" t="s">
        <v>460</v>
      </c>
      <c r="D75" s="4">
        <v>3</v>
      </c>
      <c r="E75" s="5">
        <v>22</v>
      </c>
      <c r="F75" s="5">
        <f t="shared" si="1"/>
        <v>66</v>
      </c>
      <c r="G75" s="6">
        <f>VLOOKUP(B75,中交商品税率一览表!B:C,2,FALSE)</f>
        <v>0.13</v>
      </c>
    </row>
    <row r="76" spans="1:7" ht="16.3" x14ac:dyDescent="0.3">
      <c r="A76" s="2" t="s">
        <v>516</v>
      </c>
      <c r="B76" s="3" t="s">
        <v>455</v>
      </c>
      <c r="C76" s="3" t="s">
        <v>460</v>
      </c>
      <c r="D76" s="4">
        <v>7</v>
      </c>
      <c r="E76" s="5">
        <v>45</v>
      </c>
      <c r="F76" s="5">
        <f t="shared" si="1"/>
        <v>315</v>
      </c>
      <c r="G76" s="6">
        <f>VLOOKUP(B76,中交商品税率一览表!B:C,2,FALSE)</f>
        <v>0</v>
      </c>
    </row>
    <row r="77" spans="1:7" ht="16.3" x14ac:dyDescent="0.3">
      <c r="A77" s="2" t="s">
        <v>516</v>
      </c>
      <c r="B77" s="3" t="s">
        <v>36</v>
      </c>
      <c r="C77" s="3" t="s">
        <v>460</v>
      </c>
      <c r="D77" s="4">
        <v>3</v>
      </c>
      <c r="E77" s="5">
        <v>3.5</v>
      </c>
      <c r="F77" s="5">
        <f t="shared" si="1"/>
        <v>10.5</v>
      </c>
      <c r="G77" s="6">
        <f>VLOOKUP(B77,中交商品税率一览表!B:C,2,FALSE)</f>
        <v>0</v>
      </c>
    </row>
    <row r="78" spans="1:7" ht="16.3" x14ac:dyDescent="0.3">
      <c r="A78" s="2" t="s">
        <v>516</v>
      </c>
      <c r="B78" s="3" t="s">
        <v>57</v>
      </c>
      <c r="C78" s="3" t="s">
        <v>460</v>
      </c>
      <c r="D78" s="4">
        <v>1</v>
      </c>
      <c r="E78" s="5">
        <v>16.600000000000001</v>
      </c>
      <c r="F78" s="5">
        <f t="shared" si="1"/>
        <v>16.600000000000001</v>
      </c>
      <c r="G78" s="6">
        <f>VLOOKUP(B78,中交商品税率一览表!B:C,2,FALSE)</f>
        <v>0</v>
      </c>
    </row>
    <row r="79" spans="1:7" ht="16.3" x14ac:dyDescent="0.3">
      <c r="A79" s="2" t="s">
        <v>517</v>
      </c>
      <c r="B79" s="3" t="s">
        <v>226</v>
      </c>
      <c r="C79" s="3" t="s">
        <v>461</v>
      </c>
      <c r="D79" s="4">
        <v>2</v>
      </c>
      <c r="E79" s="5">
        <v>72.900000000000006</v>
      </c>
      <c r="F79" s="5">
        <f t="shared" si="1"/>
        <v>145.80000000000001</v>
      </c>
      <c r="G79" s="6">
        <f>VLOOKUP(B79,中交商品税率一览表!B:C,2,FALSE)</f>
        <v>0.09</v>
      </c>
    </row>
    <row r="80" spans="1:7" ht="16.3" x14ac:dyDescent="0.3">
      <c r="A80" s="2" t="s">
        <v>517</v>
      </c>
      <c r="B80" s="3" t="s">
        <v>139</v>
      </c>
      <c r="C80" s="3" t="s">
        <v>460</v>
      </c>
      <c r="D80" s="4">
        <v>0.5</v>
      </c>
      <c r="E80" s="5">
        <v>9.1999999999999993</v>
      </c>
      <c r="F80" s="5">
        <f t="shared" si="1"/>
        <v>4.5999999999999996</v>
      </c>
      <c r="G80" s="6">
        <f>VLOOKUP(B80,中交商品税率一览表!B:C,2,FALSE)</f>
        <v>0</v>
      </c>
    </row>
    <row r="81" spans="1:7" ht="16.3" x14ac:dyDescent="0.3">
      <c r="A81" s="2" t="s">
        <v>517</v>
      </c>
      <c r="B81" s="3" t="s">
        <v>103</v>
      </c>
      <c r="C81" s="3" t="s">
        <v>461</v>
      </c>
      <c r="D81" s="4">
        <v>10</v>
      </c>
      <c r="E81" s="5">
        <v>7.45</v>
      </c>
      <c r="F81" s="5">
        <f t="shared" si="1"/>
        <v>74.5</v>
      </c>
      <c r="G81" s="6">
        <f>VLOOKUP(B81,中交商品税率一览表!B:C,2,FALSE)</f>
        <v>0.13</v>
      </c>
    </row>
    <row r="82" spans="1:7" ht="16.3" x14ac:dyDescent="0.3">
      <c r="A82" s="2" t="s">
        <v>517</v>
      </c>
      <c r="B82" s="3" t="s">
        <v>14</v>
      </c>
      <c r="C82" s="3" t="s">
        <v>460</v>
      </c>
      <c r="D82" s="4">
        <v>2</v>
      </c>
      <c r="E82" s="5">
        <v>7.5</v>
      </c>
      <c r="F82" s="5">
        <f t="shared" si="1"/>
        <v>15</v>
      </c>
      <c r="G82" s="6">
        <f>VLOOKUP(B82,中交商品税率一览表!B:C,2,FALSE)</f>
        <v>0</v>
      </c>
    </row>
    <row r="83" spans="1:7" ht="16.3" x14ac:dyDescent="0.3">
      <c r="A83" s="2" t="s">
        <v>517</v>
      </c>
      <c r="B83" s="3" t="s">
        <v>84</v>
      </c>
      <c r="C83" s="3" t="s">
        <v>460</v>
      </c>
      <c r="D83" s="4">
        <v>5</v>
      </c>
      <c r="E83" s="5">
        <v>2.5</v>
      </c>
      <c r="F83" s="5">
        <f t="shared" si="1"/>
        <v>12.5</v>
      </c>
      <c r="G83" s="6">
        <f>VLOOKUP(B83,中交商品税率一览表!B:C,2,FALSE)</f>
        <v>0</v>
      </c>
    </row>
    <row r="84" spans="1:7" ht="16.3" x14ac:dyDescent="0.3">
      <c r="A84" s="2" t="s">
        <v>517</v>
      </c>
      <c r="B84" s="3" t="s">
        <v>344</v>
      </c>
      <c r="C84" s="3" t="s">
        <v>462</v>
      </c>
      <c r="D84" s="4">
        <v>10</v>
      </c>
      <c r="E84" s="5">
        <v>1.4</v>
      </c>
      <c r="F84" s="5">
        <f t="shared" si="1"/>
        <v>14</v>
      </c>
      <c r="G84" s="6">
        <f>VLOOKUP(B84,中交商品税率一览表!B:C,2,FALSE)</f>
        <v>0.13</v>
      </c>
    </row>
    <row r="85" spans="1:7" ht="16.3" x14ac:dyDescent="0.3">
      <c r="A85" s="2" t="s">
        <v>517</v>
      </c>
      <c r="B85" s="3" t="s">
        <v>76</v>
      </c>
      <c r="C85" s="3" t="s">
        <v>460</v>
      </c>
      <c r="D85" s="4">
        <v>20</v>
      </c>
      <c r="E85" s="5">
        <v>41.4</v>
      </c>
      <c r="F85" s="5">
        <f t="shared" si="1"/>
        <v>828</v>
      </c>
      <c r="G85" s="6">
        <f>VLOOKUP(B85,中交商品税率一览表!B:C,2,FALSE)</f>
        <v>0</v>
      </c>
    </row>
    <row r="86" spans="1:7" ht="16.3" x14ac:dyDescent="0.3">
      <c r="A86" s="2" t="s">
        <v>517</v>
      </c>
      <c r="B86" s="3" t="s">
        <v>58</v>
      </c>
      <c r="C86" s="3" t="s">
        <v>460</v>
      </c>
      <c r="D86" s="4">
        <v>15</v>
      </c>
      <c r="E86" s="5">
        <v>24</v>
      </c>
      <c r="F86" s="5">
        <f t="shared" si="1"/>
        <v>360</v>
      </c>
      <c r="G86" s="6">
        <f>VLOOKUP(B86,中交商品税率一览表!B:C,2,FALSE)</f>
        <v>0</v>
      </c>
    </row>
    <row r="87" spans="1:7" ht="16.3" x14ac:dyDescent="0.3">
      <c r="A87" s="2" t="s">
        <v>517</v>
      </c>
      <c r="B87" s="3" t="s">
        <v>126</v>
      </c>
      <c r="C87" s="3" t="s">
        <v>461</v>
      </c>
      <c r="D87" s="4">
        <v>13</v>
      </c>
      <c r="E87" s="5">
        <v>7.5</v>
      </c>
      <c r="F87" s="5">
        <f t="shared" si="1"/>
        <v>97.5</v>
      </c>
      <c r="G87" s="6">
        <f>VLOOKUP(B87,中交商品税率一览表!B:C,2,FALSE)</f>
        <v>0</v>
      </c>
    </row>
    <row r="88" spans="1:7" ht="16.3" x14ac:dyDescent="0.3">
      <c r="A88" s="2" t="s">
        <v>517</v>
      </c>
      <c r="B88" s="3" t="s">
        <v>456</v>
      </c>
      <c r="C88" s="3" t="s">
        <v>460</v>
      </c>
      <c r="D88" s="4">
        <v>18</v>
      </c>
      <c r="E88" s="5">
        <v>8.5</v>
      </c>
      <c r="F88" s="5">
        <f t="shared" si="1"/>
        <v>153</v>
      </c>
      <c r="G88" s="6">
        <f>VLOOKUP(B88,中交商品税率一览表!B:C,2,FALSE)</f>
        <v>0</v>
      </c>
    </row>
    <row r="89" spans="1:7" ht="16.3" x14ac:dyDescent="0.3">
      <c r="A89" s="2" t="s">
        <v>517</v>
      </c>
      <c r="B89" s="3" t="s">
        <v>110</v>
      </c>
      <c r="C89" s="3" t="s">
        <v>460</v>
      </c>
      <c r="D89" s="4">
        <v>10</v>
      </c>
      <c r="E89" s="5">
        <v>35</v>
      </c>
      <c r="F89" s="5">
        <f t="shared" si="1"/>
        <v>350</v>
      </c>
      <c r="G89" s="6">
        <f>VLOOKUP(B89,中交商品税率一览表!B:C,2,FALSE)</f>
        <v>0</v>
      </c>
    </row>
    <row r="90" spans="1:7" ht="16.3" x14ac:dyDescent="0.3">
      <c r="A90" s="2" t="s">
        <v>517</v>
      </c>
      <c r="B90" s="3" t="s">
        <v>42</v>
      </c>
      <c r="C90" s="3" t="s">
        <v>460</v>
      </c>
      <c r="D90" s="4">
        <v>15</v>
      </c>
      <c r="E90" s="5">
        <v>2.8</v>
      </c>
      <c r="F90" s="5">
        <f t="shared" si="1"/>
        <v>42</v>
      </c>
      <c r="G90" s="6">
        <f>VLOOKUP(B90,中交商品税率一览表!B:C,2,FALSE)</f>
        <v>0</v>
      </c>
    </row>
    <row r="91" spans="1:7" ht="16.3" x14ac:dyDescent="0.3">
      <c r="A91" s="2" t="s">
        <v>517</v>
      </c>
      <c r="B91" s="3" t="s">
        <v>74</v>
      </c>
      <c r="C91" s="3" t="s">
        <v>460</v>
      </c>
      <c r="D91" s="4">
        <v>2</v>
      </c>
      <c r="E91" s="5">
        <v>5.8</v>
      </c>
      <c r="F91" s="5">
        <f t="shared" si="1"/>
        <v>11.6</v>
      </c>
      <c r="G91" s="6">
        <f>VLOOKUP(B91,中交商品税率一览表!B:C,2,FALSE)</f>
        <v>0</v>
      </c>
    </row>
    <row r="92" spans="1:7" ht="16.3" x14ac:dyDescent="0.3">
      <c r="A92" s="2" t="s">
        <v>517</v>
      </c>
      <c r="B92" s="3" t="s">
        <v>287</v>
      </c>
      <c r="C92" s="3" t="s">
        <v>469</v>
      </c>
      <c r="D92" s="4">
        <v>1</v>
      </c>
      <c r="E92" s="5">
        <v>16</v>
      </c>
      <c r="F92" s="5">
        <f t="shared" si="1"/>
        <v>16</v>
      </c>
      <c r="G92" s="6">
        <f>VLOOKUP(B92,中交商品税率一览表!B:C,2,FALSE)</f>
        <v>0.13</v>
      </c>
    </row>
    <row r="93" spans="1:7" ht="16.3" x14ac:dyDescent="0.3">
      <c r="A93" s="2" t="s">
        <v>517</v>
      </c>
      <c r="B93" s="3" t="s">
        <v>34</v>
      </c>
      <c r="C93" s="3" t="s">
        <v>460</v>
      </c>
      <c r="D93" s="4">
        <v>6</v>
      </c>
      <c r="E93" s="5">
        <v>8</v>
      </c>
      <c r="F93" s="5">
        <f t="shared" si="1"/>
        <v>48</v>
      </c>
      <c r="G93" s="6">
        <f>VLOOKUP(B93,中交商品税率一览表!B:C,2,FALSE)</f>
        <v>0</v>
      </c>
    </row>
    <row r="94" spans="1:7" ht="16.3" x14ac:dyDescent="0.3">
      <c r="A94" s="2" t="s">
        <v>517</v>
      </c>
      <c r="B94" s="3" t="s">
        <v>40</v>
      </c>
      <c r="C94" s="3" t="s">
        <v>460</v>
      </c>
      <c r="D94" s="4">
        <v>10</v>
      </c>
      <c r="E94" s="5">
        <v>2.7</v>
      </c>
      <c r="F94" s="5">
        <f t="shared" si="1"/>
        <v>27</v>
      </c>
      <c r="G94" s="6">
        <f>VLOOKUP(B94,中交商品税率一览表!B:C,2,FALSE)</f>
        <v>0</v>
      </c>
    </row>
    <row r="95" spans="1:7" ht="16.3" x14ac:dyDescent="0.3">
      <c r="A95" s="2" t="s">
        <v>517</v>
      </c>
      <c r="B95" s="3" t="s">
        <v>29</v>
      </c>
      <c r="C95" s="3" t="s">
        <v>460</v>
      </c>
      <c r="D95" s="4">
        <v>5</v>
      </c>
      <c r="E95" s="5">
        <v>7.5</v>
      </c>
      <c r="F95" s="5">
        <f t="shared" si="1"/>
        <v>37.5</v>
      </c>
      <c r="G95" s="6">
        <f>VLOOKUP(B95,中交商品税率一览表!B:C,2,FALSE)</f>
        <v>0</v>
      </c>
    </row>
    <row r="96" spans="1:7" ht="16.3" x14ac:dyDescent="0.3">
      <c r="A96" s="2" t="s">
        <v>517</v>
      </c>
      <c r="B96" s="3" t="s">
        <v>51</v>
      </c>
      <c r="C96" s="3" t="s">
        <v>460</v>
      </c>
      <c r="D96" s="4">
        <v>3</v>
      </c>
      <c r="E96" s="5">
        <v>6.5</v>
      </c>
      <c r="F96" s="5">
        <f t="shared" si="1"/>
        <v>19.5</v>
      </c>
      <c r="G96" s="6">
        <f>VLOOKUP(B96,中交商品税率一览表!B:C,2,FALSE)</f>
        <v>0</v>
      </c>
    </row>
    <row r="97" spans="1:7" ht="16.3" x14ac:dyDescent="0.3">
      <c r="A97" s="2" t="s">
        <v>517</v>
      </c>
      <c r="B97" s="3" t="s">
        <v>36</v>
      </c>
      <c r="C97" s="3" t="s">
        <v>460</v>
      </c>
      <c r="D97" s="4">
        <v>3</v>
      </c>
      <c r="E97" s="5">
        <v>3.5</v>
      </c>
      <c r="F97" s="5">
        <f t="shared" si="1"/>
        <v>10.5</v>
      </c>
      <c r="G97" s="6">
        <f>VLOOKUP(B97,中交商品税率一览表!B:C,2,FALSE)</f>
        <v>0</v>
      </c>
    </row>
    <row r="98" spans="1:7" ht="16.3" x14ac:dyDescent="0.3">
      <c r="A98" s="2" t="s">
        <v>517</v>
      </c>
      <c r="B98" s="3" t="s">
        <v>328</v>
      </c>
      <c r="C98" s="3" t="s">
        <v>463</v>
      </c>
      <c r="D98" s="4">
        <v>2</v>
      </c>
      <c r="E98" s="5">
        <v>9.43</v>
      </c>
      <c r="F98" s="5">
        <f t="shared" si="1"/>
        <v>18.86</v>
      </c>
      <c r="G98" s="6">
        <f>VLOOKUP(B98,中交商品税率一览表!B:C,2,FALSE)</f>
        <v>0.13</v>
      </c>
    </row>
    <row r="99" spans="1:7" ht="16.3" x14ac:dyDescent="0.3">
      <c r="A99" s="2" t="s">
        <v>517</v>
      </c>
      <c r="B99" s="3" t="s">
        <v>305</v>
      </c>
      <c r="C99" s="3" t="s">
        <v>460</v>
      </c>
      <c r="D99" s="4">
        <v>5</v>
      </c>
      <c r="E99" s="5">
        <v>6</v>
      </c>
      <c r="F99" s="5">
        <f t="shared" si="1"/>
        <v>30</v>
      </c>
      <c r="G99" s="6">
        <f>VLOOKUP(B99,中交商品税率一览表!B:C,2,FALSE)</f>
        <v>0.13</v>
      </c>
    </row>
    <row r="100" spans="1:7" ht="16.3" x14ac:dyDescent="0.3">
      <c r="A100" s="2" t="s">
        <v>517</v>
      </c>
      <c r="B100" s="3" t="s">
        <v>384</v>
      </c>
      <c r="C100" s="3" t="s">
        <v>463</v>
      </c>
      <c r="D100" s="4">
        <v>3</v>
      </c>
      <c r="E100" s="5">
        <v>16</v>
      </c>
      <c r="F100" s="5">
        <f t="shared" si="1"/>
        <v>48</v>
      </c>
      <c r="G100" s="6">
        <f>VLOOKUP(B100,中交商品税率一览表!B:C,2,FALSE)</f>
        <v>0.13</v>
      </c>
    </row>
    <row r="101" spans="1:7" ht="16.3" x14ac:dyDescent="0.3">
      <c r="A101" s="2" t="s">
        <v>517</v>
      </c>
      <c r="B101" s="3" t="s">
        <v>176</v>
      </c>
      <c r="C101" s="3" t="s">
        <v>460</v>
      </c>
      <c r="D101" s="4">
        <v>5</v>
      </c>
      <c r="E101" s="5">
        <v>8.5</v>
      </c>
      <c r="F101" s="5">
        <f t="shared" si="1"/>
        <v>42.5</v>
      </c>
      <c r="G101" s="6">
        <f>VLOOKUP(B101,中交商品税率一览表!B:C,2,FALSE)</f>
        <v>0.09</v>
      </c>
    </row>
    <row r="102" spans="1:7" ht="16.3" x14ac:dyDescent="0.3">
      <c r="A102" s="2" t="s">
        <v>517</v>
      </c>
      <c r="B102" s="3" t="s">
        <v>222</v>
      </c>
      <c r="C102" s="3" t="s">
        <v>460</v>
      </c>
      <c r="D102" s="4">
        <v>1</v>
      </c>
      <c r="E102" s="5">
        <v>64</v>
      </c>
      <c r="F102" s="5">
        <f t="shared" si="1"/>
        <v>64</v>
      </c>
      <c r="G102" s="6">
        <f>VLOOKUP(B102,中交商品税率一览表!B:C,2,FALSE)</f>
        <v>0.09</v>
      </c>
    </row>
    <row r="103" spans="1:7" ht="16.3" x14ac:dyDescent="0.3">
      <c r="A103" s="2" t="s">
        <v>517</v>
      </c>
      <c r="B103" s="3" t="s">
        <v>223</v>
      </c>
      <c r="C103" s="3" t="s">
        <v>460</v>
      </c>
      <c r="D103" s="4">
        <v>1</v>
      </c>
      <c r="E103" s="5">
        <v>33.6</v>
      </c>
      <c r="F103" s="5">
        <f t="shared" si="1"/>
        <v>33.6</v>
      </c>
      <c r="G103" s="6">
        <f>VLOOKUP(B103,中交商品税率一览表!B:C,2,FALSE)</f>
        <v>0.09</v>
      </c>
    </row>
    <row r="104" spans="1:7" ht="16.3" x14ac:dyDescent="0.3">
      <c r="A104" s="2" t="s">
        <v>517</v>
      </c>
      <c r="B104" s="3" t="s">
        <v>366</v>
      </c>
      <c r="C104" s="3" t="s">
        <v>504</v>
      </c>
      <c r="D104" s="4">
        <v>1</v>
      </c>
      <c r="E104" s="5">
        <v>93.6</v>
      </c>
      <c r="F104" s="5">
        <f t="shared" si="1"/>
        <v>93.6</v>
      </c>
      <c r="G104" s="6">
        <f>VLOOKUP(B104,中交商品税率一览表!B:C,2,FALSE)</f>
        <v>0.13</v>
      </c>
    </row>
    <row r="105" spans="1:7" ht="16.3" x14ac:dyDescent="0.3">
      <c r="A105" s="2" t="s">
        <v>517</v>
      </c>
      <c r="B105" s="3" t="s">
        <v>220</v>
      </c>
      <c r="C105" s="3" t="s">
        <v>464</v>
      </c>
      <c r="D105" s="4">
        <v>4</v>
      </c>
      <c r="E105" s="5">
        <f>358/4</f>
        <v>89.5</v>
      </c>
      <c r="F105" s="5">
        <f t="shared" si="1"/>
        <v>358</v>
      </c>
      <c r="G105" s="6">
        <f>VLOOKUP(B105,中交商品税率一览表!B:C,2,FALSE)</f>
        <v>0.09</v>
      </c>
    </row>
    <row r="106" spans="1:7" ht="16.3" x14ac:dyDescent="0.3">
      <c r="A106" s="2" t="s">
        <v>517</v>
      </c>
      <c r="B106" s="3" t="s">
        <v>381</v>
      </c>
      <c r="C106" s="3" t="s">
        <v>461</v>
      </c>
      <c r="D106" s="4">
        <v>1</v>
      </c>
      <c r="E106" s="5">
        <v>45</v>
      </c>
      <c r="F106" s="5">
        <f t="shared" si="1"/>
        <v>45</v>
      </c>
      <c r="G106" s="6">
        <f>VLOOKUP(B106,中交商品税率一览表!B:C,2,FALSE)</f>
        <v>0.13</v>
      </c>
    </row>
    <row r="107" spans="1:7" ht="16.3" x14ac:dyDescent="0.3">
      <c r="A107" s="2" t="s">
        <v>517</v>
      </c>
      <c r="B107" s="3" t="s">
        <v>227</v>
      </c>
      <c r="C107" s="3" t="s">
        <v>460</v>
      </c>
      <c r="D107" s="4">
        <v>73</v>
      </c>
      <c r="E107" s="5">
        <v>4.5</v>
      </c>
      <c r="F107" s="5">
        <f t="shared" si="1"/>
        <v>328.5</v>
      </c>
      <c r="G107" s="6">
        <f>VLOOKUP(B107,中交商品税率一览表!B:C,2,FALSE)</f>
        <v>0.09</v>
      </c>
    </row>
    <row r="108" spans="1:7" ht="16.3" x14ac:dyDescent="0.3">
      <c r="A108" s="2" t="s">
        <v>517</v>
      </c>
      <c r="B108" s="3" t="s">
        <v>156</v>
      </c>
      <c r="C108" s="3" t="s">
        <v>460</v>
      </c>
      <c r="D108" s="4">
        <v>12</v>
      </c>
      <c r="E108" s="5">
        <f>140/12</f>
        <v>11.666666666666666</v>
      </c>
      <c r="F108" s="5">
        <f t="shared" si="1"/>
        <v>140</v>
      </c>
      <c r="G108" s="6">
        <f>VLOOKUP(B108,中交商品税率一览表!B:C,2,FALSE)</f>
        <v>0.09</v>
      </c>
    </row>
    <row r="109" spans="1:7" ht="16.3" x14ac:dyDescent="0.3">
      <c r="A109" s="2" t="s">
        <v>517</v>
      </c>
      <c r="B109" s="3" t="s">
        <v>166</v>
      </c>
      <c r="C109" s="3" t="s">
        <v>495</v>
      </c>
      <c r="D109" s="4">
        <v>1</v>
      </c>
      <c r="E109" s="5">
        <v>80</v>
      </c>
      <c r="F109" s="5">
        <f t="shared" si="1"/>
        <v>80</v>
      </c>
      <c r="G109" s="6">
        <f>VLOOKUP(B109,中交商品税率一览表!B:C,2,FALSE)</f>
        <v>0.09</v>
      </c>
    </row>
    <row r="110" spans="1:7" ht="16.3" x14ac:dyDescent="0.3">
      <c r="A110" s="2" t="s">
        <v>518</v>
      </c>
      <c r="B110" s="3" t="s">
        <v>68</v>
      </c>
      <c r="C110" s="3" t="s">
        <v>460</v>
      </c>
      <c r="D110" s="4">
        <v>8</v>
      </c>
      <c r="E110" s="5">
        <v>5</v>
      </c>
      <c r="F110" s="5">
        <f t="shared" si="1"/>
        <v>40</v>
      </c>
      <c r="G110" s="6">
        <f>VLOOKUP(B110,中交商品税率一览表!B:C,2,FALSE)</f>
        <v>0</v>
      </c>
    </row>
    <row r="111" spans="1:7" ht="16.3" x14ac:dyDescent="0.3">
      <c r="A111" s="2" t="s">
        <v>518</v>
      </c>
      <c r="B111" s="3" t="s">
        <v>52</v>
      </c>
      <c r="C111" s="3" t="s">
        <v>460</v>
      </c>
      <c r="D111" s="4">
        <v>6</v>
      </c>
      <c r="E111" s="5">
        <v>3</v>
      </c>
      <c r="F111" s="5">
        <f t="shared" si="1"/>
        <v>18</v>
      </c>
      <c r="G111" s="6">
        <f>VLOOKUP(B111,中交商品税率一览表!B:C,2,FALSE)</f>
        <v>0</v>
      </c>
    </row>
    <row r="112" spans="1:7" ht="16.3" x14ac:dyDescent="0.3">
      <c r="A112" s="2" t="s">
        <v>518</v>
      </c>
      <c r="B112" s="3" t="s">
        <v>300</v>
      </c>
      <c r="C112" s="3" t="s">
        <v>460</v>
      </c>
      <c r="D112" s="4">
        <v>4</v>
      </c>
      <c r="E112" s="5">
        <v>3.25</v>
      </c>
      <c r="F112" s="5">
        <f t="shared" si="1"/>
        <v>13</v>
      </c>
      <c r="G112" s="6">
        <f>VLOOKUP(B112,中交商品税率一览表!B:C,2,FALSE)</f>
        <v>0.13</v>
      </c>
    </row>
    <row r="113" spans="1:7" ht="16.3" x14ac:dyDescent="0.3">
      <c r="A113" s="2" t="s">
        <v>518</v>
      </c>
      <c r="B113" s="3" t="s">
        <v>59</v>
      </c>
      <c r="C113" s="3" t="s">
        <v>460</v>
      </c>
      <c r="D113" s="4">
        <v>5</v>
      </c>
      <c r="E113" s="5">
        <v>21</v>
      </c>
      <c r="F113" s="5">
        <f t="shared" si="1"/>
        <v>105</v>
      </c>
      <c r="G113" s="6">
        <f>VLOOKUP(B113,中交商品税率一览表!B:C,2,FALSE)</f>
        <v>0</v>
      </c>
    </row>
    <row r="114" spans="1:7" ht="16.3" x14ac:dyDescent="0.3">
      <c r="A114" s="2" t="s">
        <v>518</v>
      </c>
      <c r="B114" s="3" t="s">
        <v>21</v>
      </c>
      <c r="C114" s="3" t="s">
        <v>460</v>
      </c>
      <c r="D114" s="4">
        <v>3.2</v>
      </c>
      <c r="E114" s="5">
        <v>2.9</v>
      </c>
      <c r="F114" s="5">
        <f t="shared" si="1"/>
        <v>9.2799999999999994</v>
      </c>
      <c r="G114" s="6">
        <f>VLOOKUP(B114,中交商品税率一览表!B:C,2,FALSE)</f>
        <v>0</v>
      </c>
    </row>
    <row r="115" spans="1:7" ht="16.3" x14ac:dyDescent="0.3">
      <c r="A115" s="2" t="s">
        <v>518</v>
      </c>
      <c r="B115" s="3" t="s">
        <v>44</v>
      </c>
      <c r="C115" s="3" t="s">
        <v>462</v>
      </c>
      <c r="D115" s="4">
        <v>3</v>
      </c>
      <c r="E115" s="5">
        <v>4</v>
      </c>
      <c r="F115" s="5">
        <f t="shared" si="1"/>
        <v>12</v>
      </c>
      <c r="G115" s="6">
        <f>VLOOKUP(B115,中交商品税率一览表!B:C,2,FALSE)</f>
        <v>0</v>
      </c>
    </row>
    <row r="116" spans="1:7" ht="16.3" x14ac:dyDescent="0.3">
      <c r="A116" s="2" t="s">
        <v>518</v>
      </c>
      <c r="B116" s="3" t="s">
        <v>43</v>
      </c>
      <c r="C116" s="3" t="s">
        <v>460</v>
      </c>
      <c r="D116" s="4">
        <v>6</v>
      </c>
      <c r="E116" s="5">
        <v>6</v>
      </c>
      <c r="F116" s="5">
        <f t="shared" si="1"/>
        <v>36</v>
      </c>
      <c r="G116" s="6">
        <f>VLOOKUP(B116,中交商品税率一览表!B:C,2,FALSE)</f>
        <v>0</v>
      </c>
    </row>
    <row r="117" spans="1:7" ht="16.3" x14ac:dyDescent="0.3">
      <c r="A117" s="2" t="s">
        <v>518</v>
      </c>
      <c r="B117" s="3" t="s">
        <v>122</v>
      </c>
      <c r="C117" s="3" t="s">
        <v>460</v>
      </c>
      <c r="D117" s="4">
        <v>33</v>
      </c>
      <c r="E117" s="5">
        <v>30</v>
      </c>
      <c r="F117" s="5">
        <f t="shared" si="1"/>
        <v>990</v>
      </c>
      <c r="G117" s="6">
        <f>VLOOKUP(B117,中交商品税率一览表!B:C,2,FALSE)</f>
        <v>0</v>
      </c>
    </row>
    <row r="118" spans="1:7" ht="16.3" x14ac:dyDescent="0.3">
      <c r="A118" s="2" t="s">
        <v>518</v>
      </c>
      <c r="B118" s="3" t="s">
        <v>79</v>
      </c>
      <c r="C118" s="3" t="s">
        <v>460</v>
      </c>
      <c r="D118" s="4">
        <v>30</v>
      </c>
      <c r="E118" s="5">
        <v>27</v>
      </c>
      <c r="F118" s="5">
        <f t="shared" si="1"/>
        <v>810</v>
      </c>
      <c r="G118" s="6">
        <f>VLOOKUP(B118,中交商品税率一览表!B:C,2,FALSE)</f>
        <v>0</v>
      </c>
    </row>
    <row r="119" spans="1:7" ht="16.3" x14ac:dyDescent="0.3">
      <c r="A119" s="2" t="s">
        <v>518</v>
      </c>
      <c r="B119" s="3" t="s">
        <v>131</v>
      </c>
      <c r="C119" s="3" t="s">
        <v>460</v>
      </c>
      <c r="D119" s="4">
        <v>12</v>
      </c>
      <c r="E119" s="5">
        <v>4.7</v>
      </c>
      <c r="F119" s="5">
        <f t="shared" si="1"/>
        <v>56.400000000000006</v>
      </c>
      <c r="G119" s="6">
        <f>VLOOKUP(B119,中交商品税率一览表!B:C,2,FALSE)</f>
        <v>0</v>
      </c>
    </row>
    <row r="120" spans="1:7" ht="16.3" x14ac:dyDescent="0.3">
      <c r="A120" s="2" t="s">
        <v>518</v>
      </c>
      <c r="B120" s="3" t="s">
        <v>62</v>
      </c>
      <c r="C120" s="3" t="s">
        <v>491</v>
      </c>
      <c r="D120" s="4">
        <v>12</v>
      </c>
      <c r="E120" s="5">
        <v>25</v>
      </c>
      <c r="F120" s="5">
        <f t="shared" si="1"/>
        <v>300</v>
      </c>
      <c r="G120" s="6">
        <f>VLOOKUP(B120,中交商品税率一览表!B:C,2,FALSE)</f>
        <v>0</v>
      </c>
    </row>
    <row r="121" spans="1:7" ht="16.3" x14ac:dyDescent="0.3">
      <c r="A121" s="2" t="s">
        <v>518</v>
      </c>
      <c r="B121" s="3" t="s">
        <v>86</v>
      </c>
      <c r="C121" s="3" t="s">
        <v>460</v>
      </c>
      <c r="D121" s="4">
        <v>20</v>
      </c>
      <c r="E121" s="5">
        <v>4.2</v>
      </c>
      <c r="F121" s="5">
        <f t="shared" si="1"/>
        <v>84</v>
      </c>
      <c r="G121" s="6">
        <f>VLOOKUP(B121,中交商品税率一览表!B:C,2,FALSE)</f>
        <v>0</v>
      </c>
    </row>
    <row r="122" spans="1:7" ht="16.3" x14ac:dyDescent="0.3">
      <c r="A122" s="2" t="s">
        <v>518</v>
      </c>
      <c r="B122" s="3" t="s">
        <v>51</v>
      </c>
      <c r="C122" s="3" t="s">
        <v>460</v>
      </c>
      <c r="D122" s="4">
        <v>3</v>
      </c>
      <c r="E122" s="5">
        <v>6.5</v>
      </c>
      <c r="F122" s="5">
        <f t="shared" si="1"/>
        <v>19.5</v>
      </c>
      <c r="G122" s="6">
        <f>VLOOKUP(B122,中交商品税率一览表!B:C,2,FALSE)</f>
        <v>0</v>
      </c>
    </row>
    <row r="123" spans="1:7" ht="16.3" x14ac:dyDescent="0.3">
      <c r="A123" s="2" t="s">
        <v>518</v>
      </c>
      <c r="B123" s="3" t="s">
        <v>121</v>
      </c>
      <c r="C123" s="3" t="s">
        <v>460</v>
      </c>
      <c r="D123" s="4">
        <v>2</v>
      </c>
      <c r="E123" s="5">
        <v>10.5</v>
      </c>
      <c r="F123" s="5">
        <f t="shared" si="1"/>
        <v>21</v>
      </c>
      <c r="G123" s="6">
        <f>VLOOKUP(B123,中交商品税率一览表!B:C,2,FALSE)</f>
        <v>0</v>
      </c>
    </row>
    <row r="124" spans="1:7" ht="16.3" x14ac:dyDescent="0.3">
      <c r="A124" s="2" t="s">
        <v>518</v>
      </c>
      <c r="B124" s="3" t="s">
        <v>36</v>
      </c>
      <c r="C124" s="3" t="s">
        <v>460</v>
      </c>
      <c r="D124" s="4">
        <v>5</v>
      </c>
      <c r="E124" s="5">
        <v>3.5</v>
      </c>
      <c r="F124" s="5">
        <f t="shared" si="1"/>
        <v>17.5</v>
      </c>
      <c r="G124" s="6">
        <f>VLOOKUP(B124,中交商品税率一览表!B:C,2,FALSE)</f>
        <v>0</v>
      </c>
    </row>
    <row r="125" spans="1:7" ht="16.3" x14ac:dyDescent="0.3">
      <c r="A125" s="2" t="s">
        <v>518</v>
      </c>
      <c r="B125" s="3" t="s">
        <v>309</v>
      </c>
      <c r="C125" s="3" t="s">
        <v>464</v>
      </c>
      <c r="D125" s="4">
        <v>1</v>
      </c>
      <c r="E125" s="5">
        <v>40</v>
      </c>
      <c r="F125" s="5">
        <f t="shared" si="1"/>
        <v>40</v>
      </c>
      <c r="G125" s="6">
        <f>VLOOKUP(B125,中交商品税率一览表!B:C,2,FALSE)</f>
        <v>0.13</v>
      </c>
    </row>
    <row r="126" spans="1:7" ht="16.3" x14ac:dyDescent="0.3">
      <c r="A126" s="2" t="s">
        <v>518</v>
      </c>
      <c r="B126" s="3" t="s">
        <v>113</v>
      </c>
      <c r="C126" s="3" t="s">
        <v>460</v>
      </c>
      <c r="D126" s="4">
        <v>6</v>
      </c>
      <c r="E126" s="5">
        <v>24</v>
      </c>
      <c r="F126" s="5">
        <f t="shared" si="1"/>
        <v>144</v>
      </c>
      <c r="G126" s="6">
        <f>VLOOKUP(B126,中交商品税率一览表!B:C,2,FALSE)</f>
        <v>0</v>
      </c>
    </row>
  </sheetData>
  <autoFilter ref="A1:G126" xr:uid="{00000000-0009-0000-0000-000009000000}"/>
  <phoneticPr fontId="1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4"/>
  <sheetViews>
    <sheetView topLeftCell="A424" workbookViewId="0">
      <selection activeCell="C444" sqref="C444"/>
    </sheetView>
  </sheetViews>
  <sheetFormatPr defaultColWidth="9" defaultRowHeight="16.3" x14ac:dyDescent="0.3"/>
  <cols>
    <col min="1" max="1" width="6.23046875" style="27" customWidth="1"/>
    <col min="2" max="2" width="34.4609375" style="28" customWidth="1"/>
    <col min="3" max="3" width="13.61328125" style="28" customWidth="1"/>
    <col min="4" max="16384" width="9" style="29"/>
  </cols>
  <sheetData>
    <row r="1" spans="1:3" x14ac:dyDescent="0.3">
      <c r="A1" s="27" t="s">
        <v>5</v>
      </c>
      <c r="B1" s="27" t="s">
        <v>12</v>
      </c>
      <c r="C1" s="30" t="s">
        <v>13</v>
      </c>
    </row>
    <row r="2" spans="1:3" x14ac:dyDescent="0.3">
      <c r="A2" s="27">
        <f>ROW()-1</f>
        <v>1</v>
      </c>
      <c r="B2" s="27" t="s">
        <v>14</v>
      </c>
      <c r="C2" s="28">
        <v>0</v>
      </c>
    </row>
    <row r="3" spans="1:3" x14ac:dyDescent="0.3">
      <c r="A3" s="27">
        <f t="shared" ref="A3:A12" si="0">ROW()-1</f>
        <v>2</v>
      </c>
      <c r="B3" s="27" t="s">
        <v>15</v>
      </c>
      <c r="C3" s="28">
        <v>0</v>
      </c>
    </row>
    <row r="4" spans="1:3" x14ac:dyDescent="0.3">
      <c r="A4" s="27">
        <f t="shared" si="0"/>
        <v>3</v>
      </c>
      <c r="B4" s="27" t="s">
        <v>16</v>
      </c>
      <c r="C4" s="28">
        <v>0</v>
      </c>
    </row>
    <row r="5" spans="1:3" x14ac:dyDescent="0.3">
      <c r="A5" s="27">
        <f t="shared" si="0"/>
        <v>4</v>
      </c>
      <c r="B5" s="27" t="s">
        <v>17</v>
      </c>
      <c r="C5" s="28">
        <v>0</v>
      </c>
    </row>
    <row r="6" spans="1:3" x14ac:dyDescent="0.3">
      <c r="A6" s="27">
        <f t="shared" si="0"/>
        <v>5</v>
      </c>
      <c r="B6" s="27" t="s">
        <v>18</v>
      </c>
      <c r="C6" s="28">
        <v>0</v>
      </c>
    </row>
    <row r="7" spans="1:3" x14ac:dyDescent="0.3">
      <c r="A7" s="27">
        <f t="shared" si="0"/>
        <v>6</v>
      </c>
      <c r="B7" s="27" t="s">
        <v>19</v>
      </c>
      <c r="C7" s="28">
        <v>0</v>
      </c>
    </row>
    <row r="8" spans="1:3" x14ac:dyDescent="0.3">
      <c r="A8" s="27">
        <f t="shared" si="0"/>
        <v>7</v>
      </c>
      <c r="B8" s="27" t="s">
        <v>20</v>
      </c>
      <c r="C8" s="28">
        <v>0</v>
      </c>
    </row>
    <row r="9" spans="1:3" x14ac:dyDescent="0.3">
      <c r="A9" s="27">
        <f t="shared" si="0"/>
        <v>8</v>
      </c>
      <c r="B9" s="27" t="s">
        <v>21</v>
      </c>
      <c r="C9" s="28">
        <v>0</v>
      </c>
    </row>
    <row r="10" spans="1:3" x14ac:dyDescent="0.3">
      <c r="A10" s="27">
        <f t="shared" si="0"/>
        <v>9</v>
      </c>
      <c r="B10" s="27" t="s">
        <v>22</v>
      </c>
      <c r="C10" s="28">
        <v>0</v>
      </c>
    </row>
    <row r="11" spans="1:3" x14ac:dyDescent="0.3">
      <c r="A11" s="27">
        <f t="shared" si="0"/>
        <v>10</v>
      </c>
      <c r="B11" s="27" t="s">
        <v>23</v>
      </c>
      <c r="C11" s="28">
        <v>0</v>
      </c>
    </row>
    <row r="12" spans="1:3" x14ac:dyDescent="0.3">
      <c r="A12" s="27">
        <f t="shared" si="0"/>
        <v>11</v>
      </c>
      <c r="B12" s="27" t="s">
        <v>24</v>
      </c>
      <c r="C12" s="28">
        <v>0</v>
      </c>
    </row>
    <row r="13" spans="1:3" x14ac:dyDescent="0.3">
      <c r="A13" s="27">
        <f t="shared" ref="A13:A22" si="1">ROW()-1</f>
        <v>12</v>
      </c>
      <c r="B13" s="27" t="s">
        <v>25</v>
      </c>
      <c r="C13" s="28">
        <v>0</v>
      </c>
    </row>
    <row r="14" spans="1:3" x14ac:dyDescent="0.3">
      <c r="A14" s="27">
        <f t="shared" si="1"/>
        <v>13</v>
      </c>
      <c r="B14" s="27" t="s">
        <v>26</v>
      </c>
      <c r="C14" s="28">
        <v>0</v>
      </c>
    </row>
    <row r="15" spans="1:3" x14ac:dyDescent="0.3">
      <c r="A15" s="27">
        <f t="shared" si="1"/>
        <v>14</v>
      </c>
      <c r="B15" s="27" t="s">
        <v>27</v>
      </c>
      <c r="C15" s="28">
        <v>0</v>
      </c>
    </row>
    <row r="16" spans="1:3" x14ac:dyDescent="0.3">
      <c r="A16" s="27">
        <f t="shared" si="1"/>
        <v>15</v>
      </c>
      <c r="B16" s="27" t="s">
        <v>28</v>
      </c>
      <c r="C16" s="28">
        <v>0</v>
      </c>
    </row>
    <row r="17" spans="1:3" x14ac:dyDescent="0.3">
      <c r="A17" s="27">
        <f t="shared" si="1"/>
        <v>16</v>
      </c>
      <c r="B17" s="27" t="s">
        <v>29</v>
      </c>
      <c r="C17" s="28">
        <v>0</v>
      </c>
    </row>
    <row r="18" spans="1:3" x14ac:dyDescent="0.3">
      <c r="A18" s="27">
        <f t="shared" si="1"/>
        <v>17</v>
      </c>
      <c r="B18" s="27" t="s">
        <v>30</v>
      </c>
      <c r="C18" s="28">
        <v>0</v>
      </c>
    </row>
    <row r="19" spans="1:3" x14ac:dyDescent="0.3">
      <c r="A19" s="27">
        <f t="shared" si="1"/>
        <v>18</v>
      </c>
      <c r="B19" s="27" t="s">
        <v>31</v>
      </c>
      <c r="C19" s="28">
        <v>0</v>
      </c>
    </row>
    <row r="20" spans="1:3" x14ac:dyDescent="0.3">
      <c r="A20" s="27">
        <f t="shared" si="1"/>
        <v>19</v>
      </c>
      <c r="B20" s="27" t="s">
        <v>32</v>
      </c>
      <c r="C20" s="28">
        <v>0</v>
      </c>
    </row>
    <row r="21" spans="1:3" x14ac:dyDescent="0.3">
      <c r="A21" s="27">
        <f t="shared" si="1"/>
        <v>20</v>
      </c>
      <c r="B21" s="27" t="s">
        <v>33</v>
      </c>
      <c r="C21" s="28">
        <v>0</v>
      </c>
    </row>
    <row r="22" spans="1:3" x14ac:dyDescent="0.3">
      <c r="A22" s="27">
        <f t="shared" si="1"/>
        <v>21</v>
      </c>
      <c r="B22" s="27" t="s">
        <v>34</v>
      </c>
      <c r="C22" s="28">
        <v>0</v>
      </c>
    </row>
    <row r="23" spans="1:3" x14ac:dyDescent="0.3">
      <c r="A23" s="27">
        <f t="shared" ref="A23:A32" si="2">ROW()-1</f>
        <v>22</v>
      </c>
      <c r="B23" s="27" t="s">
        <v>35</v>
      </c>
      <c r="C23" s="28">
        <v>0</v>
      </c>
    </row>
    <row r="24" spans="1:3" x14ac:dyDescent="0.3">
      <c r="A24" s="27">
        <f t="shared" si="2"/>
        <v>23</v>
      </c>
      <c r="B24" s="27" t="s">
        <v>36</v>
      </c>
      <c r="C24" s="28">
        <v>0</v>
      </c>
    </row>
    <row r="25" spans="1:3" x14ac:dyDescent="0.3">
      <c r="A25" s="27">
        <f t="shared" si="2"/>
        <v>24</v>
      </c>
      <c r="B25" s="27" t="s">
        <v>37</v>
      </c>
      <c r="C25" s="28">
        <v>0</v>
      </c>
    </row>
    <row r="26" spans="1:3" x14ac:dyDescent="0.3">
      <c r="A26" s="27">
        <f t="shared" si="2"/>
        <v>25</v>
      </c>
      <c r="B26" s="27" t="s">
        <v>38</v>
      </c>
      <c r="C26" s="28">
        <v>0</v>
      </c>
    </row>
    <row r="27" spans="1:3" x14ac:dyDescent="0.3">
      <c r="A27" s="27">
        <f t="shared" si="2"/>
        <v>26</v>
      </c>
      <c r="B27" s="27" t="s">
        <v>39</v>
      </c>
      <c r="C27" s="28">
        <v>0</v>
      </c>
    </row>
    <row r="28" spans="1:3" x14ac:dyDescent="0.3">
      <c r="A28" s="27">
        <f t="shared" si="2"/>
        <v>27</v>
      </c>
      <c r="B28" s="27" t="s">
        <v>40</v>
      </c>
      <c r="C28" s="28">
        <v>0</v>
      </c>
    </row>
    <row r="29" spans="1:3" x14ac:dyDescent="0.3">
      <c r="A29" s="27">
        <f t="shared" si="2"/>
        <v>28</v>
      </c>
      <c r="B29" s="27" t="s">
        <v>41</v>
      </c>
      <c r="C29" s="28">
        <v>0</v>
      </c>
    </row>
    <row r="30" spans="1:3" x14ac:dyDescent="0.3">
      <c r="A30" s="27">
        <f t="shared" si="2"/>
        <v>29</v>
      </c>
      <c r="B30" s="27" t="s">
        <v>42</v>
      </c>
      <c r="C30" s="28">
        <v>0</v>
      </c>
    </row>
    <row r="31" spans="1:3" x14ac:dyDescent="0.3">
      <c r="A31" s="27">
        <f t="shared" si="2"/>
        <v>30</v>
      </c>
      <c r="B31" s="27" t="s">
        <v>43</v>
      </c>
      <c r="C31" s="28">
        <v>0</v>
      </c>
    </row>
    <row r="32" spans="1:3" x14ac:dyDescent="0.3">
      <c r="A32" s="27">
        <f t="shared" si="2"/>
        <v>31</v>
      </c>
      <c r="B32" s="27" t="s">
        <v>44</v>
      </c>
      <c r="C32" s="28">
        <v>0</v>
      </c>
    </row>
    <row r="33" spans="1:3" x14ac:dyDescent="0.3">
      <c r="A33" s="27">
        <f t="shared" ref="A33:A42" si="3">ROW()-1</f>
        <v>32</v>
      </c>
      <c r="B33" s="27" t="s">
        <v>45</v>
      </c>
      <c r="C33" s="28">
        <v>0</v>
      </c>
    </row>
    <row r="34" spans="1:3" x14ac:dyDescent="0.3">
      <c r="A34" s="27">
        <f t="shared" si="3"/>
        <v>33</v>
      </c>
      <c r="B34" s="27" t="s">
        <v>46</v>
      </c>
      <c r="C34" s="28">
        <v>0</v>
      </c>
    </row>
    <row r="35" spans="1:3" x14ac:dyDescent="0.3">
      <c r="A35" s="27">
        <f t="shared" si="3"/>
        <v>34</v>
      </c>
      <c r="B35" s="27" t="s">
        <v>47</v>
      </c>
      <c r="C35" s="28">
        <v>0</v>
      </c>
    </row>
    <row r="36" spans="1:3" x14ac:dyDescent="0.3">
      <c r="A36" s="27">
        <f t="shared" si="3"/>
        <v>35</v>
      </c>
      <c r="B36" s="27" t="s">
        <v>48</v>
      </c>
      <c r="C36" s="28">
        <v>0</v>
      </c>
    </row>
    <row r="37" spans="1:3" x14ac:dyDescent="0.3">
      <c r="A37" s="27">
        <f t="shared" si="3"/>
        <v>36</v>
      </c>
      <c r="B37" s="27" t="s">
        <v>49</v>
      </c>
      <c r="C37" s="28">
        <v>0</v>
      </c>
    </row>
    <row r="38" spans="1:3" x14ac:dyDescent="0.3">
      <c r="A38" s="27">
        <f t="shared" si="3"/>
        <v>37</v>
      </c>
      <c r="B38" s="27" t="s">
        <v>50</v>
      </c>
      <c r="C38" s="28">
        <v>0</v>
      </c>
    </row>
    <row r="39" spans="1:3" x14ac:dyDescent="0.3">
      <c r="A39" s="27">
        <f t="shared" si="3"/>
        <v>38</v>
      </c>
      <c r="B39" s="27" t="s">
        <v>51</v>
      </c>
      <c r="C39" s="28">
        <v>0</v>
      </c>
    </row>
    <row r="40" spans="1:3" x14ac:dyDescent="0.3">
      <c r="A40" s="27">
        <f t="shared" si="3"/>
        <v>39</v>
      </c>
      <c r="B40" s="27" t="s">
        <v>52</v>
      </c>
      <c r="C40" s="28">
        <v>0</v>
      </c>
    </row>
    <row r="41" spans="1:3" x14ac:dyDescent="0.3">
      <c r="A41" s="27">
        <f t="shared" si="3"/>
        <v>40</v>
      </c>
      <c r="B41" s="27" t="s">
        <v>53</v>
      </c>
      <c r="C41" s="28">
        <v>0</v>
      </c>
    </row>
    <row r="42" spans="1:3" x14ac:dyDescent="0.3">
      <c r="A42" s="27">
        <f t="shared" si="3"/>
        <v>41</v>
      </c>
      <c r="B42" s="27" t="s">
        <v>54</v>
      </c>
      <c r="C42" s="28">
        <v>0</v>
      </c>
    </row>
    <row r="43" spans="1:3" x14ac:dyDescent="0.3">
      <c r="A43" s="27">
        <f t="shared" ref="A43:A52" si="4">ROW()-1</f>
        <v>42</v>
      </c>
      <c r="B43" s="27" t="s">
        <v>55</v>
      </c>
      <c r="C43" s="28">
        <v>0</v>
      </c>
    </row>
    <row r="44" spans="1:3" x14ac:dyDescent="0.3">
      <c r="A44" s="27">
        <f t="shared" si="4"/>
        <v>43</v>
      </c>
      <c r="B44" s="27" t="s">
        <v>56</v>
      </c>
      <c r="C44" s="28">
        <v>0</v>
      </c>
    </row>
    <row r="45" spans="1:3" x14ac:dyDescent="0.3">
      <c r="A45" s="27">
        <f t="shared" si="4"/>
        <v>44</v>
      </c>
      <c r="B45" s="27" t="s">
        <v>57</v>
      </c>
      <c r="C45" s="28">
        <v>0</v>
      </c>
    </row>
    <row r="46" spans="1:3" x14ac:dyDescent="0.3">
      <c r="A46" s="27">
        <f t="shared" si="4"/>
        <v>45</v>
      </c>
      <c r="B46" s="27" t="s">
        <v>58</v>
      </c>
      <c r="C46" s="28">
        <v>0</v>
      </c>
    </row>
    <row r="47" spans="1:3" x14ac:dyDescent="0.3">
      <c r="A47" s="27">
        <f t="shared" si="4"/>
        <v>46</v>
      </c>
      <c r="B47" s="27" t="s">
        <v>59</v>
      </c>
      <c r="C47" s="28">
        <v>0</v>
      </c>
    </row>
    <row r="48" spans="1:3" x14ac:dyDescent="0.3">
      <c r="A48" s="27">
        <f t="shared" si="4"/>
        <v>47</v>
      </c>
      <c r="B48" s="27" t="s">
        <v>60</v>
      </c>
      <c r="C48" s="28">
        <v>0</v>
      </c>
    </row>
    <row r="49" spans="1:3" x14ac:dyDescent="0.3">
      <c r="A49" s="27">
        <f t="shared" si="4"/>
        <v>48</v>
      </c>
      <c r="B49" s="27" t="s">
        <v>61</v>
      </c>
      <c r="C49" s="28">
        <v>0</v>
      </c>
    </row>
    <row r="50" spans="1:3" x14ac:dyDescent="0.3">
      <c r="A50" s="27">
        <f t="shared" si="4"/>
        <v>49</v>
      </c>
      <c r="B50" s="27" t="s">
        <v>62</v>
      </c>
      <c r="C50" s="28">
        <v>0</v>
      </c>
    </row>
    <row r="51" spans="1:3" x14ac:dyDescent="0.3">
      <c r="A51" s="27">
        <f t="shared" si="4"/>
        <v>50</v>
      </c>
      <c r="B51" s="27" t="s">
        <v>63</v>
      </c>
      <c r="C51" s="28">
        <v>0</v>
      </c>
    </row>
    <row r="52" spans="1:3" x14ac:dyDescent="0.3">
      <c r="A52" s="27">
        <f t="shared" si="4"/>
        <v>51</v>
      </c>
      <c r="B52" s="27" t="s">
        <v>64</v>
      </c>
      <c r="C52" s="28">
        <v>0</v>
      </c>
    </row>
    <row r="53" spans="1:3" x14ac:dyDescent="0.3">
      <c r="A53" s="27">
        <f t="shared" ref="A53:A62" si="5">ROW()-1</f>
        <v>52</v>
      </c>
      <c r="B53" s="27" t="s">
        <v>65</v>
      </c>
      <c r="C53" s="28">
        <v>0</v>
      </c>
    </row>
    <row r="54" spans="1:3" x14ac:dyDescent="0.3">
      <c r="A54" s="27">
        <f t="shared" si="5"/>
        <v>53</v>
      </c>
      <c r="B54" s="27" t="s">
        <v>66</v>
      </c>
      <c r="C54" s="28">
        <v>0</v>
      </c>
    </row>
    <row r="55" spans="1:3" x14ac:dyDescent="0.3">
      <c r="A55" s="27">
        <f t="shared" si="5"/>
        <v>54</v>
      </c>
      <c r="B55" s="27" t="s">
        <v>67</v>
      </c>
      <c r="C55" s="28">
        <v>0</v>
      </c>
    </row>
    <row r="56" spans="1:3" x14ac:dyDescent="0.3">
      <c r="A56" s="27">
        <f t="shared" si="5"/>
        <v>55</v>
      </c>
      <c r="B56" s="27" t="s">
        <v>68</v>
      </c>
      <c r="C56" s="28">
        <v>0</v>
      </c>
    </row>
    <row r="57" spans="1:3" x14ac:dyDescent="0.3">
      <c r="A57" s="27">
        <f t="shared" si="5"/>
        <v>56</v>
      </c>
      <c r="B57" s="27" t="s">
        <v>69</v>
      </c>
      <c r="C57" s="28">
        <v>0</v>
      </c>
    </row>
    <row r="58" spans="1:3" x14ac:dyDescent="0.3">
      <c r="A58" s="27">
        <f t="shared" si="5"/>
        <v>57</v>
      </c>
      <c r="B58" s="27" t="s">
        <v>70</v>
      </c>
      <c r="C58" s="28">
        <v>0</v>
      </c>
    </row>
    <row r="59" spans="1:3" x14ac:dyDescent="0.3">
      <c r="A59" s="27">
        <f t="shared" si="5"/>
        <v>58</v>
      </c>
      <c r="B59" s="27" t="s">
        <v>71</v>
      </c>
      <c r="C59" s="28">
        <v>0</v>
      </c>
    </row>
    <row r="60" spans="1:3" x14ac:dyDescent="0.3">
      <c r="A60" s="27">
        <f t="shared" si="5"/>
        <v>59</v>
      </c>
      <c r="B60" s="27" t="s">
        <v>72</v>
      </c>
      <c r="C60" s="28">
        <v>0</v>
      </c>
    </row>
    <row r="61" spans="1:3" x14ac:dyDescent="0.3">
      <c r="A61" s="27">
        <f t="shared" si="5"/>
        <v>60</v>
      </c>
      <c r="B61" s="27" t="s">
        <v>73</v>
      </c>
      <c r="C61" s="28">
        <v>0</v>
      </c>
    </row>
    <row r="62" spans="1:3" x14ac:dyDescent="0.3">
      <c r="A62" s="27">
        <f t="shared" si="5"/>
        <v>61</v>
      </c>
      <c r="B62" s="27" t="s">
        <v>74</v>
      </c>
      <c r="C62" s="28">
        <v>0</v>
      </c>
    </row>
    <row r="63" spans="1:3" x14ac:dyDescent="0.3">
      <c r="A63" s="27">
        <f t="shared" ref="A63:A72" si="6">ROW()-1</f>
        <v>62</v>
      </c>
      <c r="B63" s="27" t="s">
        <v>75</v>
      </c>
      <c r="C63" s="28">
        <v>0</v>
      </c>
    </row>
    <row r="64" spans="1:3" x14ac:dyDescent="0.3">
      <c r="A64" s="27">
        <f t="shared" si="6"/>
        <v>63</v>
      </c>
      <c r="B64" s="27" t="s">
        <v>76</v>
      </c>
      <c r="C64" s="28">
        <v>0</v>
      </c>
    </row>
    <row r="65" spans="1:3" x14ac:dyDescent="0.3">
      <c r="A65" s="27">
        <f t="shared" si="6"/>
        <v>64</v>
      </c>
      <c r="B65" s="27" t="s">
        <v>77</v>
      </c>
      <c r="C65" s="28">
        <v>0</v>
      </c>
    </row>
    <row r="66" spans="1:3" x14ac:dyDescent="0.3">
      <c r="A66" s="27">
        <f t="shared" si="6"/>
        <v>65</v>
      </c>
      <c r="B66" s="27" t="s">
        <v>78</v>
      </c>
      <c r="C66" s="28">
        <v>0</v>
      </c>
    </row>
    <row r="67" spans="1:3" x14ac:dyDescent="0.3">
      <c r="A67" s="27">
        <f t="shared" si="6"/>
        <v>66</v>
      </c>
      <c r="B67" s="27" t="s">
        <v>79</v>
      </c>
      <c r="C67" s="28">
        <v>0</v>
      </c>
    </row>
    <row r="68" spans="1:3" x14ac:dyDescent="0.3">
      <c r="A68" s="27">
        <f t="shared" si="6"/>
        <v>67</v>
      </c>
      <c r="B68" s="27" t="s">
        <v>80</v>
      </c>
      <c r="C68" s="28">
        <v>0</v>
      </c>
    </row>
    <row r="69" spans="1:3" x14ac:dyDescent="0.3">
      <c r="A69" s="27">
        <f t="shared" si="6"/>
        <v>68</v>
      </c>
      <c r="B69" s="27" t="s">
        <v>81</v>
      </c>
      <c r="C69" s="28">
        <v>0</v>
      </c>
    </row>
    <row r="70" spans="1:3" x14ac:dyDescent="0.3">
      <c r="A70" s="27">
        <f t="shared" si="6"/>
        <v>69</v>
      </c>
      <c r="B70" s="27" t="s">
        <v>82</v>
      </c>
      <c r="C70" s="28">
        <v>0</v>
      </c>
    </row>
    <row r="71" spans="1:3" x14ac:dyDescent="0.3">
      <c r="A71" s="27">
        <f t="shared" si="6"/>
        <v>70</v>
      </c>
      <c r="B71" s="27" t="s">
        <v>83</v>
      </c>
      <c r="C71" s="28">
        <v>0</v>
      </c>
    </row>
    <row r="72" spans="1:3" x14ac:dyDescent="0.3">
      <c r="A72" s="27">
        <f t="shared" si="6"/>
        <v>71</v>
      </c>
      <c r="B72" s="27" t="s">
        <v>84</v>
      </c>
      <c r="C72" s="28">
        <v>0</v>
      </c>
    </row>
    <row r="73" spans="1:3" x14ac:dyDescent="0.3">
      <c r="A73" s="27">
        <f t="shared" ref="A73:A82" si="7">ROW()-1</f>
        <v>72</v>
      </c>
      <c r="B73" s="27" t="s">
        <v>85</v>
      </c>
      <c r="C73" s="28">
        <v>0</v>
      </c>
    </row>
    <row r="74" spans="1:3" x14ac:dyDescent="0.3">
      <c r="A74" s="27">
        <f t="shared" si="7"/>
        <v>73</v>
      </c>
      <c r="B74" s="27" t="s">
        <v>86</v>
      </c>
      <c r="C74" s="28">
        <v>0</v>
      </c>
    </row>
    <row r="75" spans="1:3" x14ac:dyDescent="0.3">
      <c r="A75" s="27">
        <f t="shared" si="7"/>
        <v>74</v>
      </c>
      <c r="B75" s="27" t="s">
        <v>87</v>
      </c>
      <c r="C75" s="28">
        <v>0</v>
      </c>
    </row>
    <row r="76" spans="1:3" x14ac:dyDescent="0.3">
      <c r="A76" s="27">
        <f t="shared" si="7"/>
        <v>75</v>
      </c>
      <c r="B76" s="27" t="s">
        <v>88</v>
      </c>
      <c r="C76" s="28">
        <v>0</v>
      </c>
    </row>
    <row r="77" spans="1:3" x14ac:dyDescent="0.3">
      <c r="A77" s="27">
        <f t="shared" si="7"/>
        <v>76</v>
      </c>
      <c r="B77" s="27" t="s">
        <v>89</v>
      </c>
      <c r="C77" s="28">
        <v>0</v>
      </c>
    </row>
    <row r="78" spans="1:3" x14ac:dyDescent="0.3">
      <c r="A78" s="27">
        <f t="shared" si="7"/>
        <v>77</v>
      </c>
      <c r="B78" s="27" t="s">
        <v>90</v>
      </c>
      <c r="C78" s="28">
        <v>0</v>
      </c>
    </row>
    <row r="79" spans="1:3" x14ac:dyDescent="0.3">
      <c r="A79" s="27">
        <f t="shared" si="7"/>
        <v>78</v>
      </c>
      <c r="B79" s="27" t="s">
        <v>91</v>
      </c>
      <c r="C79" s="28">
        <v>0</v>
      </c>
    </row>
    <row r="80" spans="1:3" x14ac:dyDescent="0.3">
      <c r="A80" s="27">
        <f t="shared" si="7"/>
        <v>79</v>
      </c>
      <c r="B80" s="27" t="s">
        <v>92</v>
      </c>
      <c r="C80" s="28">
        <v>0</v>
      </c>
    </row>
    <row r="81" spans="1:3" x14ac:dyDescent="0.3">
      <c r="A81" s="27">
        <f t="shared" si="7"/>
        <v>80</v>
      </c>
      <c r="B81" s="27" t="s">
        <v>93</v>
      </c>
      <c r="C81" s="28">
        <v>0</v>
      </c>
    </row>
    <row r="82" spans="1:3" x14ac:dyDescent="0.3">
      <c r="A82" s="27">
        <f t="shared" si="7"/>
        <v>81</v>
      </c>
      <c r="B82" s="27" t="s">
        <v>94</v>
      </c>
      <c r="C82" s="28">
        <v>0</v>
      </c>
    </row>
    <row r="83" spans="1:3" x14ac:dyDescent="0.3">
      <c r="A83" s="27">
        <f t="shared" ref="A83:A92" si="8">ROW()-1</f>
        <v>82</v>
      </c>
      <c r="B83" s="27" t="s">
        <v>95</v>
      </c>
      <c r="C83" s="28">
        <v>0</v>
      </c>
    </row>
    <row r="84" spans="1:3" x14ac:dyDescent="0.3">
      <c r="A84" s="27">
        <f t="shared" si="8"/>
        <v>83</v>
      </c>
      <c r="B84" s="27" t="s">
        <v>96</v>
      </c>
      <c r="C84" s="28">
        <v>0</v>
      </c>
    </row>
    <row r="85" spans="1:3" x14ac:dyDescent="0.3">
      <c r="A85" s="27">
        <f t="shared" si="8"/>
        <v>84</v>
      </c>
      <c r="B85" s="27" t="s">
        <v>97</v>
      </c>
      <c r="C85" s="28">
        <v>0</v>
      </c>
    </row>
    <row r="86" spans="1:3" x14ac:dyDescent="0.3">
      <c r="A86" s="27">
        <f t="shared" si="8"/>
        <v>85</v>
      </c>
      <c r="B86" s="27" t="s">
        <v>98</v>
      </c>
      <c r="C86" s="28">
        <v>0</v>
      </c>
    </row>
    <row r="87" spans="1:3" x14ac:dyDescent="0.3">
      <c r="A87" s="27">
        <f t="shared" si="8"/>
        <v>86</v>
      </c>
      <c r="B87" s="27" t="s">
        <v>99</v>
      </c>
      <c r="C87" s="28">
        <v>0</v>
      </c>
    </row>
    <row r="88" spans="1:3" x14ac:dyDescent="0.3">
      <c r="A88" s="27">
        <f t="shared" si="8"/>
        <v>87</v>
      </c>
      <c r="B88" s="27" t="s">
        <v>100</v>
      </c>
      <c r="C88" s="28">
        <v>0</v>
      </c>
    </row>
    <row r="89" spans="1:3" x14ac:dyDescent="0.3">
      <c r="A89" s="27">
        <f t="shared" si="8"/>
        <v>88</v>
      </c>
      <c r="B89" s="27" t="s">
        <v>101</v>
      </c>
      <c r="C89" s="28">
        <v>0</v>
      </c>
    </row>
    <row r="90" spans="1:3" x14ac:dyDescent="0.3">
      <c r="A90" s="27">
        <f t="shared" si="8"/>
        <v>89</v>
      </c>
      <c r="B90" s="27" t="s">
        <v>102</v>
      </c>
      <c r="C90" s="28">
        <v>0</v>
      </c>
    </row>
    <row r="91" spans="1:3" x14ac:dyDescent="0.3">
      <c r="A91" s="27">
        <f t="shared" si="8"/>
        <v>90</v>
      </c>
      <c r="B91" s="27" t="s">
        <v>103</v>
      </c>
      <c r="C91" s="28">
        <v>0.13</v>
      </c>
    </row>
    <row r="92" spans="1:3" x14ac:dyDescent="0.3">
      <c r="A92" s="27">
        <f t="shared" si="8"/>
        <v>91</v>
      </c>
      <c r="B92" s="27" t="s">
        <v>104</v>
      </c>
      <c r="C92" s="28">
        <v>0</v>
      </c>
    </row>
    <row r="93" spans="1:3" x14ac:dyDescent="0.3">
      <c r="A93" s="27">
        <f t="shared" ref="A93:A102" si="9">ROW()-1</f>
        <v>92</v>
      </c>
      <c r="B93" s="27" t="s">
        <v>105</v>
      </c>
      <c r="C93" s="28">
        <v>0</v>
      </c>
    </row>
    <row r="94" spans="1:3" x14ac:dyDescent="0.3">
      <c r="A94" s="27">
        <f t="shared" si="9"/>
        <v>93</v>
      </c>
      <c r="B94" s="27" t="s">
        <v>106</v>
      </c>
      <c r="C94" s="28">
        <v>0</v>
      </c>
    </row>
    <row r="95" spans="1:3" x14ac:dyDescent="0.3">
      <c r="A95" s="27">
        <f t="shared" si="9"/>
        <v>94</v>
      </c>
      <c r="B95" s="27" t="s">
        <v>107</v>
      </c>
      <c r="C95" s="28">
        <v>0</v>
      </c>
    </row>
    <row r="96" spans="1:3" x14ac:dyDescent="0.3">
      <c r="A96" s="27">
        <f t="shared" si="9"/>
        <v>95</v>
      </c>
      <c r="B96" s="27" t="s">
        <v>108</v>
      </c>
      <c r="C96" s="28">
        <v>0</v>
      </c>
    </row>
    <row r="97" spans="1:3" x14ac:dyDescent="0.3">
      <c r="A97" s="27">
        <f t="shared" si="9"/>
        <v>96</v>
      </c>
      <c r="B97" s="27" t="s">
        <v>109</v>
      </c>
      <c r="C97" s="28">
        <v>0</v>
      </c>
    </row>
    <row r="98" spans="1:3" x14ac:dyDescent="0.3">
      <c r="A98" s="27">
        <f t="shared" si="9"/>
        <v>97</v>
      </c>
      <c r="B98" s="27" t="s">
        <v>110</v>
      </c>
      <c r="C98" s="28">
        <v>0</v>
      </c>
    </row>
    <row r="99" spans="1:3" x14ac:dyDescent="0.3">
      <c r="A99" s="27">
        <f t="shared" si="9"/>
        <v>98</v>
      </c>
      <c r="B99" s="27" t="s">
        <v>111</v>
      </c>
      <c r="C99" s="28">
        <v>0</v>
      </c>
    </row>
    <row r="100" spans="1:3" x14ac:dyDescent="0.3">
      <c r="A100" s="27">
        <f t="shared" si="9"/>
        <v>99</v>
      </c>
      <c r="B100" s="27" t="s">
        <v>112</v>
      </c>
      <c r="C100" s="28">
        <v>0</v>
      </c>
    </row>
    <row r="101" spans="1:3" x14ac:dyDescent="0.3">
      <c r="A101" s="27">
        <f t="shared" si="9"/>
        <v>100</v>
      </c>
      <c r="B101" s="27" t="s">
        <v>113</v>
      </c>
      <c r="C101" s="28">
        <v>0</v>
      </c>
    </row>
    <row r="102" spans="1:3" x14ac:dyDescent="0.3">
      <c r="A102" s="27">
        <f t="shared" si="9"/>
        <v>101</v>
      </c>
      <c r="B102" s="27" t="s">
        <v>114</v>
      </c>
      <c r="C102" s="28">
        <v>0</v>
      </c>
    </row>
    <row r="103" spans="1:3" x14ac:dyDescent="0.3">
      <c r="A103" s="27">
        <f t="shared" ref="A103:A112" si="10">ROW()-1</f>
        <v>102</v>
      </c>
      <c r="B103" s="27" t="s">
        <v>115</v>
      </c>
      <c r="C103" s="28">
        <v>0</v>
      </c>
    </row>
    <row r="104" spans="1:3" x14ac:dyDescent="0.3">
      <c r="A104" s="27">
        <f t="shared" si="10"/>
        <v>103</v>
      </c>
      <c r="B104" s="3" t="s">
        <v>116</v>
      </c>
      <c r="C104" s="28">
        <v>0</v>
      </c>
    </row>
    <row r="105" spans="1:3" x14ac:dyDescent="0.3">
      <c r="A105" s="27">
        <f t="shared" si="10"/>
        <v>104</v>
      </c>
      <c r="B105" s="3" t="s">
        <v>117</v>
      </c>
      <c r="C105" s="28">
        <v>0</v>
      </c>
    </row>
    <row r="106" spans="1:3" x14ac:dyDescent="0.3">
      <c r="A106" s="27">
        <f t="shared" si="10"/>
        <v>105</v>
      </c>
      <c r="B106" s="3" t="s">
        <v>118</v>
      </c>
      <c r="C106" s="28">
        <v>0</v>
      </c>
    </row>
    <row r="107" spans="1:3" x14ac:dyDescent="0.3">
      <c r="A107" s="27">
        <f t="shared" si="10"/>
        <v>106</v>
      </c>
      <c r="B107" s="3" t="s">
        <v>119</v>
      </c>
      <c r="C107" s="28">
        <v>0</v>
      </c>
    </row>
    <row r="108" spans="1:3" x14ac:dyDescent="0.3">
      <c r="A108" s="27">
        <f t="shared" si="10"/>
        <v>107</v>
      </c>
      <c r="B108" s="3" t="s">
        <v>120</v>
      </c>
      <c r="C108" s="28">
        <v>0</v>
      </c>
    </row>
    <row r="109" spans="1:3" x14ac:dyDescent="0.3">
      <c r="A109" s="27">
        <f t="shared" si="10"/>
        <v>108</v>
      </c>
      <c r="B109" s="3" t="s">
        <v>121</v>
      </c>
      <c r="C109" s="28">
        <v>0</v>
      </c>
    </row>
    <row r="110" spans="1:3" x14ac:dyDescent="0.3">
      <c r="A110" s="27">
        <f t="shared" si="10"/>
        <v>109</v>
      </c>
      <c r="B110" s="3" t="s">
        <v>122</v>
      </c>
      <c r="C110" s="28">
        <v>0</v>
      </c>
    </row>
    <row r="111" spans="1:3" x14ac:dyDescent="0.3">
      <c r="A111" s="27">
        <f t="shared" si="10"/>
        <v>110</v>
      </c>
      <c r="B111" s="3" t="s">
        <v>123</v>
      </c>
      <c r="C111" s="28">
        <v>0</v>
      </c>
    </row>
    <row r="112" spans="1:3" x14ac:dyDescent="0.3">
      <c r="A112" s="27">
        <f t="shared" si="10"/>
        <v>111</v>
      </c>
      <c r="B112" s="3" t="s">
        <v>124</v>
      </c>
      <c r="C112" s="28">
        <v>0</v>
      </c>
    </row>
    <row r="113" spans="1:3" x14ac:dyDescent="0.3">
      <c r="A113" s="27">
        <f t="shared" ref="A113:A122" si="11">ROW()-1</f>
        <v>112</v>
      </c>
      <c r="B113" s="3" t="s">
        <v>125</v>
      </c>
      <c r="C113" s="28">
        <v>0</v>
      </c>
    </row>
    <row r="114" spans="1:3" x14ac:dyDescent="0.3">
      <c r="A114" s="27">
        <f t="shared" si="11"/>
        <v>113</v>
      </c>
      <c r="B114" s="3" t="s">
        <v>126</v>
      </c>
      <c r="C114" s="28">
        <v>0</v>
      </c>
    </row>
    <row r="115" spans="1:3" x14ac:dyDescent="0.3">
      <c r="A115" s="27">
        <f t="shared" si="11"/>
        <v>114</v>
      </c>
      <c r="B115" s="3" t="s">
        <v>127</v>
      </c>
      <c r="C115" s="28">
        <v>0</v>
      </c>
    </row>
    <row r="116" spans="1:3" x14ac:dyDescent="0.3">
      <c r="A116" s="27">
        <f t="shared" si="11"/>
        <v>115</v>
      </c>
      <c r="B116" s="30" t="s">
        <v>128</v>
      </c>
      <c r="C116" s="28">
        <v>0</v>
      </c>
    </row>
    <row r="117" spans="1:3" x14ac:dyDescent="0.3">
      <c r="A117" s="27">
        <f t="shared" si="11"/>
        <v>116</v>
      </c>
      <c r="B117" s="30" t="s">
        <v>129</v>
      </c>
      <c r="C117" s="28">
        <v>0</v>
      </c>
    </row>
    <row r="118" spans="1:3" x14ac:dyDescent="0.3">
      <c r="A118" s="27">
        <f t="shared" si="11"/>
        <v>117</v>
      </c>
      <c r="B118" s="30" t="s">
        <v>130</v>
      </c>
      <c r="C118" s="28">
        <v>0</v>
      </c>
    </row>
    <row r="119" spans="1:3" x14ac:dyDescent="0.3">
      <c r="A119" s="27">
        <f t="shared" si="11"/>
        <v>118</v>
      </c>
      <c r="B119" s="30" t="s">
        <v>131</v>
      </c>
      <c r="C119" s="28">
        <v>0</v>
      </c>
    </row>
    <row r="120" spans="1:3" x14ac:dyDescent="0.3">
      <c r="A120" s="27">
        <f t="shared" si="11"/>
        <v>119</v>
      </c>
      <c r="B120" s="30" t="s">
        <v>132</v>
      </c>
      <c r="C120" s="28">
        <v>0</v>
      </c>
    </row>
    <row r="121" spans="1:3" x14ac:dyDescent="0.3">
      <c r="A121" s="27">
        <f t="shared" si="11"/>
        <v>120</v>
      </c>
      <c r="B121" s="30" t="s">
        <v>133</v>
      </c>
      <c r="C121" s="28">
        <v>0</v>
      </c>
    </row>
    <row r="122" spans="1:3" x14ac:dyDescent="0.3">
      <c r="A122" s="27">
        <f t="shared" si="11"/>
        <v>121</v>
      </c>
      <c r="B122" s="30" t="s">
        <v>134</v>
      </c>
      <c r="C122" s="28">
        <v>0</v>
      </c>
    </row>
    <row r="123" spans="1:3" x14ac:dyDescent="0.3">
      <c r="A123" s="27">
        <f t="shared" ref="A123:A132" si="12">ROW()-1</f>
        <v>122</v>
      </c>
      <c r="B123" s="30" t="s">
        <v>135</v>
      </c>
      <c r="C123" s="28">
        <v>0</v>
      </c>
    </row>
    <row r="124" spans="1:3" x14ac:dyDescent="0.3">
      <c r="A124" s="27">
        <f t="shared" si="12"/>
        <v>123</v>
      </c>
      <c r="B124" s="30" t="s">
        <v>136</v>
      </c>
      <c r="C124" s="28">
        <v>0</v>
      </c>
    </row>
    <row r="125" spans="1:3" x14ac:dyDescent="0.3">
      <c r="A125" s="27">
        <f t="shared" si="12"/>
        <v>124</v>
      </c>
      <c r="B125" s="30" t="s">
        <v>137</v>
      </c>
      <c r="C125" s="28">
        <v>0</v>
      </c>
    </row>
    <row r="126" spans="1:3" x14ac:dyDescent="0.3">
      <c r="A126" s="27">
        <f t="shared" si="12"/>
        <v>125</v>
      </c>
      <c r="B126" s="30" t="s">
        <v>138</v>
      </c>
      <c r="C126" s="28">
        <v>0</v>
      </c>
    </row>
    <row r="127" spans="1:3" x14ac:dyDescent="0.3">
      <c r="A127" s="27">
        <f t="shared" si="12"/>
        <v>126</v>
      </c>
      <c r="B127" s="28" t="s">
        <v>139</v>
      </c>
      <c r="C127" s="28">
        <v>0</v>
      </c>
    </row>
    <row r="128" spans="1:3" x14ac:dyDescent="0.3">
      <c r="A128" s="27">
        <f t="shared" si="12"/>
        <v>127</v>
      </c>
      <c r="B128" s="28" t="s">
        <v>140</v>
      </c>
      <c r="C128" s="28">
        <v>0</v>
      </c>
    </row>
    <row r="129" spans="1:3" x14ac:dyDescent="0.3">
      <c r="A129" s="27">
        <f t="shared" si="12"/>
        <v>128</v>
      </c>
      <c r="B129" s="28" t="s">
        <v>141</v>
      </c>
      <c r="C129" s="28">
        <v>0</v>
      </c>
    </row>
    <row r="130" spans="1:3" x14ac:dyDescent="0.3">
      <c r="A130" s="27">
        <f t="shared" si="12"/>
        <v>129</v>
      </c>
      <c r="B130" s="28" t="s">
        <v>142</v>
      </c>
      <c r="C130" s="28">
        <v>0</v>
      </c>
    </row>
    <row r="131" spans="1:3" x14ac:dyDescent="0.3">
      <c r="A131" s="27">
        <f t="shared" si="12"/>
        <v>130</v>
      </c>
      <c r="B131" s="3" t="s">
        <v>143</v>
      </c>
      <c r="C131" s="28">
        <v>0</v>
      </c>
    </row>
    <row r="132" spans="1:3" x14ac:dyDescent="0.3">
      <c r="A132" s="27">
        <f t="shared" si="12"/>
        <v>131</v>
      </c>
      <c r="B132" s="3" t="s">
        <v>144</v>
      </c>
      <c r="C132" s="28">
        <v>0</v>
      </c>
    </row>
    <row r="133" spans="1:3" x14ac:dyDescent="0.3">
      <c r="A133" s="27">
        <f t="shared" ref="A133:A142" si="13">ROW()-1</f>
        <v>132</v>
      </c>
      <c r="B133" s="3" t="s">
        <v>145</v>
      </c>
      <c r="C133" s="28">
        <v>0</v>
      </c>
    </row>
    <row r="134" spans="1:3" x14ac:dyDescent="0.3">
      <c r="A134" s="27">
        <f t="shared" si="13"/>
        <v>133</v>
      </c>
      <c r="B134" s="3" t="s">
        <v>146</v>
      </c>
      <c r="C134" s="28">
        <v>0</v>
      </c>
    </row>
    <row r="135" spans="1:3" x14ac:dyDescent="0.3">
      <c r="A135" s="27">
        <f t="shared" si="13"/>
        <v>134</v>
      </c>
      <c r="B135" s="3" t="s">
        <v>147</v>
      </c>
      <c r="C135" s="28">
        <v>0</v>
      </c>
    </row>
    <row r="136" spans="1:3" x14ac:dyDescent="0.3">
      <c r="A136" s="27">
        <f t="shared" si="13"/>
        <v>135</v>
      </c>
      <c r="B136" s="3" t="s">
        <v>148</v>
      </c>
      <c r="C136" s="28">
        <v>0</v>
      </c>
    </row>
    <row r="137" spans="1:3" x14ac:dyDescent="0.3">
      <c r="A137" s="27">
        <f t="shared" si="13"/>
        <v>136</v>
      </c>
      <c r="B137" s="3" t="s">
        <v>149</v>
      </c>
      <c r="C137" s="28">
        <v>0</v>
      </c>
    </row>
    <row r="138" spans="1:3" x14ac:dyDescent="0.3">
      <c r="A138" s="27">
        <f t="shared" si="13"/>
        <v>137</v>
      </c>
      <c r="B138" s="3" t="s">
        <v>150</v>
      </c>
      <c r="C138" s="28">
        <v>0</v>
      </c>
    </row>
    <row r="139" spans="1:3" x14ac:dyDescent="0.3">
      <c r="A139" s="27">
        <f t="shared" si="13"/>
        <v>138</v>
      </c>
      <c r="B139" s="3" t="s">
        <v>151</v>
      </c>
      <c r="C139" s="28">
        <v>0</v>
      </c>
    </row>
    <row r="140" spans="1:3" x14ac:dyDescent="0.3">
      <c r="A140" s="27">
        <f t="shared" si="13"/>
        <v>139</v>
      </c>
      <c r="B140" s="3" t="s">
        <v>152</v>
      </c>
      <c r="C140" s="28">
        <v>0.09</v>
      </c>
    </row>
    <row r="141" spans="1:3" x14ac:dyDescent="0.3">
      <c r="A141" s="27">
        <f t="shared" si="13"/>
        <v>140</v>
      </c>
      <c r="B141" s="27" t="s">
        <v>153</v>
      </c>
      <c r="C141" s="28">
        <v>0.09</v>
      </c>
    </row>
    <row r="142" spans="1:3" x14ac:dyDescent="0.3">
      <c r="A142" s="27">
        <f t="shared" si="13"/>
        <v>141</v>
      </c>
      <c r="B142" s="30" t="s">
        <v>154</v>
      </c>
      <c r="C142" s="28">
        <v>0.09</v>
      </c>
    </row>
    <row r="143" spans="1:3" x14ac:dyDescent="0.3">
      <c r="A143" s="27">
        <f t="shared" ref="A143:A152" si="14">ROW()-1</f>
        <v>142</v>
      </c>
      <c r="B143" s="27" t="s">
        <v>155</v>
      </c>
      <c r="C143" s="28">
        <v>0.09</v>
      </c>
    </row>
    <row r="144" spans="1:3" x14ac:dyDescent="0.3">
      <c r="A144" s="27">
        <f t="shared" si="14"/>
        <v>143</v>
      </c>
      <c r="B144" s="27" t="s">
        <v>156</v>
      </c>
      <c r="C144" s="28">
        <v>0.09</v>
      </c>
    </row>
    <row r="145" spans="1:3" x14ac:dyDescent="0.3">
      <c r="A145" s="27">
        <f t="shared" si="14"/>
        <v>144</v>
      </c>
      <c r="B145" s="27" t="s">
        <v>157</v>
      </c>
      <c r="C145" s="28">
        <v>0.09</v>
      </c>
    </row>
    <row r="146" spans="1:3" x14ac:dyDescent="0.3">
      <c r="A146" s="27">
        <f t="shared" si="14"/>
        <v>145</v>
      </c>
      <c r="B146" s="27" t="s">
        <v>158</v>
      </c>
      <c r="C146" s="28">
        <v>0.09</v>
      </c>
    </row>
    <row r="147" spans="1:3" x14ac:dyDescent="0.3">
      <c r="A147" s="27">
        <f t="shared" si="14"/>
        <v>146</v>
      </c>
      <c r="B147" s="27" t="s">
        <v>159</v>
      </c>
      <c r="C147" s="28">
        <v>0.09</v>
      </c>
    </row>
    <row r="148" spans="1:3" x14ac:dyDescent="0.3">
      <c r="A148" s="27">
        <f t="shared" si="14"/>
        <v>147</v>
      </c>
      <c r="B148" s="27" t="s">
        <v>160</v>
      </c>
      <c r="C148" s="28">
        <v>0.09</v>
      </c>
    </row>
    <row r="149" spans="1:3" x14ac:dyDescent="0.3">
      <c r="A149" s="27">
        <f t="shared" si="14"/>
        <v>148</v>
      </c>
      <c r="B149" s="27" t="s">
        <v>161</v>
      </c>
      <c r="C149" s="28">
        <v>0.09</v>
      </c>
    </row>
    <row r="150" spans="1:3" x14ac:dyDescent="0.3">
      <c r="A150" s="27">
        <f t="shared" si="14"/>
        <v>149</v>
      </c>
      <c r="B150" s="27" t="s">
        <v>162</v>
      </c>
      <c r="C150" s="28">
        <v>0.09</v>
      </c>
    </row>
    <row r="151" spans="1:3" x14ac:dyDescent="0.3">
      <c r="A151" s="27">
        <f t="shared" si="14"/>
        <v>150</v>
      </c>
      <c r="B151" s="27" t="s">
        <v>163</v>
      </c>
      <c r="C151" s="28">
        <v>0.09</v>
      </c>
    </row>
    <row r="152" spans="1:3" x14ac:dyDescent="0.3">
      <c r="A152" s="27">
        <f t="shared" si="14"/>
        <v>151</v>
      </c>
      <c r="B152" s="27" t="s">
        <v>164</v>
      </c>
      <c r="C152" s="28">
        <v>0.09</v>
      </c>
    </row>
    <row r="153" spans="1:3" x14ac:dyDescent="0.3">
      <c r="A153" s="27">
        <f t="shared" ref="A153:A162" si="15">ROW()-1</f>
        <v>152</v>
      </c>
      <c r="B153" s="27" t="s">
        <v>165</v>
      </c>
      <c r="C153" s="28">
        <v>0.09</v>
      </c>
    </row>
    <row r="154" spans="1:3" x14ac:dyDescent="0.3">
      <c r="A154" s="27">
        <f t="shared" si="15"/>
        <v>153</v>
      </c>
      <c r="B154" s="27" t="s">
        <v>166</v>
      </c>
      <c r="C154" s="28">
        <v>0.09</v>
      </c>
    </row>
    <row r="155" spans="1:3" x14ac:dyDescent="0.3">
      <c r="A155" s="27">
        <f t="shared" si="15"/>
        <v>154</v>
      </c>
      <c r="B155" s="27" t="s">
        <v>167</v>
      </c>
      <c r="C155" s="28">
        <v>0.09</v>
      </c>
    </row>
    <row r="156" spans="1:3" x14ac:dyDescent="0.3">
      <c r="A156" s="27">
        <f t="shared" si="15"/>
        <v>155</v>
      </c>
      <c r="B156" s="27" t="s">
        <v>168</v>
      </c>
      <c r="C156" s="28">
        <v>0.09</v>
      </c>
    </row>
    <row r="157" spans="1:3" x14ac:dyDescent="0.3">
      <c r="A157" s="27">
        <f t="shared" si="15"/>
        <v>156</v>
      </c>
      <c r="B157" s="27" t="s">
        <v>169</v>
      </c>
      <c r="C157" s="28">
        <v>0.09</v>
      </c>
    </row>
    <row r="158" spans="1:3" x14ac:dyDescent="0.3">
      <c r="A158" s="27">
        <f t="shared" si="15"/>
        <v>157</v>
      </c>
      <c r="B158" s="27" t="s">
        <v>170</v>
      </c>
      <c r="C158" s="28">
        <v>0.09</v>
      </c>
    </row>
    <row r="159" spans="1:3" x14ac:dyDescent="0.3">
      <c r="A159" s="27">
        <f t="shared" si="15"/>
        <v>158</v>
      </c>
      <c r="B159" s="27" t="s">
        <v>171</v>
      </c>
      <c r="C159" s="28">
        <v>0.09</v>
      </c>
    </row>
    <row r="160" spans="1:3" x14ac:dyDescent="0.3">
      <c r="A160" s="27">
        <f t="shared" si="15"/>
        <v>159</v>
      </c>
      <c r="B160" s="27" t="s">
        <v>172</v>
      </c>
      <c r="C160" s="28">
        <v>0.09</v>
      </c>
    </row>
    <row r="161" spans="1:3" x14ac:dyDescent="0.3">
      <c r="A161" s="27">
        <f t="shared" si="15"/>
        <v>160</v>
      </c>
      <c r="B161" s="27" t="s">
        <v>173</v>
      </c>
      <c r="C161" s="28">
        <v>0.09</v>
      </c>
    </row>
    <row r="162" spans="1:3" x14ac:dyDescent="0.3">
      <c r="A162" s="27">
        <f t="shared" si="15"/>
        <v>161</v>
      </c>
      <c r="B162" s="27" t="s">
        <v>174</v>
      </c>
      <c r="C162" s="28">
        <v>0.09</v>
      </c>
    </row>
    <row r="163" spans="1:3" x14ac:dyDescent="0.3">
      <c r="A163" s="27">
        <f t="shared" ref="A163:A172" si="16">ROW()-1</f>
        <v>162</v>
      </c>
      <c r="B163" s="27" t="s">
        <v>175</v>
      </c>
      <c r="C163" s="28">
        <v>0.09</v>
      </c>
    </row>
    <row r="164" spans="1:3" x14ac:dyDescent="0.3">
      <c r="A164" s="27">
        <f t="shared" si="16"/>
        <v>163</v>
      </c>
      <c r="B164" s="27" t="s">
        <v>176</v>
      </c>
      <c r="C164" s="28">
        <v>0.09</v>
      </c>
    </row>
    <row r="165" spans="1:3" x14ac:dyDescent="0.3">
      <c r="A165" s="27">
        <f t="shared" si="16"/>
        <v>164</v>
      </c>
      <c r="B165" s="27" t="s">
        <v>177</v>
      </c>
      <c r="C165" s="28">
        <v>0.09</v>
      </c>
    </row>
    <row r="166" spans="1:3" x14ac:dyDescent="0.3">
      <c r="A166" s="27">
        <f t="shared" si="16"/>
        <v>165</v>
      </c>
      <c r="B166" s="27" t="s">
        <v>178</v>
      </c>
      <c r="C166" s="28">
        <v>0.09</v>
      </c>
    </row>
    <row r="167" spans="1:3" x14ac:dyDescent="0.3">
      <c r="A167" s="27">
        <f t="shared" si="16"/>
        <v>166</v>
      </c>
      <c r="B167" s="27" t="s">
        <v>179</v>
      </c>
      <c r="C167" s="28">
        <v>0.09</v>
      </c>
    </row>
    <row r="168" spans="1:3" x14ac:dyDescent="0.3">
      <c r="A168" s="27">
        <f t="shared" si="16"/>
        <v>167</v>
      </c>
      <c r="B168" s="27" t="s">
        <v>180</v>
      </c>
      <c r="C168" s="28">
        <v>0.09</v>
      </c>
    </row>
    <row r="169" spans="1:3" x14ac:dyDescent="0.3">
      <c r="A169" s="27">
        <f t="shared" si="16"/>
        <v>168</v>
      </c>
      <c r="B169" s="27" t="s">
        <v>181</v>
      </c>
      <c r="C169" s="28">
        <v>0.09</v>
      </c>
    </row>
    <row r="170" spans="1:3" x14ac:dyDescent="0.3">
      <c r="A170" s="27">
        <f t="shared" si="16"/>
        <v>169</v>
      </c>
      <c r="B170" s="27" t="s">
        <v>182</v>
      </c>
      <c r="C170" s="28">
        <v>0.09</v>
      </c>
    </row>
    <row r="171" spans="1:3" x14ac:dyDescent="0.3">
      <c r="A171" s="27">
        <f t="shared" si="16"/>
        <v>170</v>
      </c>
      <c r="B171" s="27" t="s">
        <v>183</v>
      </c>
      <c r="C171" s="28">
        <v>0.09</v>
      </c>
    </row>
    <row r="172" spans="1:3" x14ac:dyDescent="0.3">
      <c r="A172" s="27">
        <f t="shared" si="16"/>
        <v>171</v>
      </c>
      <c r="B172" s="27" t="s">
        <v>184</v>
      </c>
      <c r="C172" s="28">
        <v>0.09</v>
      </c>
    </row>
    <row r="173" spans="1:3" x14ac:dyDescent="0.3">
      <c r="A173" s="27">
        <f t="shared" ref="A173:A182" si="17">ROW()-1</f>
        <v>172</v>
      </c>
      <c r="B173" s="27" t="s">
        <v>185</v>
      </c>
      <c r="C173" s="28">
        <v>0.09</v>
      </c>
    </row>
    <row r="174" spans="1:3" x14ac:dyDescent="0.3">
      <c r="A174" s="27">
        <f t="shared" si="17"/>
        <v>173</v>
      </c>
      <c r="B174" s="27" t="s">
        <v>186</v>
      </c>
      <c r="C174" s="28">
        <v>0.09</v>
      </c>
    </row>
    <row r="175" spans="1:3" x14ac:dyDescent="0.3">
      <c r="A175" s="27">
        <f t="shared" si="17"/>
        <v>174</v>
      </c>
      <c r="B175" s="27" t="s">
        <v>187</v>
      </c>
      <c r="C175" s="28">
        <v>0.09</v>
      </c>
    </row>
    <row r="176" spans="1:3" x14ac:dyDescent="0.3">
      <c r="A176" s="27">
        <f t="shared" si="17"/>
        <v>175</v>
      </c>
      <c r="B176" s="27" t="s">
        <v>188</v>
      </c>
      <c r="C176" s="28">
        <v>0.09</v>
      </c>
    </row>
    <row r="177" spans="1:3" x14ac:dyDescent="0.3">
      <c r="A177" s="27">
        <f t="shared" si="17"/>
        <v>176</v>
      </c>
      <c r="B177" s="27" t="s">
        <v>189</v>
      </c>
      <c r="C177" s="28">
        <v>0.09</v>
      </c>
    </row>
    <row r="178" spans="1:3" x14ac:dyDescent="0.3">
      <c r="A178" s="27">
        <f t="shared" si="17"/>
        <v>177</v>
      </c>
      <c r="B178" s="27" t="s">
        <v>190</v>
      </c>
      <c r="C178" s="28">
        <v>0.09</v>
      </c>
    </row>
    <row r="179" spans="1:3" x14ac:dyDescent="0.3">
      <c r="A179" s="27">
        <f t="shared" si="17"/>
        <v>178</v>
      </c>
      <c r="B179" s="27" t="s">
        <v>191</v>
      </c>
      <c r="C179" s="28">
        <v>0.09</v>
      </c>
    </row>
    <row r="180" spans="1:3" x14ac:dyDescent="0.3">
      <c r="A180" s="27">
        <f t="shared" si="17"/>
        <v>179</v>
      </c>
      <c r="B180" s="27" t="s">
        <v>192</v>
      </c>
      <c r="C180" s="28">
        <v>0.09</v>
      </c>
    </row>
    <row r="181" spans="1:3" x14ac:dyDescent="0.3">
      <c r="A181" s="27">
        <f t="shared" si="17"/>
        <v>180</v>
      </c>
      <c r="B181" s="27" t="s">
        <v>193</v>
      </c>
      <c r="C181" s="28">
        <v>0.09</v>
      </c>
    </row>
    <row r="182" spans="1:3" x14ac:dyDescent="0.3">
      <c r="A182" s="27">
        <f t="shared" si="17"/>
        <v>181</v>
      </c>
      <c r="B182" s="27" t="s">
        <v>194</v>
      </c>
      <c r="C182" s="28">
        <v>0.09</v>
      </c>
    </row>
    <row r="183" spans="1:3" x14ac:dyDescent="0.3">
      <c r="A183" s="27">
        <f t="shared" ref="A183:A192" si="18">ROW()-1</f>
        <v>182</v>
      </c>
      <c r="B183" s="27" t="s">
        <v>195</v>
      </c>
      <c r="C183" s="28">
        <v>0.09</v>
      </c>
    </row>
    <row r="184" spans="1:3" x14ac:dyDescent="0.3">
      <c r="A184" s="27">
        <f t="shared" si="18"/>
        <v>183</v>
      </c>
      <c r="B184" s="27" t="s">
        <v>196</v>
      </c>
      <c r="C184" s="28">
        <v>0.09</v>
      </c>
    </row>
    <row r="185" spans="1:3" x14ac:dyDescent="0.3">
      <c r="A185" s="27">
        <f t="shared" si="18"/>
        <v>184</v>
      </c>
      <c r="B185" s="27" t="s">
        <v>197</v>
      </c>
      <c r="C185" s="28">
        <v>0.09</v>
      </c>
    </row>
    <row r="186" spans="1:3" x14ac:dyDescent="0.3">
      <c r="A186" s="27">
        <f t="shared" si="18"/>
        <v>185</v>
      </c>
      <c r="B186" s="27" t="s">
        <v>198</v>
      </c>
      <c r="C186" s="28">
        <v>0.09</v>
      </c>
    </row>
    <row r="187" spans="1:3" x14ac:dyDescent="0.3">
      <c r="A187" s="27">
        <f t="shared" si="18"/>
        <v>186</v>
      </c>
      <c r="B187" s="27" t="s">
        <v>199</v>
      </c>
      <c r="C187" s="28">
        <v>0.09</v>
      </c>
    </row>
    <row r="188" spans="1:3" ht="32.6" x14ac:dyDescent="0.3">
      <c r="A188" s="27">
        <f t="shared" si="18"/>
        <v>187</v>
      </c>
      <c r="B188" s="27" t="s">
        <v>200</v>
      </c>
      <c r="C188" s="28">
        <v>0.09</v>
      </c>
    </row>
    <row r="189" spans="1:3" x14ac:dyDescent="0.3">
      <c r="A189" s="27">
        <f t="shared" si="18"/>
        <v>188</v>
      </c>
      <c r="B189" s="27" t="s">
        <v>201</v>
      </c>
      <c r="C189" s="28">
        <v>0.09</v>
      </c>
    </row>
    <row r="190" spans="1:3" x14ac:dyDescent="0.3">
      <c r="A190" s="27">
        <f t="shared" si="18"/>
        <v>189</v>
      </c>
      <c r="B190" s="27" t="s">
        <v>202</v>
      </c>
      <c r="C190" s="28">
        <v>0.09</v>
      </c>
    </row>
    <row r="191" spans="1:3" x14ac:dyDescent="0.3">
      <c r="A191" s="27">
        <f t="shared" si="18"/>
        <v>190</v>
      </c>
      <c r="B191" s="27" t="s">
        <v>203</v>
      </c>
      <c r="C191" s="28">
        <v>0.09</v>
      </c>
    </row>
    <row r="192" spans="1:3" x14ac:dyDescent="0.3">
      <c r="A192" s="27">
        <f t="shared" si="18"/>
        <v>191</v>
      </c>
      <c r="B192" s="27" t="s">
        <v>204</v>
      </c>
      <c r="C192" s="28">
        <v>0.09</v>
      </c>
    </row>
    <row r="193" spans="1:3" x14ac:dyDescent="0.3">
      <c r="A193" s="27">
        <f t="shared" ref="A193:A202" si="19">ROW()-1</f>
        <v>192</v>
      </c>
      <c r="B193" s="27" t="s">
        <v>205</v>
      </c>
      <c r="C193" s="28">
        <v>0.09</v>
      </c>
    </row>
    <row r="194" spans="1:3" x14ac:dyDescent="0.3">
      <c r="A194" s="27">
        <f t="shared" si="19"/>
        <v>193</v>
      </c>
      <c r="B194" s="27" t="s">
        <v>206</v>
      </c>
      <c r="C194" s="28">
        <v>0.09</v>
      </c>
    </row>
    <row r="195" spans="1:3" x14ac:dyDescent="0.3">
      <c r="A195" s="27">
        <f t="shared" si="19"/>
        <v>194</v>
      </c>
      <c r="B195" s="27" t="s">
        <v>207</v>
      </c>
      <c r="C195" s="28">
        <v>0.09</v>
      </c>
    </row>
    <row r="196" spans="1:3" x14ac:dyDescent="0.3">
      <c r="A196" s="27">
        <f t="shared" si="19"/>
        <v>195</v>
      </c>
      <c r="B196" s="27" t="s">
        <v>208</v>
      </c>
      <c r="C196" s="28">
        <v>0.09</v>
      </c>
    </row>
    <row r="197" spans="1:3" x14ac:dyDescent="0.3">
      <c r="A197" s="27">
        <f t="shared" si="19"/>
        <v>196</v>
      </c>
      <c r="B197" s="27" t="s">
        <v>209</v>
      </c>
      <c r="C197" s="28">
        <v>0.09</v>
      </c>
    </row>
    <row r="198" spans="1:3" x14ac:dyDescent="0.3">
      <c r="A198" s="27">
        <f t="shared" si="19"/>
        <v>197</v>
      </c>
      <c r="B198" s="27" t="s">
        <v>210</v>
      </c>
      <c r="C198" s="28">
        <v>0.09</v>
      </c>
    </row>
    <row r="199" spans="1:3" x14ac:dyDescent="0.3">
      <c r="A199" s="27">
        <f t="shared" si="19"/>
        <v>198</v>
      </c>
      <c r="B199" s="31" t="s">
        <v>211</v>
      </c>
      <c r="C199" s="28">
        <v>0.09</v>
      </c>
    </row>
    <row r="200" spans="1:3" x14ac:dyDescent="0.3">
      <c r="A200" s="27">
        <f t="shared" si="19"/>
        <v>199</v>
      </c>
      <c r="B200" s="27" t="s">
        <v>212</v>
      </c>
      <c r="C200" s="28">
        <v>0.09</v>
      </c>
    </row>
    <row r="201" spans="1:3" x14ac:dyDescent="0.3">
      <c r="A201" s="27">
        <f t="shared" si="19"/>
        <v>200</v>
      </c>
      <c r="B201" s="31" t="s">
        <v>213</v>
      </c>
      <c r="C201" s="28">
        <v>0.09</v>
      </c>
    </row>
    <row r="202" spans="1:3" x14ac:dyDescent="0.3">
      <c r="A202" s="27">
        <f t="shared" si="19"/>
        <v>201</v>
      </c>
      <c r="B202" s="27" t="s">
        <v>214</v>
      </c>
      <c r="C202" s="28">
        <v>0.09</v>
      </c>
    </row>
    <row r="203" spans="1:3" x14ac:dyDescent="0.3">
      <c r="A203" s="27">
        <f t="shared" ref="A203:A212" si="20">ROW()-1</f>
        <v>202</v>
      </c>
      <c r="B203" s="27" t="s">
        <v>215</v>
      </c>
      <c r="C203" s="28">
        <v>0.09</v>
      </c>
    </row>
    <row r="204" spans="1:3" x14ac:dyDescent="0.3">
      <c r="A204" s="27">
        <f t="shared" si="20"/>
        <v>203</v>
      </c>
      <c r="B204" s="27" t="s">
        <v>216</v>
      </c>
      <c r="C204" s="28">
        <v>0.09</v>
      </c>
    </row>
    <row r="205" spans="1:3" x14ac:dyDescent="0.3">
      <c r="A205" s="27">
        <f t="shared" si="20"/>
        <v>204</v>
      </c>
      <c r="B205" s="27" t="s">
        <v>217</v>
      </c>
      <c r="C205" s="28">
        <v>0.09</v>
      </c>
    </row>
    <row r="206" spans="1:3" x14ac:dyDescent="0.3">
      <c r="A206" s="27">
        <f t="shared" si="20"/>
        <v>205</v>
      </c>
      <c r="B206" s="27" t="s">
        <v>218</v>
      </c>
      <c r="C206" s="28">
        <v>0.09</v>
      </c>
    </row>
    <row r="207" spans="1:3" x14ac:dyDescent="0.3">
      <c r="A207" s="27">
        <f t="shared" si="20"/>
        <v>206</v>
      </c>
      <c r="B207" s="27" t="s">
        <v>219</v>
      </c>
      <c r="C207" s="28">
        <v>0.09</v>
      </c>
    </row>
    <row r="208" spans="1:3" x14ac:dyDescent="0.3">
      <c r="A208" s="27">
        <f t="shared" si="20"/>
        <v>207</v>
      </c>
      <c r="B208" s="27" t="s">
        <v>220</v>
      </c>
      <c r="C208" s="28">
        <v>0.09</v>
      </c>
    </row>
    <row r="209" spans="1:3" x14ac:dyDescent="0.3">
      <c r="A209" s="27">
        <f t="shared" si="20"/>
        <v>208</v>
      </c>
      <c r="B209" s="27" t="s">
        <v>221</v>
      </c>
      <c r="C209" s="28">
        <v>0.09</v>
      </c>
    </row>
    <row r="210" spans="1:3" x14ac:dyDescent="0.3">
      <c r="A210" s="27">
        <f t="shared" si="20"/>
        <v>209</v>
      </c>
      <c r="B210" s="27" t="s">
        <v>222</v>
      </c>
      <c r="C210" s="28">
        <v>0.09</v>
      </c>
    </row>
    <row r="211" spans="1:3" x14ac:dyDescent="0.3">
      <c r="A211" s="27">
        <f t="shared" si="20"/>
        <v>210</v>
      </c>
      <c r="B211" s="27" t="s">
        <v>223</v>
      </c>
      <c r="C211" s="28">
        <v>0.09</v>
      </c>
    </row>
    <row r="212" spans="1:3" x14ac:dyDescent="0.3">
      <c r="A212" s="27">
        <f t="shared" si="20"/>
        <v>211</v>
      </c>
      <c r="B212" s="27" t="s">
        <v>224</v>
      </c>
      <c r="C212" s="28">
        <v>0.09</v>
      </c>
    </row>
    <row r="213" spans="1:3" x14ac:dyDescent="0.3">
      <c r="A213" s="27">
        <f t="shared" ref="A213:A222" si="21">ROW()-1</f>
        <v>212</v>
      </c>
      <c r="B213" s="27" t="s">
        <v>225</v>
      </c>
      <c r="C213" s="28">
        <v>0.09</v>
      </c>
    </row>
    <row r="214" spans="1:3" x14ac:dyDescent="0.3">
      <c r="A214" s="27">
        <f t="shared" si="21"/>
        <v>213</v>
      </c>
      <c r="B214" s="3" t="s">
        <v>226</v>
      </c>
      <c r="C214" s="28">
        <v>0.09</v>
      </c>
    </row>
    <row r="215" spans="1:3" x14ac:dyDescent="0.3">
      <c r="A215" s="27">
        <f t="shared" si="21"/>
        <v>214</v>
      </c>
      <c r="B215" s="3" t="s">
        <v>227</v>
      </c>
      <c r="C215" s="28">
        <v>0.09</v>
      </c>
    </row>
    <row r="216" spans="1:3" x14ac:dyDescent="0.3">
      <c r="A216" s="27">
        <f t="shared" si="21"/>
        <v>215</v>
      </c>
      <c r="B216" s="3" t="s">
        <v>228</v>
      </c>
      <c r="C216" s="32">
        <v>0.09</v>
      </c>
    </row>
    <row r="217" spans="1:3" x14ac:dyDescent="0.3">
      <c r="A217" s="27">
        <f t="shared" si="21"/>
        <v>216</v>
      </c>
      <c r="B217" s="3" t="s">
        <v>229</v>
      </c>
      <c r="C217" s="28">
        <v>0.09</v>
      </c>
    </row>
    <row r="218" spans="1:3" x14ac:dyDescent="0.3">
      <c r="A218" s="27">
        <f t="shared" si="21"/>
        <v>217</v>
      </c>
      <c r="B218" s="3" t="s">
        <v>230</v>
      </c>
      <c r="C218" s="28">
        <v>0.09</v>
      </c>
    </row>
    <row r="219" spans="1:3" x14ac:dyDescent="0.3">
      <c r="A219" s="27">
        <f t="shared" si="21"/>
        <v>218</v>
      </c>
      <c r="B219" s="3" t="s">
        <v>231</v>
      </c>
      <c r="C219" s="33">
        <v>0.09</v>
      </c>
    </row>
    <row r="220" spans="1:3" x14ac:dyDescent="0.3">
      <c r="A220" s="27">
        <f t="shared" si="21"/>
        <v>219</v>
      </c>
      <c r="B220" s="3" t="s">
        <v>232</v>
      </c>
      <c r="C220" s="28">
        <v>0.09</v>
      </c>
    </row>
    <row r="221" spans="1:3" x14ac:dyDescent="0.3">
      <c r="A221" s="27">
        <f t="shared" si="21"/>
        <v>220</v>
      </c>
      <c r="B221" s="3" t="s">
        <v>233</v>
      </c>
      <c r="C221" s="34">
        <v>0.09</v>
      </c>
    </row>
    <row r="222" spans="1:3" x14ac:dyDescent="0.3">
      <c r="A222" s="27">
        <f t="shared" si="21"/>
        <v>221</v>
      </c>
      <c r="B222" s="3" t="s">
        <v>234</v>
      </c>
      <c r="C222" s="28">
        <v>0.09</v>
      </c>
    </row>
    <row r="223" spans="1:3" x14ac:dyDescent="0.3">
      <c r="A223" s="27">
        <f t="shared" ref="A223:A232" si="22">ROW()-1</f>
        <v>222</v>
      </c>
      <c r="B223" s="3" t="s">
        <v>235</v>
      </c>
      <c r="C223" s="28">
        <v>0.09</v>
      </c>
    </row>
    <row r="224" spans="1:3" x14ac:dyDescent="0.3">
      <c r="A224" s="27">
        <f t="shared" si="22"/>
        <v>223</v>
      </c>
      <c r="B224" s="3" t="s">
        <v>236</v>
      </c>
      <c r="C224" s="28">
        <v>0.09</v>
      </c>
    </row>
    <row r="225" spans="1:3" x14ac:dyDescent="0.3">
      <c r="A225" s="27">
        <f t="shared" si="22"/>
        <v>224</v>
      </c>
      <c r="B225" s="3" t="s">
        <v>237</v>
      </c>
      <c r="C225" s="33">
        <v>0.09</v>
      </c>
    </row>
    <row r="226" spans="1:3" x14ac:dyDescent="0.3">
      <c r="A226" s="27">
        <f t="shared" si="22"/>
        <v>225</v>
      </c>
      <c r="B226" s="3" t="s">
        <v>238</v>
      </c>
      <c r="C226" s="34">
        <v>0.09</v>
      </c>
    </row>
    <row r="227" spans="1:3" x14ac:dyDescent="0.3">
      <c r="A227" s="27">
        <f t="shared" si="22"/>
        <v>226</v>
      </c>
      <c r="B227" s="30" t="s">
        <v>239</v>
      </c>
      <c r="C227" s="28">
        <v>0.09</v>
      </c>
    </row>
    <row r="228" spans="1:3" x14ac:dyDescent="0.3">
      <c r="A228" s="27">
        <f t="shared" si="22"/>
        <v>227</v>
      </c>
      <c r="B228" s="30" t="s">
        <v>240</v>
      </c>
      <c r="C228" s="28">
        <v>0.09</v>
      </c>
    </row>
    <row r="229" spans="1:3" x14ac:dyDescent="0.3">
      <c r="A229" s="27">
        <f t="shared" si="22"/>
        <v>228</v>
      </c>
      <c r="B229" s="30" t="s">
        <v>241</v>
      </c>
      <c r="C229" s="28">
        <v>0.09</v>
      </c>
    </row>
    <row r="230" spans="1:3" x14ac:dyDescent="0.3">
      <c r="A230" s="27">
        <f t="shared" si="22"/>
        <v>229</v>
      </c>
      <c r="B230" s="30" t="s">
        <v>242</v>
      </c>
      <c r="C230" s="33">
        <v>0.09</v>
      </c>
    </row>
    <row r="231" spans="1:3" x14ac:dyDescent="0.3">
      <c r="A231" s="27">
        <f t="shared" si="22"/>
        <v>230</v>
      </c>
      <c r="B231" s="30" t="s">
        <v>243</v>
      </c>
      <c r="C231" s="28">
        <v>0.09</v>
      </c>
    </row>
    <row r="232" spans="1:3" x14ac:dyDescent="0.3">
      <c r="A232" s="27">
        <f t="shared" si="22"/>
        <v>231</v>
      </c>
      <c r="B232" s="30" t="s">
        <v>244</v>
      </c>
      <c r="C232" s="28">
        <v>0.09</v>
      </c>
    </row>
    <row r="233" spans="1:3" x14ac:dyDescent="0.3">
      <c r="A233" s="27">
        <f t="shared" ref="A233:A242" si="23">ROW()-1</f>
        <v>232</v>
      </c>
      <c r="B233" s="30" t="s">
        <v>245</v>
      </c>
      <c r="C233" s="28">
        <v>0.09</v>
      </c>
    </row>
    <row r="234" spans="1:3" x14ac:dyDescent="0.3">
      <c r="A234" s="27">
        <f t="shared" si="23"/>
        <v>233</v>
      </c>
      <c r="B234" s="30" t="s">
        <v>246</v>
      </c>
      <c r="C234" s="28">
        <v>0.09</v>
      </c>
    </row>
    <row r="235" spans="1:3" x14ac:dyDescent="0.3">
      <c r="A235" s="27">
        <f t="shared" si="23"/>
        <v>234</v>
      </c>
      <c r="B235" s="30" t="s">
        <v>247</v>
      </c>
      <c r="C235" s="28">
        <v>0.09</v>
      </c>
    </row>
    <row r="236" spans="1:3" x14ac:dyDescent="0.3">
      <c r="A236" s="27">
        <f t="shared" si="23"/>
        <v>235</v>
      </c>
      <c r="B236" s="30" t="s">
        <v>248</v>
      </c>
      <c r="C236" s="28">
        <v>0.09</v>
      </c>
    </row>
    <row r="237" spans="1:3" x14ac:dyDescent="0.3">
      <c r="A237" s="27">
        <f t="shared" si="23"/>
        <v>236</v>
      </c>
      <c r="B237" s="30" t="s">
        <v>249</v>
      </c>
      <c r="C237" s="28">
        <v>0.09</v>
      </c>
    </row>
    <row r="238" spans="1:3" x14ac:dyDescent="0.3">
      <c r="A238" s="27">
        <f t="shared" si="23"/>
        <v>237</v>
      </c>
      <c r="B238" s="30" t="s">
        <v>250</v>
      </c>
      <c r="C238" s="28">
        <v>0.09</v>
      </c>
    </row>
    <row r="239" spans="1:3" x14ac:dyDescent="0.3">
      <c r="A239" s="27">
        <f t="shared" si="23"/>
        <v>238</v>
      </c>
      <c r="B239" s="30" t="s">
        <v>251</v>
      </c>
      <c r="C239" s="28">
        <v>0.09</v>
      </c>
    </row>
    <row r="240" spans="1:3" x14ac:dyDescent="0.3">
      <c r="A240" s="27">
        <f t="shared" si="23"/>
        <v>239</v>
      </c>
      <c r="B240" s="30" t="s">
        <v>252</v>
      </c>
      <c r="C240" s="28">
        <v>0.09</v>
      </c>
    </row>
    <row r="241" spans="1:3" x14ac:dyDescent="0.3">
      <c r="A241" s="27">
        <f t="shared" si="23"/>
        <v>240</v>
      </c>
      <c r="B241" s="30" t="s">
        <v>253</v>
      </c>
      <c r="C241" s="28">
        <v>0.09</v>
      </c>
    </row>
    <row r="242" spans="1:3" x14ac:dyDescent="0.3">
      <c r="A242" s="27">
        <f t="shared" si="23"/>
        <v>241</v>
      </c>
      <c r="B242" s="30" t="s">
        <v>254</v>
      </c>
      <c r="C242" s="28">
        <v>0.09</v>
      </c>
    </row>
    <row r="243" spans="1:3" x14ac:dyDescent="0.3">
      <c r="A243" s="27">
        <f t="shared" ref="A243:A252" si="24">ROW()-1</f>
        <v>242</v>
      </c>
      <c r="B243" s="30" t="s">
        <v>255</v>
      </c>
      <c r="C243" s="28">
        <v>0.09</v>
      </c>
    </row>
    <row r="244" spans="1:3" x14ac:dyDescent="0.3">
      <c r="A244" s="27">
        <f t="shared" si="24"/>
        <v>243</v>
      </c>
      <c r="B244" s="28" t="s">
        <v>256</v>
      </c>
      <c r="C244" s="28">
        <v>0.09</v>
      </c>
    </row>
    <row r="245" spans="1:3" x14ac:dyDescent="0.3">
      <c r="A245" s="27">
        <f t="shared" si="24"/>
        <v>244</v>
      </c>
      <c r="B245" s="28" t="s">
        <v>257</v>
      </c>
      <c r="C245" s="28">
        <v>0.09</v>
      </c>
    </row>
    <row r="246" spans="1:3" x14ac:dyDescent="0.3">
      <c r="A246" s="27">
        <f t="shared" si="24"/>
        <v>245</v>
      </c>
      <c r="B246" s="28" t="s">
        <v>258</v>
      </c>
      <c r="C246" s="28">
        <v>0.09</v>
      </c>
    </row>
    <row r="247" spans="1:3" x14ac:dyDescent="0.3">
      <c r="A247" s="27">
        <f t="shared" si="24"/>
        <v>246</v>
      </c>
      <c r="B247" s="3" t="s">
        <v>259</v>
      </c>
      <c r="C247" s="28">
        <v>0.09</v>
      </c>
    </row>
    <row r="248" spans="1:3" x14ac:dyDescent="0.3">
      <c r="A248" s="27">
        <f t="shared" si="24"/>
        <v>247</v>
      </c>
      <c r="B248" s="3" t="s">
        <v>260</v>
      </c>
      <c r="C248" s="28">
        <v>0.09</v>
      </c>
    </row>
    <row r="249" spans="1:3" x14ac:dyDescent="0.3">
      <c r="A249" s="27">
        <f t="shared" si="24"/>
        <v>248</v>
      </c>
      <c r="B249" s="3" t="s">
        <v>261</v>
      </c>
      <c r="C249" s="28">
        <v>0.09</v>
      </c>
    </row>
    <row r="250" spans="1:3" x14ac:dyDescent="0.3">
      <c r="A250" s="27">
        <f t="shared" si="24"/>
        <v>249</v>
      </c>
      <c r="B250" s="3" t="s">
        <v>262</v>
      </c>
      <c r="C250" s="28">
        <v>0.09</v>
      </c>
    </row>
    <row r="251" spans="1:3" x14ac:dyDescent="0.3">
      <c r="A251" s="27">
        <f t="shared" si="24"/>
        <v>250</v>
      </c>
      <c r="B251" s="3" t="s">
        <v>263</v>
      </c>
      <c r="C251" s="28">
        <v>0.09</v>
      </c>
    </row>
    <row r="252" spans="1:3" x14ac:dyDescent="0.3">
      <c r="A252" s="27">
        <f t="shared" si="24"/>
        <v>251</v>
      </c>
      <c r="B252" s="3" t="s">
        <v>264</v>
      </c>
      <c r="C252" s="28">
        <v>0.09</v>
      </c>
    </row>
    <row r="253" spans="1:3" x14ac:dyDescent="0.3">
      <c r="A253" s="27">
        <f t="shared" ref="A253:A262" si="25">ROW()-1</f>
        <v>252</v>
      </c>
      <c r="B253" s="3" t="s">
        <v>265</v>
      </c>
      <c r="C253" s="28">
        <v>0.09</v>
      </c>
    </row>
    <row r="254" spans="1:3" x14ac:dyDescent="0.3">
      <c r="A254" s="27">
        <f t="shared" si="25"/>
        <v>253</v>
      </c>
      <c r="B254" s="3" t="s">
        <v>266</v>
      </c>
      <c r="C254" s="28">
        <v>0.09</v>
      </c>
    </row>
    <row r="255" spans="1:3" x14ac:dyDescent="0.3">
      <c r="A255" s="27">
        <f t="shared" si="25"/>
        <v>254</v>
      </c>
      <c r="B255" s="3" t="s">
        <v>267</v>
      </c>
      <c r="C255" s="28">
        <v>0.09</v>
      </c>
    </row>
    <row r="256" spans="1:3" x14ac:dyDescent="0.3">
      <c r="A256" s="27">
        <f t="shared" si="25"/>
        <v>255</v>
      </c>
      <c r="B256" s="3" t="s">
        <v>268</v>
      </c>
      <c r="C256" s="28">
        <v>0.09</v>
      </c>
    </row>
    <row r="257" spans="1:3" x14ac:dyDescent="0.3">
      <c r="A257" s="27">
        <f t="shared" si="25"/>
        <v>256</v>
      </c>
      <c r="B257" s="3" t="s">
        <v>269</v>
      </c>
      <c r="C257" s="28">
        <v>0.09</v>
      </c>
    </row>
    <row r="258" spans="1:3" x14ac:dyDescent="0.3">
      <c r="A258" s="27">
        <f t="shared" si="25"/>
        <v>257</v>
      </c>
      <c r="B258" s="3" t="s">
        <v>270</v>
      </c>
      <c r="C258" s="28">
        <v>0.09</v>
      </c>
    </row>
    <row r="259" spans="1:3" x14ac:dyDescent="0.3">
      <c r="A259" s="27">
        <f t="shared" si="25"/>
        <v>258</v>
      </c>
      <c r="B259" s="3" t="s">
        <v>271</v>
      </c>
      <c r="C259" s="28">
        <v>0.09</v>
      </c>
    </row>
    <row r="260" spans="1:3" x14ac:dyDescent="0.3">
      <c r="A260" s="27">
        <f t="shared" si="25"/>
        <v>259</v>
      </c>
      <c r="B260" s="3" t="s">
        <v>272</v>
      </c>
      <c r="C260" s="28">
        <v>0.09</v>
      </c>
    </row>
    <row r="261" spans="1:3" x14ac:dyDescent="0.3">
      <c r="A261" s="27">
        <f t="shared" si="25"/>
        <v>260</v>
      </c>
      <c r="B261" s="3" t="s">
        <v>273</v>
      </c>
      <c r="C261" s="28">
        <v>0.09</v>
      </c>
    </row>
    <row r="262" spans="1:3" x14ac:dyDescent="0.3">
      <c r="A262" s="27">
        <f t="shared" si="25"/>
        <v>261</v>
      </c>
      <c r="B262" s="3" t="s">
        <v>274</v>
      </c>
      <c r="C262" s="28">
        <v>0.09</v>
      </c>
    </row>
    <row r="263" spans="1:3" x14ac:dyDescent="0.3">
      <c r="A263" s="27">
        <f t="shared" ref="A263:A272" si="26">ROW()-1</f>
        <v>262</v>
      </c>
      <c r="B263" s="3" t="s">
        <v>275</v>
      </c>
      <c r="C263" s="28">
        <v>0.09</v>
      </c>
    </row>
    <row r="264" spans="1:3" x14ac:dyDescent="0.3">
      <c r="A264" s="27">
        <f t="shared" si="26"/>
        <v>263</v>
      </c>
      <c r="B264" s="3" t="s">
        <v>276</v>
      </c>
      <c r="C264" s="28">
        <v>0.09</v>
      </c>
    </row>
    <row r="265" spans="1:3" x14ac:dyDescent="0.3">
      <c r="A265" s="27">
        <f t="shared" si="26"/>
        <v>264</v>
      </c>
      <c r="B265" s="3" t="s">
        <v>277</v>
      </c>
      <c r="C265" s="28">
        <v>0.09</v>
      </c>
    </row>
    <row r="266" spans="1:3" x14ac:dyDescent="0.3">
      <c r="A266" s="27">
        <f t="shared" si="26"/>
        <v>265</v>
      </c>
      <c r="B266" s="27" t="s">
        <v>278</v>
      </c>
      <c r="C266" s="28">
        <v>0.13</v>
      </c>
    </row>
    <row r="267" spans="1:3" x14ac:dyDescent="0.3">
      <c r="A267" s="27">
        <f t="shared" si="26"/>
        <v>266</v>
      </c>
      <c r="B267" s="27" t="s">
        <v>279</v>
      </c>
      <c r="C267" s="28">
        <v>0.13</v>
      </c>
    </row>
    <row r="268" spans="1:3" x14ac:dyDescent="0.3">
      <c r="A268" s="27">
        <f t="shared" si="26"/>
        <v>267</v>
      </c>
      <c r="B268" s="27" t="s">
        <v>280</v>
      </c>
      <c r="C268" s="28">
        <v>0.13</v>
      </c>
    </row>
    <row r="269" spans="1:3" x14ac:dyDescent="0.3">
      <c r="A269" s="27">
        <f t="shared" si="26"/>
        <v>268</v>
      </c>
      <c r="B269" s="27" t="s">
        <v>281</v>
      </c>
      <c r="C269" s="28">
        <v>0.13</v>
      </c>
    </row>
    <row r="270" spans="1:3" x14ac:dyDescent="0.3">
      <c r="A270" s="27">
        <f t="shared" si="26"/>
        <v>269</v>
      </c>
      <c r="B270" s="27" t="s">
        <v>282</v>
      </c>
      <c r="C270" s="28">
        <v>0.13</v>
      </c>
    </row>
    <row r="271" spans="1:3" x14ac:dyDescent="0.3">
      <c r="A271" s="27">
        <f t="shared" si="26"/>
        <v>270</v>
      </c>
      <c r="B271" s="27" t="s">
        <v>283</v>
      </c>
      <c r="C271" s="28">
        <v>0.13</v>
      </c>
    </row>
    <row r="272" spans="1:3" x14ac:dyDescent="0.3">
      <c r="A272" s="27">
        <f t="shared" si="26"/>
        <v>271</v>
      </c>
      <c r="B272" s="27" t="s">
        <v>284</v>
      </c>
      <c r="C272" s="28">
        <v>0.13</v>
      </c>
    </row>
    <row r="273" spans="1:3" x14ac:dyDescent="0.3">
      <c r="A273" s="27">
        <f t="shared" ref="A273:A282" si="27">ROW()-1</f>
        <v>272</v>
      </c>
      <c r="B273" s="27" t="s">
        <v>285</v>
      </c>
      <c r="C273" s="28">
        <v>0.13</v>
      </c>
    </row>
    <row r="274" spans="1:3" x14ac:dyDescent="0.3">
      <c r="A274" s="27">
        <f t="shared" si="27"/>
        <v>273</v>
      </c>
      <c r="B274" s="27" t="s">
        <v>286</v>
      </c>
      <c r="C274" s="28">
        <v>0.13</v>
      </c>
    </row>
    <row r="275" spans="1:3" x14ac:dyDescent="0.3">
      <c r="A275" s="27">
        <f t="shared" si="27"/>
        <v>274</v>
      </c>
      <c r="B275" s="27" t="s">
        <v>287</v>
      </c>
      <c r="C275" s="28">
        <v>0.13</v>
      </c>
    </row>
    <row r="276" spans="1:3" x14ac:dyDescent="0.3">
      <c r="A276" s="27">
        <f t="shared" si="27"/>
        <v>275</v>
      </c>
      <c r="B276" s="27" t="s">
        <v>288</v>
      </c>
      <c r="C276" s="28">
        <v>0.13</v>
      </c>
    </row>
    <row r="277" spans="1:3" x14ac:dyDescent="0.3">
      <c r="A277" s="27">
        <f t="shared" si="27"/>
        <v>276</v>
      </c>
      <c r="B277" s="27" t="s">
        <v>289</v>
      </c>
      <c r="C277" s="28">
        <v>0.13</v>
      </c>
    </row>
    <row r="278" spans="1:3" x14ac:dyDescent="0.3">
      <c r="A278" s="27">
        <f t="shared" si="27"/>
        <v>277</v>
      </c>
      <c r="B278" s="27" t="s">
        <v>290</v>
      </c>
      <c r="C278" s="28">
        <v>0.13</v>
      </c>
    </row>
    <row r="279" spans="1:3" x14ac:dyDescent="0.3">
      <c r="A279" s="27">
        <f t="shared" si="27"/>
        <v>278</v>
      </c>
      <c r="B279" s="27" t="s">
        <v>291</v>
      </c>
      <c r="C279" s="28">
        <v>0.13</v>
      </c>
    </row>
    <row r="280" spans="1:3" x14ac:dyDescent="0.3">
      <c r="A280" s="27">
        <f t="shared" si="27"/>
        <v>279</v>
      </c>
      <c r="B280" s="27" t="s">
        <v>292</v>
      </c>
      <c r="C280" s="28">
        <v>0.13</v>
      </c>
    </row>
    <row r="281" spans="1:3" x14ac:dyDescent="0.3">
      <c r="A281" s="27">
        <f t="shared" si="27"/>
        <v>280</v>
      </c>
      <c r="B281" s="27" t="s">
        <v>293</v>
      </c>
      <c r="C281" s="28">
        <v>0.13</v>
      </c>
    </row>
    <row r="282" spans="1:3" x14ac:dyDescent="0.3">
      <c r="A282" s="27">
        <f t="shared" si="27"/>
        <v>281</v>
      </c>
      <c r="B282" s="27" t="s">
        <v>294</v>
      </c>
      <c r="C282" s="28">
        <v>0.13</v>
      </c>
    </row>
    <row r="283" spans="1:3" x14ac:dyDescent="0.3">
      <c r="A283" s="27">
        <f t="shared" ref="A283:A292" si="28">ROW()-1</f>
        <v>282</v>
      </c>
      <c r="B283" s="27" t="s">
        <v>295</v>
      </c>
      <c r="C283" s="28">
        <v>0.13</v>
      </c>
    </row>
    <row r="284" spans="1:3" x14ac:dyDescent="0.3">
      <c r="A284" s="27">
        <f t="shared" si="28"/>
        <v>283</v>
      </c>
      <c r="B284" s="27" t="s">
        <v>296</v>
      </c>
      <c r="C284" s="28">
        <v>0.13</v>
      </c>
    </row>
    <row r="285" spans="1:3" x14ac:dyDescent="0.3">
      <c r="A285" s="27">
        <f t="shared" si="28"/>
        <v>284</v>
      </c>
      <c r="B285" s="27" t="s">
        <v>297</v>
      </c>
      <c r="C285" s="28">
        <v>0.13</v>
      </c>
    </row>
    <row r="286" spans="1:3" x14ac:dyDescent="0.3">
      <c r="A286" s="27">
        <f t="shared" si="28"/>
        <v>285</v>
      </c>
      <c r="B286" s="27" t="s">
        <v>298</v>
      </c>
      <c r="C286" s="28">
        <v>0.13</v>
      </c>
    </row>
    <row r="287" spans="1:3" x14ac:dyDescent="0.3">
      <c r="A287" s="27">
        <f t="shared" si="28"/>
        <v>286</v>
      </c>
      <c r="B287" s="27" t="s">
        <v>299</v>
      </c>
      <c r="C287" s="28">
        <v>0.13</v>
      </c>
    </row>
    <row r="288" spans="1:3" x14ac:dyDescent="0.3">
      <c r="A288" s="27">
        <f t="shared" si="28"/>
        <v>287</v>
      </c>
      <c r="B288" s="27" t="s">
        <v>300</v>
      </c>
      <c r="C288" s="28">
        <v>0.13</v>
      </c>
    </row>
    <row r="289" spans="1:3" x14ac:dyDescent="0.3">
      <c r="A289" s="27">
        <f t="shared" si="28"/>
        <v>288</v>
      </c>
      <c r="B289" s="27" t="s">
        <v>301</v>
      </c>
      <c r="C289" s="28">
        <v>0.13</v>
      </c>
    </row>
    <row r="290" spans="1:3" x14ac:dyDescent="0.3">
      <c r="A290" s="27">
        <f t="shared" si="28"/>
        <v>289</v>
      </c>
      <c r="B290" s="27" t="s">
        <v>302</v>
      </c>
      <c r="C290" s="28">
        <v>0.13</v>
      </c>
    </row>
    <row r="291" spans="1:3" x14ac:dyDescent="0.3">
      <c r="A291" s="27">
        <f t="shared" si="28"/>
        <v>290</v>
      </c>
      <c r="B291" s="27" t="s">
        <v>303</v>
      </c>
      <c r="C291" s="28">
        <v>0.13</v>
      </c>
    </row>
    <row r="292" spans="1:3" x14ac:dyDescent="0.3">
      <c r="A292" s="27">
        <f t="shared" si="28"/>
        <v>291</v>
      </c>
      <c r="B292" s="27" t="s">
        <v>304</v>
      </c>
      <c r="C292" s="28">
        <v>0.13</v>
      </c>
    </row>
    <row r="293" spans="1:3" x14ac:dyDescent="0.3">
      <c r="A293" s="27">
        <f t="shared" ref="A293:A302" si="29">ROW()-1</f>
        <v>292</v>
      </c>
      <c r="B293" s="27" t="s">
        <v>305</v>
      </c>
      <c r="C293" s="28">
        <v>0.13</v>
      </c>
    </row>
    <row r="294" spans="1:3" x14ac:dyDescent="0.3">
      <c r="A294" s="27">
        <f t="shared" si="29"/>
        <v>293</v>
      </c>
      <c r="B294" s="27" t="s">
        <v>306</v>
      </c>
      <c r="C294" s="28">
        <v>0.13</v>
      </c>
    </row>
    <row r="295" spans="1:3" x14ac:dyDescent="0.3">
      <c r="A295" s="27">
        <f t="shared" si="29"/>
        <v>294</v>
      </c>
      <c r="B295" s="27" t="s">
        <v>307</v>
      </c>
      <c r="C295" s="28">
        <v>0.13</v>
      </c>
    </row>
    <row r="296" spans="1:3" x14ac:dyDescent="0.3">
      <c r="A296" s="27">
        <f t="shared" si="29"/>
        <v>295</v>
      </c>
      <c r="B296" s="27" t="s">
        <v>308</v>
      </c>
      <c r="C296" s="28">
        <v>0.13</v>
      </c>
    </row>
    <row r="297" spans="1:3" x14ac:dyDescent="0.3">
      <c r="A297" s="27">
        <f t="shared" si="29"/>
        <v>296</v>
      </c>
      <c r="B297" s="27" t="s">
        <v>309</v>
      </c>
      <c r="C297" s="28">
        <v>0.13</v>
      </c>
    </row>
    <row r="298" spans="1:3" x14ac:dyDescent="0.3">
      <c r="A298" s="27">
        <f t="shared" si="29"/>
        <v>297</v>
      </c>
      <c r="B298" s="27" t="s">
        <v>310</v>
      </c>
      <c r="C298" s="28">
        <v>0.13</v>
      </c>
    </row>
    <row r="299" spans="1:3" x14ac:dyDescent="0.3">
      <c r="A299" s="27">
        <f t="shared" si="29"/>
        <v>298</v>
      </c>
      <c r="B299" s="27" t="s">
        <v>311</v>
      </c>
      <c r="C299" s="28">
        <v>0.13</v>
      </c>
    </row>
    <row r="300" spans="1:3" x14ac:dyDescent="0.3">
      <c r="A300" s="27">
        <f t="shared" si="29"/>
        <v>299</v>
      </c>
      <c r="B300" s="27" t="s">
        <v>312</v>
      </c>
      <c r="C300" s="28">
        <v>0.13</v>
      </c>
    </row>
    <row r="301" spans="1:3" x14ac:dyDescent="0.3">
      <c r="A301" s="27">
        <f t="shared" si="29"/>
        <v>300</v>
      </c>
      <c r="B301" s="27" t="s">
        <v>313</v>
      </c>
      <c r="C301" s="28">
        <v>0.13</v>
      </c>
    </row>
    <row r="302" spans="1:3" x14ac:dyDescent="0.3">
      <c r="A302" s="27">
        <f t="shared" si="29"/>
        <v>301</v>
      </c>
      <c r="B302" s="27" t="s">
        <v>314</v>
      </c>
      <c r="C302" s="28">
        <v>0.13</v>
      </c>
    </row>
    <row r="303" spans="1:3" x14ac:dyDescent="0.3">
      <c r="A303" s="27">
        <f t="shared" ref="A303:A312" si="30">ROW()-1</f>
        <v>302</v>
      </c>
      <c r="B303" s="27" t="s">
        <v>315</v>
      </c>
      <c r="C303" s="28">
        <v>0.13</v>
      </c>
    </row>
    <row r="304" spans="1:3" x14ac:dyDescent="0.3">
      <c r="A304" s="27">
        <f t="shared" si="30"/>
        <v>303</v>
      </c>
      <c r="B304" s="27" t="s">
        <v>316</v>
      </c>
      <c r="C304" s="28">
        <v>0.13</v>
      </c>
    </row>
    <row r="305" spans="1:3" x14ac:dyDescent="0.3">
      <c r="A305" s="27">
        <f t="shared" si="30"/>
        <v>304</v>
      </c>
      <c r="B305" s="27" t="s">
        <v>317</v>
      </c>
      <c r="C305" s="28">
        <v>0.13</v>
      </c>
    </row>
    <row r="306" spans="1:3" x14ac:dyDescent="0.3">
      <c r="A306" s="27">
        <f t="shared" si="30"/>
        <v>305</v>
      </c>
      <c r="B306" s="27" t="s">
        <v>318</v>
      </c>
      <c r="C306" s="28">
        <v>0.13</v>
      </c>
    </row>
    <row r="307" spans="1:3" x14ac:dyDescent="0.3">
      <c r="A307" s="27">
        <f t="shared" si="30"/>
        <v>306</v>
      </c>
      <c r="B307" s="27" t="s">
        <v>319</v>
      </c>
      <c r="C307" s="28">
        <v>0.13</v>
      </c>
    </row>
    <row r="308" spans="1:3" x14ac:dyDescent="0.3">
      <c r="A308" s="27">
        <f t="shared" si="30"/>
        <v>307</v>
      </c>
      <c r="B308" s="27" t="s">
        <v>320</v>
      </c>
      <c r="C308" s="28">
        <v>0.13</v>
      </c>
    </row>
    <row r="309" spans="1:3" x14ac:dyDescent="0.3">
      <c r="A309" s="27">
        <f t="shared" si="30"/>
        <v>308</v>
      </c>
      <c r="B309" s="27" t="s">
        <v>321</v>
      </c>
      <c r="C309" s="28">
        <v>0.13</v>
      </c>
    </row>
    <row r="310" spans="1:3" x14ac:dyDescent="0.3">
      <c r="A310" s="27">
        <f t="shared" si="30"/>
        <v>309</v>
      </c>
      <c r="B310" s="27" t="s">
        <v>322</v>
      </c>
      <c r="C310" s="28">
        <v>0.13</v>
      </c>
    </row>
    <row r="311" spans="1:3" x14ac:dyDescent="0.3">
      <c r="A311" s="27">
        <f t="shared" si="30"/>
        <v>310</v>
      </c>
      <c r="B311" s="27" t="s">
        <v>323</v>
      </c>
      <c r="C311" s="28">
        <v>0.13</v>
      </c>
    </row>
    <row r="312" spans="1:3" x14ac:dyDescent="0.3">
      <c r="A312" s="27">
        <f t="shared" si="30"/>
        <v>311</v>
      </c>
      <c r="B312" s="27" t="s">
        <v>324</v>
      </c>
      <c r="C312" s="28">
        <v>0.13</v>
      </c>
    </row>
    <row r="313" spans="1:3" x14ac:dyDescent="0.3">
      <c r="A313" s="27">
        <f t="shared" ref="A313:A322" si="31">ROW()-1</f>
        <v>312</v>
      </c>
      <c r="B313" s="31" t="s">
        <v>325</v>
      </c>
      <c r="C313" s="28">
        <v>0.13</v>
      </c>
    </row>
    <row r="314" spans="1:3" x14ac:dyDescent="0.3">
      <c r="A314" s="27">
        <f t="shared" si="31"/>
        <v>313</v>
      </c>
      <c r="B314" s="27" t="s">
        <v>326</v>
      </c>
      <c r="C314" s="28">
        <v>0.13</v>
      </c>
    </row>
    <row r="315" spans="1:3" x14ac:dyDescent="0.3">
      <c r="A315" s="27">
        <f t="shared" si="31"/>
        <v>314</v>
      </c>
      <c r="B315" s="27" t="s">
        <v>327</v>
      </c>
      <c r="C315" s="28">
        <v>0.13</v>
      </c>
    </row>
    <row r="316" spans="1:3" x14ac:dyDescent="0.3">
      <c r="A316" s="27">
        <f t="shared" si="31"/>
        <v>315</v>
      </c>
      <c r="B316" s="27" t="s">
        <v>328</v>
      </c>
      <c r="C316" s="28">
        <v>0.13</v>
      </c>
    </row>
    <row r="317" spans="1:3" x14ac:dyDescent="0.3">
      <c r="A317" s="27">
        <f t="shared" si="31"/>
        <v>316</v>
      </c>
      <c r="B317" s="27" t="s">
        <v>329</v>
      </c>
      <c r="C317" s="28">
        <v>0.13</v>
      </c>
    </row>
    <row r="318" spans="1:3" x14ac:dyDescent="0.3">
      <c r="A318" s="27">
        <f t="shared" si="31"/>
        <v>317</v>
      </c>
      <c r="B318" s="27" t="s">
        <v>330</v>
      </c>
      <c r="C318" s="28">
        <v>0.13</v>
      </c>
    </row>
    <row r="319" spans="1:3" x14ac:dyDescent="0.3">
      <c r="A319" s="27">
        <f t="shared" si="31"/>
        <v>318</v>
      </c>
      <c r="B319" s="27" t="s">
        <v>331</v>
      </c>
      <c r="C319" s="28">
        <v>0.13</v>
      </c>
    </row>
    <row r="320" spans="1:3" x14ac:dyDescent="0.3">
      <c r="A320" s="27">
        <f t="shared" si="31"/>
        <v>319</v>
      </c>
      <c r="B320" s="27" t="s">
        <v>332</v>
      </c>
      <c r="C320" s="28">
        <v>0.13</v>
      </c>
    </row>
    <row r="321" spans="1:3" x14ac:dyDescent="0.3">
      <c r="A321" s="27">
        <f t="shared" si="31"/>
        <v>320</v>
      </c>
      <c r="B321" s="27" t="s">
        <v>333</v>
      </c>
      <c r="C321" s="28">
        <v>0.13</v>
      </c>
    </row>
    <row r="322" spans="1:3" x14ac:dyDescent="0.3">
      <c r="A322" s="27">
        <f t="shared" si="31"/>
        <v>321</v>
      </c>
      <c r="B322" s="27" t="s">
        <v>334</v>
      </c>
      <c r="C322" s="28">
        <v>0.13</v>
      </c>
    </row>
    <row r="323" spans="1:3" x14ac:dyDescent="0.3">
      <c r="A323" s="27">
        <f t="shared" ref="A323:A332" si="32">ROW()-1</f>
        <v>322</v>
      </c>
      <c r="B323" s="27" t="s">
        <v>335</v>
      </c>
      <c r="C323" s="28">
        <v>0.13</v>
      </c>
    </row>
    <row r="324" spans="1:3" x14ac:dyDescent="0.3">
      <c r="A324" s="27">
        <f t="shared" si="32"/>
        <v>323</v>
      </c>
      <c r="B324" s="27" t="s">
        <v>336</v>
      </c>
      <c r="C324" s="28">
        <v>0.13</v>
      </c>
    </row>
    <row r="325" spans="1:3" x14ac:dyDescent="0.3">
      <c r="A325" s="27">
        <f t="shared" si="32"/>
        <v>324</v>
      </c>
      <c r="B325" s="27" t="s">
        <v>337</v>
      </c>
      <c r="C325" s="28">
        <v>0.13</v>
      </c>
    </row>
    <row r="326" spans="1:3" x14ac:dyDescent="0.3">
      <c r="A326" s="27">
        <f t="shared" si="32"/>
        <v>325</v>
      </c>
      <c r="B326" s="27" t="s">
        <v>338</v>
      </c>
      <c r="C326" s="28">
        <v>0.13</v>
      </c>
    </row>
    <row r="327" spans="1:3" x14ac:dyDescent="0.3">
      <c r="A327" s="27">
        <f t="shared" si="32"/>
        <v>326</v>
      </c>
      <c r="B327" s="27" t="s">
        <v>339</v>
      </c>
      <c r="C327" s="28">
        <v>0.13</v>
      </c>
    </row>
    <row r="328" spans="1:3" x14ac:dyDescent="0.3">
      <c r="A328" s="27">
        <f t="shared" si="32"/>
        <v>327</v>
      </c>
      <c r="B328" s="27" t="s">
        <v>340</v>
      </c>
      <c r="C328" s="28">
        <v>0.13</v>
      </c>
    </row>
    <row r="329" spans="1:3" x14ac:dyDescent="0.3">
      <c r="A329" s="27">
        <f t="shared" si="32"/>
        <v>328</v>
      </c>
      <c r="B329" s="27" t="s">
        <v>341</v>
      </c>
      <c r="C329" s="28">
        <v>0.13</v>
      </c>
    </row>
    <row r="330" spans="1:3" x14ac:dyDescent="0.3">
      <c r="A330" s="27">
        <f t="shared" si="32"/>
        <v>329</v>
      </c>
      <c r="B330" s="27" t="s">
        <v>342</v>
      </c>
      <c r="C330" s="28">
        <v>0.13</v>
      </c>
    </row>
    <row r="331" spans="1:3" x14ac:dyDescent="0.3">
      <c r="A331" s="27">
        <f t="shared" si="32"/>
        <v>330</v>
      </c>
      <c r="B331" s="27" t="s">
        <v>343</v>
      </c>
      <c r="C331" s="28">
        <v>0.13</v>
      </c>
    </row>
    <row r="332" spans="1:3" x14ac:dyDescent="0.3">
      <c r="A332" s="27">
        <f t="shared" si="32"/>
        <v>331</v>
      </c>
      <c r="B332" s="27" t="s">
        <v>344</v>
      </c>
      <c r="C332" s="28">
        <v>0.13</v>
      </c>
    </row>
    <row r="333" spans="1:3" x14ac:dyDescent="0.3">
      <c r="A333" s="27">
        <f t="shared" ref="A333:A342" si="33">ROW()-1</f>
        <v>332</v>
      </c>
      <c r="B333" s="27" t="s">
        <v>345</v>
      </c>
      <c r="C333" s="28">
        <v>0.13</v>
      </c>
    </row>
    <row r="334" spans="1:3" x14ac:dyDescent="0.3">
      <c r="A334" s="27">
        <f t="shared" si="33"/>
        <v>333</v>
      </c>
      <c r="B334" s="27" t="s">
        <v>346</v>
      </c>
      <c r="C334" s="28">
        <v>0.13</v>
      </c>
    </row>
    <row r="335" spans="1:3" x14ac:dyDescent="0.3">
      <c r="A335" s="27">
        <f t="shared" si="33"/>
        <v>334</v>
      </c>
      <c r="B335" s="27" t="s">
        <v>347</v>
      </c>
      <c r="C335" s="28">
        <v>0.13</v>
      </c>
    </row>
    <row r="336" spans="1:3" x14ac:dyDescent="0.3">
      <c r="A336" s="27">
        <f t="shared" si="33"/>
        <v>335</v>
      </c>
      <c r="B336" s="27" t="s">
        <v>348</v>
      </c>
      <c r="C336" s="28">
        <v>0.13</v>
      </c>
    </row>
    <row r="337" spans="1:3" x14ac:dyDescent="0.3">
      <c r="A337" s="27">
        <f t="shared" si="33"/>
        <v>336</v>
      </c>
      <c r="B337" s="27" t="s">
        <v>349</v>
      </c>
      <c r="C337" s="28">
        <v>0.13</v>
      </c>
    </row>
    <row r="338" spans="1:3" x14ac:dyDescent="0.3">
      <c r="A338" s="27">
        <f t="shared" si="33"/>
        <v>337</v>
      </c>
      <c r="B338" s="27" t="s">
        <v>350</v>
      </c>
      <c r="C338" s="28">
        <v>0.13</v>
      </c>
    </row>
    <row r="339" spans="1:3" x14ac:dyDescent="0.3">
      <c r="A339" s="27">
        <f t="shared" si="33"/>
        <v>338</v>
      </c>
      <c r="B339" s="27" t="s">
        <v>351</v>
      </c>
      <c r="C339" s="28">
        <v>0.13</v>
      </c>
    </row>
    <row r="340" spans="1:3" x14ac:dyDescent="0.3">
      <c r="A340" s="27">
        <f t="shared" si="33"/>
        <v>339</v>
      </c>
      <c r="B340" s="3" t="s">
        <v>352</v>
      </c>
      <c r="C340" s="28">
        <v>0.13</v>
      </c>
    </row>
    <row r="341" spans="1:3" x14ac:dyDescent="0.3">
      <c r="A341" s="27">
        <f t="shared" si="33"/>
        <v>340</v>
      </c>
      <c r="B341" s="3" t="s">
        <v>353</v>
      </c>
      <c r="C341" s="28">
        <v>0.13</v>
      </c>
    </row>
    <row r="342" spans="1:3" x14ac:dyDescent="0.3">
      <c r="A342" s="27">
        <f t="shared" si="33"/>
        <v>341</v>
      </c>
      <c r="B342" s="3" t="s">
        <v>354</v>
      </c>
      <c r="C342" s="28">
        <v>0.13</v>
      </c>
    </row>
    <row r="343" spans="1:3" x14ac:dyDescent="0.3">
      <c r="A343" s="27">
        <f t="shared" ref="A343:A348" si="34">ROW()-1</f>
        <v>342</v>
      </c>
      <c r="B343" s="3" t="s">
        <v>355</v>
      </c>
      <c r="C343" s="28">
        <v>0.13</v>
      </c>
    </row>
    <row r="344" spans="1:3" x14ac:dyDescent="0.3">
      <c r="A344" s="27">
        <f t="shared" si="34"/>
        <v>343</v>
      </c>
      <c r="B344" s="3" t="s">
        <v>356</v>
      </c>
      <c r="C344" s="28">
        <v>0.13</v>
      </c>
    </row>
    <row r="345" spans="1:3" x14ac:dyDescent="0.3">
      <c r="A345" s="27">
        <f t="shared" si="34"/>
        <v>344</v>
      </c>
      <c r="B345" s="3" t="s">
        <v>357</v>
      </c>
      <c r="C345" s="28">
        <v>0.13</v>
      </c>
    </row>
    <row r="346" spans="1:3" x14ac:dyDescent="0.3">
      <c r="A346" s="27">
        <f t="shared" si="34"/>
        <v>345</v>
      </c>
      <c r="B346" s="3" t="s">
        <v>358</v>
      </c>
      <c r="C346" s="28">
        <v>0.13</v>
      </c>
    </row>
    <row r="347" spans="1:3" x14ac:dyDescent="0.3">
      <c r="A347" s="27">
        <f t="shared" si="34"/>
        <v>346</v>
      </c>
      <c r="B347" s="3" t="s">
        <v>359</v>
      </c>
      <c r="C347" s="28">
        <v>0.13</v>
      </c>
    </row>
    <row r="348" spans="1:3" x14ac:dyDescent="0.3">
      <c r="A348" s="27">
        <f t="shared" si="34"/>
        <v>347</v>
      </c>
      <c r="B348" s="3" t="s">
        <v>360</v>
      </c>
      <c r="C348" s="28">
        <v>0.13</v>
      </c>
    </row>
    <row r="349" spans="1:3" x14ac:dyDescent="0.3">
      <c r="A349" s="27">
        <f t="shared" ref="A349:A358" si="35">ROW()-1</f>
        <v>348</v>
      </c>
      <c r="B349" s="3" t="s">
        <v>361</v>
      </c>
      <c r="C349" s="28">
        <v>0.13</v>
      </c>
    </row>
    <row r="350" spans="1:3" x14ac:dyDescent="0.3">
      <c r="A350" s="27">
        <f t="shared" si="35"/>
        <v>349</v>
      </c>
      <c r="B350" s="3" t="s">
        <v>362</v>
      </c>
      <c r="C350" s="28">
        <v>0.13</v>
      </c>
    </row>
    <row r="351" spans="1:3" x14ac:dyDescent="0.3">
      <c r="A351" s="27">
        <f t="shared" si="35"/>
        <v>350</v>
      </c>
      <c r="B351" s="3" t="s">
        <v>363</v>
      </c>
      <c r="C351" s="28">
        <v>0.13</v>
      </c>
    </row>
    <row r="352" spans="1:3" x14ac:dyDescent="0.3">
      <c r="A352" s="27">
        <f t="shared" si="35"/>
        <v>351</v>
      </c>
      <c r="B352" s="3" t="s">
        <v>364</v>
      </c>
      <c r="C352" s="28">
        <v>0.13</v>
      </c>
    </row>
    <row r="353" spans="1:3" x14ac:dyDescent="0.3">
      <c r="A353" s="27">
        <f t="shared" si="35"/>
        <v>352</v>
      </c>
      <c r="B353" s="3" t="s">
        <v>365</v>
      </c>
      <c r="C353" s="28">
        <v>0.13</v>
      </c>
    </row>
    <row r="354" spans="1:3" x14ac:dyDescent="0.3">
      <c r="A354" s="27">
        <f t="shared" si="35"/>
        <v>353</v>
      </c>
      <c r="B354" s="3" t="s">
        <v>366</v>
      </c>
      <c r="C354" s="28">
        <v>0.13</v>
      </c>
    </row>
    <row r="355" spans="1:3" x14ac:dyDescent="0.3">
      <c r="A355" s="27">
        <f t="shared" si="35"/>
        <v>354</v>
      </c>
      <c r="B355" s="30" t="s">
        <v>367</v>
      </c>
      <c r="C355" s="28">
        <v>0.13</v>
      </c>
    </row>
    <row r="356" spans="1:3" x14ac:dyDescent="0.3">
      <c r="A356" s="27">
        <f t="shared" si="35"/>
        <v>355</v>
      </c>
      <c r="B356" s="30" t="s">
        <v>368</v>
      </c>
      <c r="C356" s="28">
        <v>0.13</v>
      </c>
    </row>
    <row r="357" spans="1:3" x14ac:dyDescent="0.3">
      <c r="A357" s="27">
        <f t="shared" si="35"/>
        <v>356</v>
      </c>
      <c r="B357" s="30" t="s">
        <v>369</v>
      </c>
      <c r="C357" s="28">
        <v>0.13</v>
      </c>
    </row>
    <row r="358" spans="1:3" x14ac:dyDescent="0.3">
      <c r="A358" s="27">
        <f t="shared" si="35"/>
        <v>357</v>
      </c>
      <c r="B358" s="30" t="s">
        <v>370</v>
      </c>
      <c r="C358" s="28">
        <v>0.13</v>
      </c>
    </row>
    <row r="359" spans="1:3" x14ac:dyDescent="0.3">
      <c r="A359" s="27">
        <f t="shared" ref="A359:A368" si="36">ROW()-1</f>
        <v>358</v>
      </c>
      <c r="B359" s="30" t="s">
        <v>371</v>
      </c>
      <c r="C359" s="28">
        <v>0.13</v>
      </c>
    </row>
    <row r="360" spans="1:3" x14ac:dyDescent="0.3">
      <c r="A360" s="27">
        <f t="shared" si="36"/>
        <v>359</v>
      </c>
      <c r="B360" s="30" t="s">
        <v>372</v>
      </c>
      <c r="C360" s="28">
        <v>0.13</v>
      </c>
    </row>
    <row r="361" spans="1:3" x14ac:dyDescent="0.3">
      <c r="A361" s="27">
        <f t="shared" si="36"/>
        <v>360</v>
      </c>
      <c r="B361" s="30" t="s">
        <v>373</v>
      </c>
      <c r="C361" s="28">
        <v>0.13</v>
      </c>
    </row>
    <row r="362" spans="1:3" x14ac:dyDescent="0.3">
      <c r="A362" s="27">
        <f t="shared" si="36"/>
        <v>361</v>
      </c>
      <c r="B362" s="30" t="s">
        <v>374</v>
      </c>
      <c r="C362" s="28">
        <v>0.13</v>
      </c>
    </row>
    <row r="363" spans="1:3" x14ac:dyDescent="0.3">
      <c r="A363" s="27">
        <f t="shared" si="36"/>
        <v>362</v>
      </c>
      <c r="B363" s="30" t="s">
        <v>375</v>
      </c>
      <c r="C363" s="28">
        <v>0.13</v>
      </c>
    </row>
    <row r="364" spans="1:3" x14ac:dyDescent="0.3">
      <c r="A364" s="27">
        <f t="shared" si="36"/>
        <v>363</v>
      </c>
      <c r="B364" s="30" t="s">
        <v>376</v>
      </c>
      <c r="C364" s="28">
        <v>0.13</v>
      </c>
    </row>
    <row r="365" spans="1:3" x14ac:dyDescent="0.3">
      <c r="A365" s="27">
        <f t="shared" si="36"/>
        <v>364</v>
      </c>
      <c r="B365" s="30" t="s">
        <v>377</v>
      </c>
      <c r="C365" s="28">
        <v>0.13</v>
      </c>
    </row>
    <row r="366" spans="1:3" x14ac:dyDescent="0.3">
      <c r="A366" s="27">
        <f t="shared" si="36"/>
        <v>365</v>
      </c>
      <c r="B366" s="30" t="s">
        <v>378</v>
      </c>
      <c r="C366" s="28">
        <v>0.13</v>
      </c>
    </row>
    <row r="367" spans="1:3" x14ac:dyDescent="0.3">
      <c r="A367" s="27">
        <f t="shared" si="36"/>
        <v>366</v>
      </c>
      <c r="B367" s="30" t="s">
        <v>379</v>
      </c>
      <c r="C367" s="28">
        <v>0.13</v>
      </c>
    </row>
    <row r="368" spans="1:3" x14ac:dyDescent="0.3">
      <c r="A368" s="27">
        <f t="shared" si="36"/>
        <v>367</v>
      </c>
      <c r="B368" s="30" t="s">
        <v>380</v>
      </c>
      <c r="C368" s="28">
        <v>0.13</v>
      </c>
    </row>
    <row r="369" spans="1:3" x14ac:dyDescent="0.3">
      <c r="A369" s="27">
        <f t="shared" ref="A369:A375" si="37">ROW()-1</f>
        <v>368</v>
      </c>
      <c r="B369" s="30" t="s">
        <v>381</v>
      </c>
      <c r="C369" s="28">
        <v>0.13</v>
      </c>
    </row>
    <row r="370" spans="1:3" x14ac:dyDescent="0.3">
      <c r="A370" s="27">
        <f t="shared" si="37"/>
        <v>369</v>
      </c>
      <c r="B370" s="30" t="s">
        <v>382</v>
      </c>
      <c r="C370" s="28">
        <v>0.13</v>
      </c>
    </row>
    <row r="371" spans="1:3" x14ac:dyDescent="0.3">
      <c r="A371" s="27">
        <f t="shared" si="37"/>
        <v>370</v>
      </c>
      <c r="B371" s="30" t="s">
        <v>383</v>
      </c>
      <c r="C371" s="28">
        <v>0.13</v>
      </c>
    </row>
    <row r="372" spans="1:3" x14ac:dyDescent="0.3">
      <c r="A372" s="27">
        <f t="shared" si="37"/>
        <v>371</v>
      </c>
      <c r="B372" s="30" t="s">
        <v>384</v>
      </c>
      <c r="C372" s="28">
        <v>0.13</v>
      </c>
    </row>
    <row r="373" spans="1:3" x14ac:dyDescent="0.3">
      <c r="A373" s="27">
        <f t="shared" si="37"/>
        <v>372</v>
      </c>
      <c r="B373" s="30" t="s">
        <v>385</v>
      </c>
      <c r="C373" s="28">
        <v>0.13</v>
      </c>
    </row>
    <row r="374" spans="1:3" x14ac:dyDescent="0.3">
      <c r="A374" s="27">
        <f t="shared" si="37"/>
        <v>373</v>
      </c>
      <c r="B374" s="28" t="s">
        <v>386</v>
      </c>
      <c r="C374" s="28">
        <v>0.13</v>
      </c>
    </row>
    <row r="375" spans="1:3" x14ac:dyDescent="0.3">
      <c r="A375" s="27">
        <f t="shared" si="37"/>
        <v>374</v>
      </c>
      <c r="B375" s="28" t="s">
        <v>387</v>
      </c>
      <c r="C375" s="28">
        <v>0.13</v>
      </c>
    </row>
    <row r="376" spans="1:3" x14ac:dyDescent="0.3">
      <c r="A376" s="27">
        <f t="shared" ref="A376:A385" si="38">ROW()-1</f>
        <v>375</v>
      </c>
      <c r="B376" s="28" t="s">
        <v>388</v>
      </c>
      <c r="C376" s="28">
        <v>0.13</v>
      </c>
    </row>
    <row r="377" spans="1:3" x14ac:dyDescent="0.3">
      <c r="A377" s="27">
        <f t="shared" si="38"/>
        <v>376</v>
      </c>
      <c r="B377" s="28" t="s">
        <v>389</v>
      </c>
      <c r="C377" s="28">
        <v>0.13</v>
      </c>
    </row>
    <row r="378" spans="1:3" x14ac:dyDescent="0.3">
      <c r="A378" s="27">
        <f t="shared" si="38"/>
        <v>377</v>
      </c>
      <c r="B378" s="28" t="s">
        <v>390</v>
      </c>
      <c r="C378" s="28">
        <v>0.13</v>
      </c>
    </row>
    <row r="379" spans="1:3" x14ac:dyDescent="0.3">
      <c r="A379" s="27">
        <f t="shared" si="38"/>
        <v>378</v>
      </c>
      <c r="B379" s="28" t="s">
        <v>391</v>
      </c>
      <c r="C379" s="28">
        <v>0.13</v>
      </c>
    </row>
    <row r="380" spans="1:3" x14ac:dyDescent="0.3">
      <c r="A380" s="27">
        <f t="shared" si="38"/>
        <v>379</v>
      </c>
      <c r="B380" s="28" t="s">
        <v>392</v>
      </c>
      <c r="C380" s="28">
        <v>0.13</v>
      </c>
    </row>
    <row r="381" spans="1:3" x14ac:dyDescent="0.3">
      <c r="A381" s="27">
        <f t="shared" si="38"/>
        <v>380</v>
      </c>
      <c r="B381" s="28" t="s">
        <v>393</v>
      </c>
      <c r="C381" s="28">
        <v>0.13</v>
      </c>
    </row>
    <row r="382" spans="1:3" x14ac:dyDescent="0.3">
      <c r="A382" s="27">
        <f t="shared" si="38"/>
        <v>381</v>
      </c>
      <c r="B382" s="28" t="s">
        <v>394</v>
      </c>
      <c r="C382" s="28">
        <v>0.13</v>
      </c>
    </row>
    <row r="383" spans="1:3" x14ac:dyDescent="0.3">
      <c r="A383" s="27">
        <f t="shared" si="38"/>
        <v>382</v>
      </c>
      <c r="B383" s="28" t="s">
        <v>395</v>
      </c>
      <c r="C383" s="28">
        <v>0.13</v>
      </c>
    </row>
    <row r="384" spans="1:3" x14ac:dyDescent="0.3">
      <c r="A384" s="27">
        <f t="shared" si="38"/>
        <v>383</v>
      </c>
      <c r="B384" s="28" t="s">
        <v>396</v>
      </c>
      <c r="C384" s="28">
        <v>0.13</v>
      </c>
    </row>
    <row r="385" spans="1:3" x14ac:dyDescent="0.3">
      <c r="A385" s="27">
        <f t="shared" si="38"/>
        <v>384</v>
      </c>
      <c r="B385" s="28" t="s">
        <v>397</v>
      </c>
      <c r="C385" s="28">
        <v>0.13</v>
      </c>
    </row>
    <row r="386" spans="1:3" x14ac:dyDescent="0.3">
      <c r="A386" s="27">
        <f t="shared" ref="A386:A395" si="39">ROW()-1</f>
        <v>385</v>
      </c>
      <c r="B386" s="28" t="s">
        <v>398</v>
      </c>
      <c r="C386" s="28">
        <v>0.13</v>
      </c>
    </row>
    <row r="387" spans="1:3" x14ac:dyDescent="0.3">
      <c r="A387" s="27">
        <f t="shared" si="39"/>
        <v>386</v>
      </c>
      <c r="B387" s="28" t="s">
        <v>399</v>
      </c>
      <c r="C387" s="28">
        <v>0.13</v>
      </c>
    </row>
    <row r="388" spans="1:3" x14ac:dyDescent="0.3">
      <c r="A388" s="27">
        <f t="shared" si="39"/>
        <v>387</v>
      </c>
      <c r="B388" s="28" t="s">
        <v>400</v>
      </c>
      <c r="C388" s="28">
        <v>0.13</v>
      </c>
    </row>
    <row r="389" spans="1:3" x14ac:dyDescent="0.3">
      <c r="A389" s="27">
        <f t="shared" si="39"/>
        <v>388</v>
      </c>
      <c r="B389" s="28" t="s">
        <v>401</v>
      </c>
      <c r="C389" s="28">
        <v>0.13</v>
      </c>
    </row>
    <row r="390" spans="1:3" x14ac:dyDescent="0.3">
      <c r="A390" s="27">
        <f t="shared" si="39"/>
        <v>389</v>
      </c>
      <c r="B390" s="28" t="s">
        <v>402</v>
      </c>
      <c r="C390" s="28">
        <v>0.13</v>
      </c>
    </row>
    <row r="391" spans="1:3" x14ac:dyDescent="0.3">
      <c r="A391" s="27">
        <f t="shared" si="39"/>
        <v>390</v>
      </c>
      <c r="B391" s="28" t="s">
        <v>403</v>
      </c>
      <c r="C391" s="28">
        <v>0.13</v>
      </c>
    </row>
    <row r="392" spans="1:3" x14ac:dyDescent="0.3">
      <c r="A392" s="27">
        <f t="shared" si="39"/>
        <v>391</v>
      </c>
      <c r="B392" s="28" t="s">
        <v>404</v>
      </c>
      <c r="C392" s="28">
        <v>0.13</v>
      </c>
    </row>
    <row r="393" spans="1:3" x14ac:dyDescent="0.3">
      <c r="A393" s="27">
        <f t="shared" si="39"/>
        <v>392</v>
      </c>
      <c r="B393" s="28" t="s">
        <v>405</v>
      </c>
      <c r="C393" s="28">
        <v>0.13</v>
      </c>
    </row>
    <row r="394" spans="1:3" x14ac:dyDescent="0.3">
      <c r="A394" s="27">
        <f t="shared" si="39"/>
        <v>393</v>
      </c>
      <c r="B394" s="3" t="s">
        <v>406</v>
      </c>
      <c r="C394" s="28">
        <v>0.13</v>
      </c>
    </row>
    <row r="395" spans="1:3" x14ac:dyDescent="0.3">
      <c r="A395" s="27">
        <f t="shared" si="39"/>
        <v>394</v>
      </c>
      <c r="B395" s="3" t="s">
        <v>407</v>
      </c>
      <c r="C395" s="28">
        <v>0.13</v>
      </c>
    </row>
    <row r="396" spans="1:3" x14ac:dyDescent="0.3">
      <c r="A396" s="27">
        <f t="shared" ref="A396:A408" si="40">ROW()-1</f>
        <v>395</v>
      </c>
      <c r="B396" s="3" t="s">
        <v>408</v>
      </c>
      <c r="C396" s="28">
        <v>0.13</v>
      </c>
    </row>
    <row r="397" spans="1:3" x14ac:dyDescent="0.3">
      <c r="A397" s="27">
        <f t="shared" si="40"/>
        <v>396</v>
      </c>
      <c r="B397" s="3" t="s">
        <v>409</v>
      </c>
      <c r="C397" s="28">
        <v>0.13</v>
      </c>
    </row>
    <row r="398" spans="1:3" x14ac:dyDescent="0.3">
      <c r="A398" s="27">
        <f t="shared" si="40"/>
        <v>397</v>
      </c>
      <c r="B398" s="3" t="s">
        <v>410</v>
      </c>
      <c r="C398" s="28">
        <v>0.13</v>
      </c>
    </row>
    <row r="399" spans="1:3" x14ac:dyDescent="0.3">
      <c r="A399" s="27">
        <f t="shared" si="40"/>
        <v>398</v>
      </c>
      <c r="B399" s="3" t="s">
        <v>411</v>
      </c>
      <c r="C399" s="28">
        <v>0.13</v>
      </c>
    </row>
    <row r="400" spans="1:3" x14ac:dyDescent="0.3">
      <c r="A400" s="27">
        <f t="shared" si="40"/>
        <v>399</v>
      </c>
      <c r="B400" s="3" t="s">
        <v>412</v>
      </c>
      <c r="C400" s="28">
        <v>0.13</v>
      </c>
    </row>
    <row r="401" spans="1:3" x14ac:dyDescent="0.3">
      <c r="A401" s="27">
        <f t="shared" si="40"/>
        <v>400</v>
      </c>
      <c r="B401" s="3" t="s">
        <v>413</v>
      </c>
      <c r="C401" s="28">
        <v>0.13</v>
      </c>
    </row>
    <row r="402" spans="1:3" x14ac:dyDescent="0.3">
      <c r="A402" s="27">
        <f t="shared" si="40"/>
        <v>401</v>
      </c>
      <c r="B402" s="3" t="s">
        <v>414</v>
      </c>
      <c r="C402" s="28">
        <v>0.13</v>
      </c>
    </row>
    <row r="403" spans="1:3" x14ac:dyDescent="0.3">
      <c r="A403" s="27">
        <f t="shared" si="40"/>
        <v>402</v>
      </c>
      <c r="B403" s="3" t="s">
        <v>415</v>
      </c>
      <c r="C403" s="28">
        <v>0.13</v>
      </c>
    </row>
    <row r="404" spans="1:3" x14ac:dyDescent="0.3">
      <c r="A404" s="27">
        <f t="shared" si="40"/>
        <v>403</v>
      </c>
      <c r="B404" s="3" t="s">
        <v>416</v>
      </c>
      <c r="C404" s="28">
        <v>0.13</v>
      </c>
    </row>
    <row r="405" spans="1:3" x14ac:dyDescent="0.3">
      <c r="A405" s="27">
        <f t="shared" si="40"/>
        <v>404</v>
      </c>
      <c r="B405" s="3" t="s">
        <v>417</v>
      </c>
      <c r="C405" s="28">
        <v>0.13</v>
      </c>
    </row>
    <row r="406" spans="1:3" x14ac:dyDescent="0.3">
      <c r="A406" s="27">
        <f t="shared" si="40"/>
        <v>405</v>
      </c>
      <c r="B406" s="3" t="s">
        <v>418</v>
      </c>
      <c r="C406" s="28">
        <v>0.13</v>
      </c>
    </row>
    <row r="407" spans="1:3" x14ac:dyDescent="0.3">
      <c r="A407" s="27">
        <f t="shared" si="40"/>
        <v>406</v>
      </c>
      <c r="B407" s="3" t="s">
        <v>419</v>
      </c>
      <c r="C407" s="28">
        <v>0.13</v>
      </c>
    </row>
    <row r="408" spans="1:3" x14ac:dyDescent="0.3">
      <c r="A408" s="27">
        <f t="shared" si="40"/>
        <v>407</v>
      </c>
      <c r="B408" s="3" t="s">
        <v>420</v>
      </c>
      <c r="C408" s="28">
        <v>0.13</v>
      </c>
    </row>
    <row r="409" spans="1:3" x14ac:dyDescent="0.3">
      <c r="A409" s="27">
        <f t="shared" ref="A409:A421" si="41">ROW()-1</f>
        <v>408</v>
      </c>
      <c r="B409" s="3" t="s">
        <v>421</v>
      </c>
      <c r="C409" s="28">
        <v>0.13</v>
      </c>
    </row>
    <row r="410" spans="1:3" x14ac:dyDescent="0.3">
      <c r="A410" s="27">
        <f t="shared" si="41"/>
        <v>409</v>
      </c>
      <c r="B410" s="3" t="s">
        <v>422</v>
      </c>
      <c r="C410" s="28">
        <v>0.13</v>
      </c>
    </row>
    <row r="411" spans="1:3" x14ac:dyDescent="0.3">
      <c r="A411" s="27">
        <f t="shared" si="41"/>
        <v>410</v>
      </c>
      <c r="B411" s="3" t="s">
        <v>423</v>
      </c>
      <c r="C411" s="28">
        <v>0.13</v>
      </c>
    </row>
    <row r="412" spans="1:3" x14ac:dyDescent="0.3">
      <c r="A412" s="27">
        <f t="shared" si="41"/>
        <v>411</v>
      </c>
      <c r="B412" s="3" t="s">
        <v>424</v>
      </c>
      <c r="C412" s="28">
        <v>0.13</v>
      </c>
    </row>
    <row r="413" spans="1:3" x14ac:dyDescent="0.3">
      <c r="A413" s="27">
        <f t="shared" si="41"/>
        <v>412</v>
      </c>
      <c r="B413" s="3" t="s">
        <v>425</v>
      </c>
      <c r="C413" s="28">
        <v>0.13</v>
      </c>
    </row>
    <row r="414" spans="1:3" x14ac:dyDescent="0.3">
      <c r="A414" s="27">
        <f t="shared" si="41"/>
        <v>413</v>
      </c>
      <c r="B414" s="3" t="s">
        <v>426</v>
      </c>
      <c r="C414" s="28">
        <v>0.13</v>
      </c>
    </row>
    <row r="415" spans="1:3" x14ac:dyDescent="0.3">
      <c r="A415" s="27">
        <f t="shared" si="41"/>
        <v>414</v>
      </c>
      <c r="B415" s="3" t="s">
        <v>427</v>
      </c>
      <c r="C415" s="28">
        <v>0.13</v>
      </c>
    </row>
    <row r="416" spans="1:3" x14ac:dyDescent="0.3">
      <c r="A416" s="27">
        <f t="shared" si="41"/>
        <v>415</v>
      </c>
      <c r="B416" s="3" t="s">
        <v>428</v>
      </c>
      <c r="C416" s="28">
        <v>0.13</v>
      </c>
    </row>
    <row r="417" spans="1:3" x14ac:dyDescent="0.3">
      <c r="A417" s="27">
        <f t="shared" si="41"/>
        <v>416</v>
      </c>
      <c r="B417" s="3" t="s">
        <v>429</v>
      </c>
      <c r="C417" s="28">
        <v>0.13</v>
      </c>
    </row>
    <row r="418" spans="1:3" x14ac:dyDescent="0.3">
      <c r="A418" s="27">
        <f t="shared" si="41"/>
        <v>417</v>
      </c>
      <c r="B418" s="3" t="s">
        <v>430</v>
      </c>
      <c r="C418" s="28">
        <v>0.13</v>
      </c>
    </row>
    <row r="419" spans="1:3" x14ac:dyDescent="0.3">
      <c r="A419" s="27">
        <f t="shared" si="41"/>
        <v>418</v>
      </c>
      <c r="B419" s="3" t="s">
        <v>431</v>
      </c>
      <c r="C419" s="28">
        <v>0.13</v>
      </c>
    </row>
    <row r="420" spans="1:3" x14ac:dyDescent="0.3">
      <c r="A420" s="27">
        <f t="shared" si="41"/>
        <v>419</v>
      </c>
      <c r="B420" s="3" t="s">
        <v>432</v>
      </c>
      <c r="C420" s="28">
        <v>0.13</v>
      </c>
    </row>
    <row r="421" spans="1:3" x14ac:dyDescent="0.3">
      <c r="A421" s="27">
        <f t="shared" si="41"/>
        <v>420</v>
      </c>
      <c r="B421" s="3" t="s">
        <v>433</v>
      </c>
      <c r="C421" s="28">
        <v>0.09</v>
      </c>
    </row>
    <row r="422" spans="1:3" x14ac:dyDescent="0.3">
      <c r="A422" s="27">
        <f t="shared" ref="A422:A430" si="42">ROW()-1</f>
        <v>421</v>
      </c>
      <c r="B422" s="3" t="s">
        <v>434</v>
      </c>
      <c r="C422" s="28">
        <v>0.13</v>
      </c>
    </row>
    <row r="423" spans="1:3" x14ac:dyDescent="0.3">
      <c r="A423" s="27">
        <f t="shared" si="42"/>
        <v>422</v>
      </c>
      <c r="B423" s="3" t="s">
        <v>435</v>
      </c>
      <c r="C423" s="28">
        <v>0.13</v>
      </c>
    </row>
    <row r="424" spans="1:3" x14ac:dyDescent="0.3">
      <c r="A424" s="27">
        <f t="shared" si="42"/>
        <v>423</v>
      </c>
      <c r="B424" s="3" t="s">
        <v>436</v>
      </c>
      <c r="C424" s="28">
        <v>0.13</v>
      </c>
    </row>
    <row r="425" spans="1:3" x14ac:dyDescent="0.3">
      <c r="A425" s="27">
        <f t="shared" si="42"/>
        <v>424</v>
      </c>
      <c r="B425" s="3" t="s">
        <v>437</v>
      </c>
      <c r="C425" s="28">
        <v>0.13</v>
      </c>
    </row>
    <row r="426" spans="1:3" x14ac:dyDescent="0.3">
      <c r="A426" s="27">
        <f t="shared" si="42"/>
        <v>425</v>
      </c>
      <c r="B426" s="3" t="s">
        <v>438</v>
      </c>
      <c r="C426" s="28">
        <v>0.13</v>
      </c>
    </row>
    <row r="427" spans="1:3" x14ac:dyDescent="0.3">
      <c r="A427" s="27">
        <f t="shared" si="42"/>
        <v>426</v>
      </c>
      <c r="B427" s="3" t="s">
        <v>439</v>
      </c>
      <c r="C427" s="28">
        <v>0.13</v>
      </c>
    </row>
    <row r="428" spans="1:3" x14ac:dyDescent="0.3">
      <c r="A428" s="27">
        <f t="shared" si="42"/>
        <v>427</v>
      </c>
      <c r="B428" s="3" t="s">
        <v>440</v>
      </c>
      <c r="C428" s="28">
        <v>0.09</v>
      </c>
    </row>
    <row r="429" spans="1:3" x14ac:dyDescent="0.3">
      <c r="A429" s="27">
        <f t="shared" si="42"/>
        <v>428</v>
      </c>
      <c r="B429" s="3" t="s">
        <v>441</v>
      </c>
      <c r="C429" s="28">
        <v>0</v>
      </c>
    </row>
    <row r="430" spans="1:3" x14ac:dyDescent="0.3">
      <c r="A430" s="27">
        <f t="shared" si="42"/>
        <v>429</v>
      </c>
      <c r="B430" s="3" t="s">
        <v>442</v>
      </c>
      <c r="C430" s="28">
        <v>0.13</v>
      </c>
    </row>
    <row r="431" spans="1:3" x14ac:dyDescent="0.3">
      <c r="A431" s="27">
        <f t="shared" ref="A431:A436" si="43">ROW()-1</f>
        <v>430</v>
      </c>
      <c r="B431" s="3" t="s">
        <v>443</v>
      </c>
      <c r="C431" s="28">
        <v>0.13</v>
      </c>
    </row>
    <row r="432" spans="1:3" x14ac:dyDescent="0.3">
      <c r="A432" s="27">
        <f t="shared" si="43"/>
        <v>431</v>
      </c>
      <c r="B432" s="3" t="s">
        <v>444</v>
      </c>
      <c r="C432" s="28">
        <v>0.13</v>
      </c>
    </row>
    <row r="433" spans="1:3" x14ac:dyDescent="0.3">
      <c r="A433" s="27">
        <f t="shared" si="43"/>
        <v>432</v>
      </c>
      <c r="B433" s="3" t="s">
        <v>445</v>
      </c>
      <c r="C433" s="28">
        <v>0</v>
      </c>
    </row>
    <row r="434" spans="1:3" x14ac:dyDescent="0.3">
      <c r="A434" s="27">
        <f t="shared" si="43"/>
        <v>433</v>
      </c>
      <c r="B434" s="3" t="s">
        <v>446</v>
      </c>
      <c r="C434" s="28">
        <v>0.13</v>
      </c>
    </row>
    <row r="435" spans="1:3" x14ac:dyDescent="0.3">
      <c r="A435" s="27">
        <f t="shared" si="43"/>
        <v>434</v>
      </c>
      <c r="B435" s="3" t="s">
        <v>447</v>
      </c>
      <c r="C435" s="28">
        <v>0.13</v>
      </c>
    </row>
    <row r="436" spans="1:3" x14ac:dyDescent="0.3">
      <c r="A436" s="27">
        <f t="shared" si="43"/>
        <v>435</v>
      </c>
      <c r="B436" s="3" t="s">
        <v>448</v>
      </c>
      <c r="C436" s="28">
        <v>0.13</v>
      </c>
    </row>
    <row r="437" spans="1:3" x14ac:dyDescent="0.3">
      <c r="A437" s="27">
        <f t="shared" ref="A437:A444" si="44">ROW()-1</f>
        <v>436</v>
      </c>
      <c r="B437" s="3" t="s">
        <v>449</v>
      </c>
      <c r="C437" s="28">
        <v>0.13</v>
      </c>
    </row>
    <row r="438" spans="1:3" x14ac:dyDescent="0.3">
      <c r="A438" s="27">
        <f t="shared" si="44"/>
        <v>437</v>
      </c>
      <c r="B438" s="3" t="s">
        <v>450</v>
      </c>
      <c r="C438" s="28">
        <v>0.09</v>
      </c>
    </row>
    <row r="439" spans="1:3" x14ac:dyDescent="0.3">
      <c r="A439" s="27">
        <f t="shared" si="44"/>
        <v>438</v>
      </c>
      <c r="B439" s="3" t="s">
        <v>451</v>
      </c>
      <c r="C439" s="28">
        <v>0.09</v>
      </c>
    </row>
    <row r="440" spans="1:3" x14ac:dyDescent="0.3">
      <c r="A440" s="27">
        <f t="shared" si="44"/>
        <v>439</v>
      </c>
      <c r="B440" s="3" t="s">
        <v>452</v>
      </c>
      <c r="C440" s="28">
        <v>0.09</v>
      </c>
    </row>
    <row r="441" spans="1:3" x14ac:dyDescent="0.3">
      <c r="A441" s="27">
        <f t="shared" si="44"/>
        <v>440</v>
      </c>
      <c r="B441" s="3" t="s">
        <v>453</v>
      </c>
      <c r="C441" s="28">
        <v>0.13</v>
      </c>
    </row>
    <row r="442" spans="1:3" x14ac:dyDescent="0.3">
      <c r="A442" s="27">
        <f t="shared" si="44"/>
        <v>441</v>
      </c>
      <c r="B442" s="28" t="s">
        <v>454</v>
      </c>
      <c r="C442" s="28">
        <v>0.13</v>
      </c>
    </row>
    <row r="443" spans="1:3" x14ac:dyDescent="0.3">
      <c r="A443" s="27">
        <f t="shared" si="44"/>
        <v>442</v>
      </c>
      <c r="B443" s="28" t="s">
        <v>455</v>
      </c>
      <c r="C443" s="28">
        <v>0</v>
      </c>
    </row>
    <row r="444" spans="1:3" x14ac:dyDescent="0.3">
      <c r="A444" s="27">
        <f t="shared" si="44"/>
        <v>443</v>
      </c>
      <c r="B444" s="28" t="s">
        <v>456</v>
      </c>
      <c r="C444" s="28">
        <v>0</v>
      </c>
    </row>
  </sheetData>
  <autoFilter ref="B1:C438" xr:uid="{00000000-0009-0000-0000-000001000000}">
    <sortState xmlns:xlrd2="http://schemas.microsoft.com/office/spreadsheetml/2017/richdata2" ref="B2:C438">
      <sortCondition ref="C1"/>
    </sortState>
  </autoFilter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6"/>
  <sheetViews>
    <sheetView workbookViewId="0">
      <selection activeCell="A4" sqref="A4"/>
    </sheetView>
  </sheetViews>
  <sheetFormatPr defaultColWidth="9" defaultRowHeight="14.15" x14ac:dyDescent="0.3"/>
  <cols>
    <col min="1" max="1" width="12.3828125" style="23" customWidth="1"/>
    <col min="2" max="2" width="34.4609375" customWidth="1"/>
    <col min="4" max="4" width="9.23046875" style="8" customWidth="1"/>
    <col min="5" max="6" width="10.3828125" style="8" customWidth="1"/>
  </cols>
  <sheetData>
    <row r="1" spans="1:7" ht="16.3" x14ac:dyDescent="0.3">
      <c r="A1" s="24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t="s">
        <v>13</v>
      </c>
    </row>
    <row r="2" spans="1:7" ht="16.3" x14ac:dyDescent="0.3">
      <c r="A2" s="24">
        <v>45068</v>
      </c>
      <c r="B2" s="3" t="s">
        <v>128</v>
      </c>
      <c r="C2" s="3" t="s">
        <v>460</v>
      </c>
      <c r="D2" s="19">
        <v>2</v>
      </c>
      <c r="E2" s="10">
        <v>10.5</v>
      </c>
      <c r="F2" s="10">
        <f t="shared" ref="F2:F65" si="0">D2*E2</f>
        <v>21</v>
      </c>
      <c r="G2">
        <f>VLOOKUP(B2,中交商品税率一览表!B:C,2,FALSE)</f>
        <v>0</v>
      </c>
    </row>
    <row r="3" spans="1:7" ht="16.3" x14ac:dyDescent="0.3">
      <c r="A3" s="24">
        <v>45068</v>
      </c>
      <c r="B3" s="3" t="s">
        <v>24</v>
      </c>
      <c r="C3" s="3" t="s">
        <v>460</v>
      </c>
      <c r="D3" s="19">
        <v>5</v>
      </c>
      <c r="E3" s="10">
        <v>7.1</v>
      </c>
      <c r="F3" s="10">
        <f t="shared" si="0"/>
        <v>35.5</v>
      </c>
      <c r="G3">
        <f>VLOOKUP(B3,中交商品税率一览表!B:C,2,FALSE)</f>
        <v>0</v>
      </c>
    </row>
    <row r="4" spans="1:7" ht="16.3" x14ac:dyDescent="0.3">
      <c r="A4" s="24">
        <v>45068</v>
      </c>
      <c r="B4" s="3" t="s">
        <v>86</v>
      </c>
      <c r="C4" s="3" t="s">
        <v>460</v>
      </c>
      <c r="D4" s="19">
        <v>8</v>
      </c>
      <c r="E4" s="10">
        <v>4.2</v>
      </c>
      <c r="F4" s="10">
        <f t="shared" si="0"/>
        <v>33.6</v>
      </c>
      <c r="G4">
        <f>VLOOKUP(B4,中交商品税率一览表!B:C,2,FALSE)</f>
        <v>0</v>
      </c>
    </row>
    <row r="5" spans="1:7" ht="16.3" x14ac:dyDescent="0.3">
      <c r="A5" s="24">
        <v>45068</v>
      </c>
      <c r="B5" s="3" t="s">
        <v>32</v>
      </c>
      <c r="C5" s="3" t="s">
        <v>460</v>
      </c>
      <c r="D5" s="19">
        <v>2</v>
      </c>
      <c r="E5" s="10">
        <v>5</v>
      </c>
      <c r="F5" s="10">
        <f t="shared" si="0"/>
        <v>10</v>
      </c>
      <c r="G5">
        <f>VLOOKUP(B5,中交商品税率一览表!B:C,2,FALSE)</f>
        <v>0</v>
      </c>
    </row>
    <row r="6" spans="1:7" ht="16.3" x14ac:dyDescent="0.3">
      <c r="A6" s="24">
        <v>45068</v>
      </c>
      <c r="B6" s="3" t="s">
        <v>51</v>
      </c>
      <c r="C6" s="3" t="s">
        <v>460</v>
      </c>
      <c r="D6" s="19">
        <v>3</v>
      </c>
      <c r="E6" s="10">
        <v>6.5</v>
      </c>
      <c r="F6" s="10">
        <f t="shared" si="0"/>
        <v>19.5</v>
      </c>
      <c r="G6">
        <f>VLOOKUP(B6,中交商品税率一览表!B:C,2,FALSE)</f>
        <v>0</v>
      </c>
    </row>
    <row r="7" spans="1:7" ht="16.3" x14ac:dyDescent="0.3">
      <c r="A7" s="24">
        <v>45068</v>
      </c>
      <c r="B7" s="3" t="s">
        <v>134</v>
      </c>
      <c r="C7" s="3" t="s">
        <v>460</v>
      </c>
      <c r="D7" s="19">
        <v>2</v>
      </c>
      <c r="E7" s="10">
        <v>9.1</v>
      </c>
      <c r="F7" s="10">
        <f t="shared" si="0"/>
        <v>18.2</v>
      </c>
      <c r="G7">
        <f>VLOOKUP(B7,中交商品税率一览表!B:C,2,FALSE)</f>
        <v>0</v>
      </c>
    </row>
    <row r="8" spans="1:7" ht="16.3" x14ac:dyDescent="0.3">
      <c r="A8" s="24">
        <v>45068</v>
      </c>
      <c r="B8" s="3" t="s">
        <v>29</v>
      </c>
      <c r="C8" s="3" t="s">
        <v>460</v>
      </c>
      <c r="D8" s="19">
        <v>5</v>
      </c>
      <c r="E8" s="10">
        <v>7.5</v>
      </c>
      <c r="F8" s="10">
        <f t="shared" si="0"/>
        <v>37.5</v>
      </c>
      <c r="G8">
        <f>VLOOKUP(B8,中交商品税率一览表!B:C,2,FALSE)</f>
        <v>0</v>
      </c>
    </row>
    <row r="9" spans="1:7" ht="16.3" x14ac:dyDescent="0.3">
      <c r="A9" s="24">
        <v>45068</v>
      </c>
      <c r="B9" s="3" t="s">
        <v>381</v>
      </c>
      <c r="C9" s="3" t="s">
        <v>461</v>
      </c>
      <c r="D9" s="19">
        <v>1</v>
      </c>
      <c r="E9" s="10">
        <v>14</v>
      </c>
      <c r="F9" s="10">
        <f t="shared" si="0"/>
        <v>14</v>
      </c>
      <c r="G9">
        <f>VLOOKUP(B9,中交商品税率一览表!B:C,2,FALSE)</f>
        <v>0.13</v>
      </c>
    </row>
    <row r="10" spans="1:7" ht="16.3" x14ac:dyDescent="0.3">
      <c r="A10" s="24">
        <v>45068</v>
      </c>
      <c r="B10" s="3" t="s">
        <v>116</v>
      </c>
      <c r="C10" s="3" t="s">
        <v>460</v>
      </c>
      <c r="D10" s="19">
        <v>2</v>
      </c>
      <c r="E10" s="10">
        <v>7</v>
      </c>
      <c r="F10" s="10">
        <f t="shared" si="0"/>
        <v>14</v>
      </c>
      <c r="G10">
        <f>VLOOKUP(B10,中交商品税率一览表!B:C,2,FALSE)</f>
        <v>0</v>
      </c>
    </row>
    <row r="11" spans="1:7" ht="16.3" x14ac:dyDescent="0.3">
      <c r="A11" s="24">
        <v>45068</v>
      </c>
      <c r="B11" s="3" t="s">
        <v>129</v>
      </c>
      <c r="C11" s="3" t="s">
        <v>460</v>
      </c>
      <c r="D11" s="19">
        <v>2</v>
      </c>
      <c r="E11" s="10">
        <v>4.5</v>
      </c>
      <c r="F11" s="10">
        <f t="shared" si="0"/>
        <v>9</v>
      </c>
      <c r="G11">
        <f>VLOOKUP(B11,中交商品税率一览表!B:C,2,FALSE)</f>
        <v>0</v>
      </c>
    </row>
    <row r="12" spans="1:7" ht="16.3" x14ac:dyDescent="0.3">
      <c r="A12" s="24">
        <v>45068</v>
      </c>
      <c r="B12" s="3" t="s">
        <v>44</v>
      </c>
      <c r="C12" s="3" t="s">
        <v>462</v>
      </c>
      <c r="D12" s="19">
        <v>10</v>
      </c>
      <c r="E12" s="10">
        <v>4</v>
      </c>
      <c r="F12" s="10">
        <f t="shared" si="0"/>
        <v>40</v>
      </c>
      <c r="G12">
        <f>VLOOKUP(B12,中交商品税率一览表!B:C,2,FALSE)</f>
        <v>0</v>
      </c>
    </row>
    <row r="13" spans="1:7" ht="16.3" x14ac:dyDescent="0.3">
      <c r="A13" s="24">
        <v>45068</v>
      </c>
      <c r="B13" s="3" t="s">
        <v>43</v>
      </c>
      <c r="C13" s="3" t="s">
        <v>460</v>
      </c>
      <c r="D13" s="19">
        <v>6</v>
      </c>
      <c r="E13" s="10">
        <v>5</v>
      </c>
      <c r="F13" s="10">
        <f t="shared" si="0"/>
        <v>30</v>
      </c>
      <c r="G13">
        <f>VLOOKUP(B13,中交商品税率一览表!B:C,2,FALSE)</f>
        <v>0</v>
      </c>
    </row>
    <row r="14" spans="1:7" ht="16.3" x14ac:dyDescent="0.3">
      <c r="A14" s="24">
        <v>45068</v>
      </c>
      <c r="B14" s="3" t="s">
        <v>15</v>
      </c>
      <c r="C14" s="3" t="s">
        <v>460</v>
      </c>
      <c r="D14" s="19">
        <v>2</v>
      </c>
      <c r="E14" s="10">
        <v>5</v>
      </c>
      <c r="F14" s="10">
        <f t="shared" si="0"/>
        <v>10</v>
      </c>
      <c r="G14">
        <f>VLOOKUP(B14,中交商品税率一览表!B:C,2,FALSE)</f>
        <v>0</v>
      </c>
    </row>
    <row r="15" spans="1:7" ht="16.3" x14ac:dyDescent="0.3">
      <c r="A15" s="24">
        <v>45068</v>
      </c>
      <c r="B15" s="3" t="s">
        <v>137</v>
      </c>
      <c r="C15" s="3" t="s">
        <v>460</v>
      </c>
      <c r="D15" s="19">
        <v>2</v>
      </c>
      <c r="E15" s="10">
        <f>105/2</f>
        <v>52.5</v>
      </c>
      <c r="F15" s="10">
        <f t="shared" si="0"/>
        <v>105</v>
      </c>
      <c r="G15">
        <f>VLOOKUP(B15,中交商品税率一览表!B:C,2,FALSE)</f>
        <v>0</v>
      </c>
    </row>
    <row r="16" spans="1:7" ht="16.3" x14ac:dyDescent="0.3">
      <c r="A16" s="24">
        <v>45068</v>
      </c>
      <c r="B16" s="3" t="s">
        <v>328</v>
      </c>
      <c r="C16" s="3" t="s">
        <v>463</v>
      </c>
      <c r="D16" s="19">
        <v>2</v>
      </c>
      <c r="E16" s="10">
        <v>9.4600000000000009</v>
      </c>
      <c r="F16" s="10">
        <f t="shared" si="0"/>
        <v>18.920000000000002</v>
      </c>
      <c r="G16">
        <f>VLOOKUP(B16,中交商品税率一览表!B:C,2,FALSE)</f>
        <v>0.13</v>
      </c>
    </row>
    <row r="17" spans="1:7" ht="16.3" x14ac:dyDescent="0.3">
      <c r="A17" s="24">
        <v>45068</v>
      </c>
      <c r="B17" s="3" t="s">
        <v>366</v>
      </c>
      <c r="C17" s="3" t="s">
        <v>463</v>
      </c>
      <c r="D17" s="19">
        <v>12</v>
      </c>
      <c r="E17" s="10">
        <v>8.0500000000000007</v>
      </c>
      <c r="F17" s="10">
        <f t="shared" si="0"/>
        <v>96.600000000000009</v>
      </c>
      <c r="G17">
        <f>VLOOKUP(B17,中交商品税率一览表!B:C,2,FALSE)</f>
        <v>0.13</v>
      </c>
    </row>
    <row r="18" spans="1:7" ht="16.3" x14ac:dyDescent="0.3">
      <c r="A18" s="24">
        <v>45068</v>
      </c>
      <c r="B18" s="3" t="s">
        <v>305</v>
      </c>
      <c r="C18" s="3" t="s">
        <v>460</v>
      </c>
      <c r="D18" s="19">
        <v>5</v>
      </c>
      <c r="E18" s="10">
        <v>6</v>
      </c>
      <c r="F18" s="10">
        <f t="shared" si="0"/>
        <v>30</v>
      </c>
      <c r="G18">
        <f>VLOOKUP(B18,中交商品税率一览表!B:C,2,FALSE)</f>
        <v>0.13</v>
      </c>
    </row>
    <row r="19" spans="1:7" ht="16.3" x14ac:dyDescent="0.3">
      <c r="A19" s="24">
        <v>45068</v>
      </c>
      <c r="B19" s="3" t="s">
        <v>361</v>
      </c>
      <c r="C19" s="3" t="s">
        <v>460</v>
      </c>
      <c r="D19" s="19">
        <v>3</v>
      </c>
      <c r="E19" s="10">
        <v>4.5</v>
      </c>
      <c r="F19" s="10">
        <f t="shared" si="0"/>
        <v>13.5</v>
      </c>
      <c r="G19">
        <f>VLOOKUP(B19,中交商品税率一览表!B:C,2,FALSE)</f>
        <v>0.13</v>
      </c>
    </row>
    <row r="20" spans="1:7" ht="16.3" x14ac:dyDescent="0.3">
      <c r="A20" s="24">
        <v>45068</v>
      </c>
      <c r="B20" s="3" t="s">
        <v>310</v>
      </c>
      <c r="C20" s="3" t="s">
        <v>460</v>
      </c>
      <c r="D20" s="19">
        <v>5</v>
      </c>
      <c r="E20" s="10">
        <v>4.5</v>
      </c>
      <c r="F20" s="10">
        <f t="shared" si="0"/>
        <v>22.5</v>
      </c>
      <c r="G20">
        <f>VLOOKUP(B20,中交商品税率一览表!B:C,2,FALSE)</f>
        <v>0.13</v>
      </c>
    </row>
    <row r="21" spans="1:7" ht="16.3" x14ac:dyDescent="0.3">
      <c r="A21" s="24">
        <v>45068</v>
      </c>
      <c r="B21" s="3" t="s">
        <v>154</v>
      </c>
      <c r="C21" s="3" t="s">
        <v>461</v>
      </c>
      <c r="D21" s="19">
        <v>5</v>
      </c>
      <c r="E21" s="10">
        <v>8.8000000000000007</v>
      </c>
      <c r="F21" s="10">
        <f t="shared" si="0"/>
        <v>44</v>
      </c>
      <c r="G21">
        <f>VLOOKUP(B21,中交商品税率一览表!B:C,2,FALSE)</f>
        <v>0.09</v>
      </c>
    </row>
    <row r="22" spans="1:7" ht="16.3" x14ac:dyDescent="0.3">
      <c r="A22" s="24">
        <v>45068</v>
      </c>
      <c r="B22" s="3" t="s">
        <v>40</v>
      </c>
      <c r="C22" s="3" t="s">
        <v>460</v>
      </c>
      <c r="D22" s="19">
        <v>10</v>
      </c>
      <c r="E22" s="10">
        <v>2.7</v>
      </c>
      <c r="F22" s="10">
        <f t="shared" si="0"/>
        <v>27</v>
      </c>
      <c r="G22">
        <f>VLOOKUP(B22,中交商品税率一览表!B:C,2,FALSE)</f>
        <v>0</v>
      </c>
    </row>
    <row r="23" spans="1:7" ht="16.3" x14ac:dyDescent="0.3">
      <c r="A23" s="24">
        <v>45068</v>
      </c>
      <c r="B23" s="3" t="s">
        <v>19</v>
      </c>
      <c r="C23" s="3" t="s">
        <v>460</v>
      </c>
      <c r="D23" s="19">
        <v>5</v>
      </c>
      <c r="E23" s="10">
        <v>2.4</v>
      </c>
      <c r="F23" s="10">
        <f t="shared" si="0"/>
        <v>12</v>
      </c>
      <c r="G23">
        <f>VLOOKUP(B23,中交商品税率一览表!B:C,2,FALSE)</f>
        <v>0</v>
      </c>
    </row>
    <row r="24" spans="1:7" ht="16.3" x14ac:dyDescent="0.3">
      <c r="A24" s="24">
        <v>45068</v>
      </c>
      <c r="B24" s="3" t="s">
        <v>84</v>
      </c>
      <c r="C24" s="3" t="s">
        <v>460</v>
      </c>
      <c r="D24" s="19">
        <v>5</v>
      </c>
      <c r="E24" s="10">
        <v>2.5</v>
      </c>
      <c r="F24" s="10">
        <f t="shared" si="0"/>
        <v>12.5</v>
      </c>
      <c r="G24">
        <f>VLOOKUP(B24,中交商品税率一览表!B:C,2,FALSE)</f>
        <v>0</v>
      </c>
    </row>
    <row r="25" spans="1:7" ht="16.3" x14ac:dyDescent="0.3">
      <c r="A25" s="24">
        <v>45068</v>
      </c>
      <c r="B25" s="3" t="s">
        <v>344</v>
      </c>
      <c r="C25" s="3" t="s">
        <v>462</v>
      </c>
      <c r="D25" s="19">
        <v>10</v>
      </c>
      <c r="E25" s="10">
        <v>1.2</v>
      </c>
      <c r="F25" s="10">
        <f t="shared" si="0"/>
        <v>12</v>
      </c>
      <c r="G25">
        <f>VLOOKUP(B25,中交商品税率一览表!B:C,2,FALSE)</f>
        <v>0.13</v>
      </c>
    </row>
    <row r="26" spans="1:7" ht="16.3" x14ac:dyDescent="0.3">
      <c r="A26" s="24">
        <v>45068</v>
      </c>
      <c r="B26" s="3" t="s">
        <v>122</v>
      </c>
      <c r="C26" s="3" t="s">
        <v>460</v>
      </c>
      <c r="D26" s="19">
        <v>10</v>
      </c>
      <c r="E26" s="10">
        <v>30</v>
      </c>
      <c r="F26" s="10">
        <f t="shared" si="0"/>
        <v>300</v>
      </c>
      <c r="G26">
        <f>VLOOKUP(B26,中交商品税率一览表!B:C,2,FALSE)</f>
        <v>0</v>
      </c>
    </row>
    <row r="27" spans="1:7" ht="16.3" x14ac:dyDescent="0.3">
      <c r="A27" s="24">
        <v>45068</v>
      </c>
      <c r="B27" s="3" t="s">
        <v>112</v>
      </c>
      <c r="C27" s="3" t="s">
        <v>460</v>
      </c>
      <c r="D27" s="19">
        <v>10</v>
      </c>
      <c r="E27" s="10">
        <v>16.5</v>
      </c>
      <c r="F27" s="10">
        <f t="shared" si="0"/>
        <v>165</v>
      </c>
      <c r="G27">
        <f>VLOOKUP(B27,中交商品税率一览表!B:C,2,FALSE)</f>
        <v>0</v>
      </c>
    </row>
    <row r="28" spans="1:7" ht="16.3" x14ac:dyDescent="0.3">
      <c r="A28" s="24">
        <v>45068</v>
      </c>
      <c r="B28" s="3" t="s">
        <v>74</v>
      </c>
      <c r="C28" s="3" t="s">
        <v>460</v>
      </c>
      <c r="D28" s="19">
        <v>3</v>
      </c>
      <c r="E28" s="10">
        <v>5.8</v>
      </c>
      <c r="F28" s="10">
        <f t="shared" si="0"/>
        <v>17.399999999999999</v>
      </c>
      <c r="G28">
        <f>VLOOKUP(B28,中交商品税率一览表!B:C,2,FALSE)</f>
        <v>0</v>
      </c>
    </row>
    <row r="29" spans="1:7" ht="16.3" x14ac:dyDescent="0.3">
      <c r="A29" s="24">
        <v>45068</v>
      </c>
      <c r="B29" s="3" t="s">
        <v>117</v>
      </c>
      <c r="C29" s="3" t="s">
        <v>460</v>
      </c>
      <c r="D29" s="19">
        <v>2</v>
      </c>
      <c r="E29" s="10">
        <v>4.9000000000000004</v>
      </c>
      <c r="F29" s="10">
        <f t="shared" si="0"/>
        <v>9.8000000000000007</v>
      </c>
      <c r="G29">
        <f>VLOOKUP(B29,中交商品税率一览表!B:C,2,FALSE)</f>
        <v>0</v>
      </c>
    </row>
    <row r="30" spans="1:7" ht="16.3" x14ac:dyDescent="0.3">
      <c r="A30" s="24">
        <v>45068</v>
      </c>
      <c r="B30" s="3" t="s">
        <v>15</v>
      </c>
      <c r="C30" s="3" t="s">
        <v>460</v>
      </c>
      <c r="D30" s="19">
        <v>2</v>
      </c>
      <c r="E30" s="10">
        <v>5</v>
      </c>
      <c r="F30" s="10">
        <f t="shared" si="0"/>
        <v>10</v>
      </c>
      <c r="G30">
        <f>VLOOKUP(B30,中交商品税率一览表!B:C,2,FALSE)</f>
        <v>0</v>
      </c>
    </row>
    <row r="31" spans="1:7" ht="16.3" x14ac:dyDescent="0.3">
      <c r="A31" s="24">
        <v>45068</v>
      </c>
      <c r="B31" s="3" t="s">
        <v>56</v>
      </c>
      <c r="C31" s="3" t="s">
        <v>460</v>
      </c>
      <c r="D31" s="19">
        <v>2</v>
      </c>
      <c r="E31" s="10">
        <v>17</v>
      </c>
      <c r="F31" s="10">
        <f t="shared" si="0"/>
        <v>34</v>
      </c>
      <c r="G31">
        <f>VLOOKUP(B31,中交商品税率一览表!B:C,2,FALSE)</f>
        <v>0</v>
      </c>
    </row>
    <row r="32" spans="1:7" ht="16.3" x14ac:dyDescent="0.3">
      <c r="A32" s="24">
        <v>45068</v>
      </c>
      <c r="B32" s="3" t="s">
        <v>80</v>
      </c>
      <c r="C32" s="3" t="s">
        <v>460</v>
      </c>
      <c r="D32" s="19">
        <v>8</v>
      </c>
      <c r="E32" s="10">
        <v>6.9</v>
      </c>
      <c r="F32" s="10">
        <f t="shared" si="0"/>
        <v>55.2</v>
      </c>
      <c r="G32">
        <f>VLOOKUP(B32,中交商品税率一览表!B:C,2,FALSE)</f>
        <v>0</v>
      </c>
    </row>
    <row r="33" spans="1:7" ht="16.3" x14ac:dyDescent="0.3">
      <c r="A33" s="24">
        <v>45068</v>
      </c>
      <c r="B33" s="3" t="s">
        <v>110</v>
      </c>
      <c r="C33" s="3" t="s">
        <v>460</v>
      </c>
      <c r="D33" s="19">
        <v>8</v>
      </c>
      <c r="E33" s="10">
        <v>30</v>
      </c>
      <c r="F33" s="10">
        <f t="shared" si="0"/>
        <v>240</v>
      </c>
      <c r="G33">
        <f>VLOOKUP(B33,中交商品税率一览表!B:C,2,FALSE)</f>
        <v>0</v>
      </c>
    </row>
    <row r="34" spans="1:7" ht="16.3" x14ac:dyDescent="0.3">
      <c r="A34" s="24">
        <v>45068</v>
      </c>
      <c r="B34" s="3" t="s">
        <v>58</v>
      </c>
      <c r="C34" s="3" t="s">
        <v>460</v>
      </c>
      <c r="D34" s="19">
        <v>5</v>
      </c>
      <c r="E34" s="10">
        <v>24</v>
      </c>
      <c r="F34" s="10">
        <f t="shared" si="0"/>
        <v>120</v>
      </c>
      <c r="G34">
        <f>VLOOKUP(B34,中交商品税率一览表!B:C,2,FALSE)</f>
        <v>0</v>
      </c>
    </row>
    <row r="35" spans="1:7" ht="16.3" x14ac:dyDescent="0.3">
      <c r="A35" s="24">
        <v>45068</v>
      </c>
      <c r="B35" s="3" t="s">
        <v>22</v>
      </c>
      <c r="C35" s="3" t="s">
        <v>460</v>
      </c>
      <c r="D35" s="19">
        <v>5</v>
      </c>
      <c r="E35" s="10">
        <v>24</v>
      </c>
      <c r="F35" s="10">
        <f t="shared" si="0"/>
        <v>120</v>
      </c>
      <c r="G35">
        <f>VLOOKUP(B35,中交商品税率一览表!B:C,2,FALSE)</f>
        <v>0</v>
      </c>
    </row>
    <row r="36" spans="1:7" ht="16.3" x14ac:dyDescent="0.3">
      <c r="A36" s="24">
        <v>45068</v>
      </c>
      <c r="B36" s="3" t="s">
        <v>82</v>
      </c>
      <c r="C36" s="3" t="s">
        <v>460</v>
      </c>
      <c r="D36" s="19">
        <v>5</v>
      </c>
      <c r="E36" s="10">
        <v>2.5</v>
      </c>
      <c r="F36" s="10">
        <f t="shared" si="0"/>
        <v>12.5</v>
      </c>
      <c r="G36">
        <f>VLOOKUP(B36,中交商品税率一览表!B:C,2,FALSE)</f>
        <v>0</v>
      </c>
    </row>
    <row r="37" spans="1:7" ht="16.3" x14ac:dyDescent="0.3">
      <c r="A37" s="24">
        <v>45068</v>
      </c>
      <c r="B37" s="3" t="s">
        <v>18</v>
      </c>
      <c r="C37" s="3" t="s">
        <v>460</v>
      </c>
      <c r="D37" s="19">
        <v>2</v>
      </c>
      <c r="E37" s="10">
        <v>7.14</v>
      </c>
      <c r="F37" s="10">
        <f t="shared" si="0"/>
        <v>14.28</v>
      </c>
      <c r="G37">
        <f>VLOOKUP(B37,中交商品税率一览表!B:C,2,FALSE)</f>
        <v>0</v>
      </c>
    </row>
    <row r="38" spans="1:7" ht="16.3" x14ac:dyDescent="0.3">
      <c r="A38" s="24">
        <v>45068</v>
      </c>
      <c r="B38" s="3" t="s">
        <v>134</v>
      </c>
      <c r="C38" s="3" t="s">
        <v>460</v>
      </c>
      <c r="D38" s="19">
        <v>2</v>
      </c>
      <c r="E38" s="10">
        <v>9.1</v>
      </c>
      <c r="F38" s="10">
        <f t="shared" si="0"/>
        <v>18.2</v>
      </c>
      <c r="G38">
        <f>VLOOKUP(B38,中交商品税率一览表!B:C,2,FALSE)</f>
        <v>0</v>
      </c>
    </row>
    <row r="39" spans="1:7" ht="16.3" x14ac:dyDescent="0.3">
      <c r="A39" s="24">
        <v>45068</v>
      </c>
      <c r="B39" s="3" t="s">
        <v>129</v>
      </c>
      <c r="C39" s="3" t="s">
        <v>460</v>
      </c>
      <c r="D39" s="19">
        <v>9</v>
      </c>
      <c r="E39" s="10">
        <v>4.5</v>
      </c>
      <c r="F39" s="10">
        <f t="shared" si="0"/>
        <v>40.5</v>
      </c>
      <c r="G39">
        <f>VLOOKUP(B39,中交商品税率一览表!B:C,2,FALSE)</f>
        <v>0</v>
      </c>
    </row>
    <row r="40" spans="1:7" ht="16.3" x14ac:dyDescent="0.3">
      <c r="A40" s="24">
        <v>45068</v>
      </c>
      <c r="B40" s="3" t="s">
        <v>120</v>
      </c>
      <c r="C40" s="3" t="s">
        <v>460</v>
      </c>
      <c r="D40" s="19">
        <v>3</v>
      </c>
      <c r="E40" s="10">
        <v>5.8</v>
      </c>
      <c r="F40" s="10">
        <f t="shared" si="0"/>
        <v>17.399999999999999</v>
      </c>
      <c r="G40">
        <f>VLOOKUP(B40,中交商品税率一览表!B:C,2,FALSE)</f>
        <v>0</v>
      </c>
    </row>
    <row r="41" spans="1:7" ht="16.3" x14ac:dyDescent="0.3">
      <c r="A41" s="24">
        <v>45068</v>
      </c>
      <c r="B41" s="3" t="s">
        <v>67</v>
      </c>
      <c r="C41" s="3" t="s">
        <v>460</v>
      </c>
      <c r="D41" s="19">
        <v>3</v>
      </c>
      <c r="E41" s="10">
        <v>4.5</v>
      </c>
      <c r="F41" s="10">
        <f t="shared" si="0"/>
        <v>13.5</v>
      </c>
      <c r="G41">
        <f>VLOOKUP(B41,中交商品税率一览表!B:C,2,FALSE)</f>
        <v>0</v>
      </c>
    </row>
    <row r="42" spans="1:7" ht="16.3" x14ac:dyDescent="0.3">
      <c r="A42" s="24">
        <v>45068</v>
      </c>
      <c r="B42" s="3" t="s">
        <v>53</v>
      </c>
      <c r="C42" s="3" t="s">
        <v>460</v>
      </c>
      <c r="D42" s="19">
        <v>5</v>
      </c>
      <c r="E42" s="10">
        <v>10</v>
      </c>
      <c r="F42" s="10">
        <f t="shared" si="0"/>
        <v>50</v>
      </c>
      <c r="G42">
        <f>VLOOKUP(B42,中交商品税率一览表!B:C,2,FALSE)</f>
        <v>0</v>
      </c>
    </row>
    <row r="43" spans="1:7" ht="16.3" x14ac:dyDescent="0.3">
      <c r="A43" s="24">
        <v>45068</v>
      </c>
      <c r="B43" s="3" t="s">
        <v>220</v>
      </c>
      <c r="C43" s="3" t="s">
        <v>464</v>
      </c>
      <c r="D43" s="19">
        <v>2</v>
      </c>
      <c r="E43" s="10">
        <v>89.5</v>
      </c>
      <c r="F43" s="10">
        <f t="shared" si="0"/>
        <v>179</v>
      </c>
      <c r="G43">
        <f>VLOOKUP(B43,中交商品税率一览表!B:C,2,FALSE)</f>
        <v>0.09</v>
      </c>
    </row>
    <row r="44" spans="1:7" ht="16.3" x14ac:dyDescent="0.3">
      <c r="A44" s="24">
        <v>45068</v>
      </c>
      <c r="B44" s="3" t="s">
        <v>345</v>
      </c>
      <c r="C44" s="3" t="s">
        <v>460</v>
      </c>
      <c r="D44" s="19">
        <v>8</v>
      </c>
      <c r="E44" s="10">
        <v>9</v>
      </c>
      <c r="F44" s="10">
        <f t="shared" si="0"/>
        <v>72</v>
      </c>
      <c r="G44">
        <f>VLOOKUP(B44,中交商品税率一览表!B:C,2,FALSE)</f>
        <v>0.13</v>
      </c>
    </row>
    <row r="45" spans="1:7" ht="16.3" x14ac:dyDescent="0.3">
      <c r="A45" s="24">
        <v>45069</v>
      </c>
      <c r="B45" s="3" t="s">
        <v>226</v>
      </c>
      <c r="C45" s="3" t="s">
        <v>461</v>
      </c>
      <c r="D45" s="19">
        <v>2</v>
      </c>
      <c r="E45" s="10">
        <v>72.900000000000006</v>
      </c>
      <c r="F45" s="10">
        <f t="shared" si="0"/>
        <v>145.80000000000001</v>
      </c>
      <c r="G45">
        <f>VLOOKUP(B45,中交商品税率一览表!B:C,2,FALSE)</f>
        <v>0.09</v>
      </c>
    </row>
    <row r="46" spans="1:7" ht="16.3" x14ac:dyDescent="0.3">
      <c r="A46" s="24">
        <v>45069</v>
      </c>
      <c r="B46" s="3" t="s">
        <v>30</v>
      </c>
      <c r="C46" s="3" t="s">
        <v>460</v>
      </c>
      <c r="D46" s="19">
        <v>2</v>
      </c>
      <c r="E46" s="10">
        <v>5.6</v>
      </c>
      <c r="F46" s="10">
        <f t="shared" si="0"/>
        <v>11.2</v>
      </c>
      <c r="G46">
        <f>VLOOKUP(B46,中交商品税率一览表!B:C,2,FALSE)</f>
        <v>0</v>
      </c>
    </row>
    <row r="47" spans="1:7" ht="16.3" x14ac:dyDescent="0.3">
      <c r="A47" s="24">
        <v>45069</v>
      </c>
      <c r="B47" s="3" t="s">
        <v>362</v>
      </c>
      <c r="C47" s="3" t="s">
        <v>460</v>
      </c>
      <c r="D47" s="19">
        <v>2</v>
      </c>
      <c r="E47" s="10">
        <v>6</v>
      </c>
      <c r="F47" s="10">
        <f t="shared" si="0"/>
        <v>12</v>
      </c>
      <c r="G47">
        <f>VLOOKUP(B47,中交商品税率一览表!B:C,2,FALSE)</f>
        <v>0.13</v>
      </c>
    </row>
    <row r="48" spans="1:7" ht="16.3" x14ac:dyDescent="0.3">
      <c r="A48" s="24">
        <v>45069</v>
      </c>
      <c r="B48" s="3" t="s">
        <v>52</v>
      </c>
      <c r="C48" s="3" t="s">
        <v>460</v>
      </c>
      <c r="D48" s="19">
        <v>2</v>
      </c>
      <c r="E48" s="10">
        <v>3</v>
      </c>
      <c r="F48" s="10">
        <f t="shared" si="0"/>
        <v>6</v>
      </c>
      <c r="G48">
        <f>VLOOKUP(B48,中交商品税率一览表!B:C,2,FALSE)</f>
        <v>0</v>
      </c>
    </row>
    <row r="49" spans="1:7" ht="16.3" x14ac:dyDescent="0.3">
      <c r="A49" s="24">
        <v>45069</v>
      </c>
      <c r="B49" s="3" t="s">
        <v>300</v>
      </c>
      <c r="C49" s="3" t="s">
        <v>460</v>
      </c>
      <c r="D49" s="19">
        <v>5</v>
      </c>
      <c r="E49" s="10">
        <v>3.25</v>
      </c>
      <c r="F49" s="10">
        <f t="shared" si="0"/>
        <v>16.25</v>
      </c>
      <c r="G49">
        <f>VLOOKUP(B49,中交商品税率一览表!B:C,2,FALSE)</f>
        <v>0.13</v>
      </c>
    </row>
    <row r="50" spans="1:7" ht="16.3" x14ac:dyDescent="0.3">
      <c r="A50" s="24">
        <v>45069</v>
      </c>
      <c r="B50" s="3" t="s">
        <v>205</v>
      </c>
      <c r="C50" s="3" t="s">
        <v>460</v>
      </c>
      <c r="D50" s="19">
        <v>0.5</v>
      </c>
      <c r="E50" s="10">
        <v>20</v>
      </c>
      <c r="F50" s="10">
        <f t="shared" si="0"/>
        <v>10</v>
      </c>
      <c r="G50">
        <f>VLOOKUP(B50,中交商品税率一览表!B:C,2,FALSE)</f>
        <v>0.09</v>
      </c>
    </row>
    <row r="51" spans="1:7" ht="16.3" x14ac:dyDescent="0.3">
      <c r="A51" s="24">
        <v>45069</v>
      </c>
      <c r="B51" s="3" t="s">
        <v>254</v>
      </c>
      <c r="C51" s="3" t="s">
        <v>460</v>
      </c>
      <c r="D51" s="19">
        <v>0.5</v>
      </c>
      <c r="E51" s="10">
        <v>19</v>
      </c>
      <c r="F51" s="10">
        <f t="shared" si="0"/>
        <v>9.5</v>
      </c>
      <c r="G51">
        <f>VLOOKUP(B51,中交商品税率一览表!B:C,2,FALSE)</f>
        <v>0.09</v>
      </c>
    </row>
    <row r="52" spans="1:7" ht="16.3" x14ac:dyDescent="0.3">
      <c r="A52" s="24">
        <v>45069</v>
      </c>
      <c r="B52" s="3" t="s">
        <v>323</v>
      </c>
      <c r="C52" s="3" t="s">
        <v>463</v>
      </c>
      <c r="D52" s="19">
        <v>3</v>
      </c>
      <c r="E52" s="10">
        <v>10</v>
      </c>
      <c r="F52" s="10">
        <f t="shared" si="0"/>
        <v>30</v>
      </c>
      <c r="G52">
        <f>VLOOKUP(B52,中交商品税率一览表!B:C,2,FALSE)</f>
        <v>0.13</v>
      </c>
    </row>
    <row r="53" spans="1:7" ht="16.3" x14ac:dyDescent="0.3">
      <c r="A53" s="24">
        <v>45069</v>
      </c>
      <c r="B53" s="3" t="s">
        <v>382</v>
      </c>
      <c r="C53" s="3" t="s">
        <v>463</v>
      </c>
      <c r="D53" s="19">
        <v>3</v>
      </c>
      <c r="E53" s="10">
        <v>7.5</v>
      </c>
      <c r="F53" s="10">
        <f t="shared" si="0"/>
        <v>22.5</v>
      </c>
      <c r="G53">
        <f>VLOOKUP(B53,中交商品税率一览表!B:C,2,FALSE)</f>
        <v>0.13</v>
      </c>
    </row>
    <row r="54" spans="1:7" ht="16.3" x14ac:dyDescent="0.3">
      <c r="A54" s="24">
        <v>45069</v>
      </c>
      <c r="B54" s="3" t="s">
        <v>55</v>
      </c>
      <c r="C54" s="3" t="s">
        <v>460</v>
      </c>
      <c r="D54" s="19">
        <v>8</v>
      </c>
      <c r="E54" s="10">
        <v>54.7</v>
      </c>
      <c r="F54" s="10">
        <f t="shared" si="0"/>
        <v>437.6</v>
      </c>
      <c r="G54">
        <f>VLOOKUP(B54,中交商品税率一览表!B:C,2,FALSE)</f>
        <v>0</v>
      </c>
    </row>
    <row r="55" spans="1:7" ht="16.3" x14ac:dyDescent="0.3">
      <c r="A55" s="24">
        <v>45069</v>
      </c>
      <c r="B55" s="3" t="s">
        <v>67</v>
      </c>
      <c r="C55" s="3" t="s">
        <v>460</v>
      </c>
      <c r="D55" s="19">
        <v>12</v>
      </c>
      <c r="E55" s="10">
        <v>4.5</v>
      </c>
      <c r="F55" s="10">
        <f t="shared" si="0"/>
        <v>54</v>
      </c>
      <c r="G55">
        <f>VLOOKUP(B55,中交商品税率一览表!B:C,2,FALSE)</f>
        <v>0</v>
      </c>
    </row>
    <row r="56" spans="1:7" ht="16.3" x14ac:dyDescent="0.3">
      <c r="A56" s="24">
        <v>45069</v>
      </c>
      <c r="B56" s="3" t="s">
        <v>19</v>
      </c>
      <c r="C56" s="3" t="s">
        <v>460</v>
      </c>
      <c r="D56" s="19">
        <v>6</v>
      </c>
      <c r="E56" s="10">
        <v>2.4</v>
      </c>
      <c r="F56" s="10">
        <f t="shared" si="0"/>
        <v>14.399999999999999</v>
      </c>
      <c r="G56">
        <f>VLOOKUP(B56,中交商品税率一览表!B:C,2,FALSE)</f>
        <v>0</v>
      </c>
    </row>
    <row r="57" spans="1:7" ht="16.3" x14ac:dyDescent="0.3">
      <c r="A57" s="24">
        <v>45069</v>
      </c>
      <c r="B57" s="3" t="s">
        <v>119</v>
      </c>
      <c r="C57" s="3" t="s">
        <v>460</v>
      </c>
      <c r="D57" s="19">
        <v>20</v>
      </c>
      <c r="E57" s="10">
        <v>6.2</v>
      </c>
      <c r="F57" s="10">
        <f t="shared" si="0"/>
        <v>124</v>
      </c>
      <c r="G57">
        <f>VLOOKUP(B57,中交商品税率一览表!B:C,2,FALSE)</f>
        <v>0</v>
      </c>
    </row>
    <row r="58" spans="1:7" ht="16.3" x14ac:dyDescent="0.3">
      <c r="A58" s="24">
        <v>45069</v>
      </c>
      <c r="B58" s="3" t="s">
        <v>21</v>
      </c>
      <c r="C58" s="3" t="s">
        <v>460</v>
      </c>
      <c r="D58" s="19">
        <v>3</v>
      </c>
      <c r="E58" s="10">
        <v>2.9</v>
      </c>
      <c r="F58" s="10">
        <f t="shared" si="0"/>
        <v>8.6999999999999993</v>
      </c>
      <c r="G58">
        <f>VLOOKUP(B58,中交商品税率一览表!B:C,2,FALSE)</f>
        <v>0</v>
      </c>
    </row>
    <row r="59" spans="1:7" ht="16.3" x14ac:dyDescent="0.3">
      <c r="A59" s="24">
        <v>45069</v>
      </c>
      <c r="B59" s="3" t="s">
        <v>194</v>
      </c>
      <c r="C59" s="3" t="s">
        <v>460</v>
      </c>
      <c r="D59" s="19">
        <v>2</v>
      </c>
      <c r="E59" s="10">
        <v>8</v>
      </c>
      <c r="F59" s="10">
        <f t="shared" si="0"/>
        <v>16</v>
      </c>
      <c r="G59">
        <f>VLOOKUP(B59,中交商品税率一览表!B:C,2,FALSE)</f>
        <v>0.09</v>
      </c>
    </row>
    <row r="60" spans="1:7" ht="16.3" x14ac:dyDescent="0.3">
      <c r="A60" s="24">
        <v>45069</v>
      </c>
      <c r="B60" s="3" t="s">
        <v>117</v>
      </c>
      <c r="C60" s="3" t="s">
        <v>460</v>
      </c>
      <c r="D60" s="19">
        <v>6</v>
      </c>
      <c r="E60" s="10">
        <v>4.9000000000000004</v>
      </c>
      <c r="F60" s="10">
        <f t="shared" si="0"/>
        <v>29.400000000000002</v>
      </c>
      <c r="G60">
        <f>VLOOKUP(B60,中交商品税率一览表!B:C,2,FALSE)</f>
        <v>0</v>
      </c>
    </row>
    <row r="61" spans="1:7" ht="16.3" x14ac:dyDescent="0.3">
      <c r="A61" s="24">
        <v>45069</v>
      </c>
      <c r="B61" s="3" t="s">
        <v>79</v>
      </c>
      <c r="C61" s="3" t="s">
        <v>460</v>
      </c>
      <c r="D61" s="19">
        <v>8</v>
      </c>
      <c r="E61" s="10">
        <v>27</v>
      </c>
      <c r="F61" s="10">
        <f t="shared" si="0"/>
        <v>216</v>
      </c>
      <c r="G61">
        <f>VLOOKUP(B61,中交商品税率一览表!B:C,2,FALSE)</f>
        <v>0</v>
      </c>
    </row>
    <row r="62" spans="1:7" ht="16.3" x14ac:dyDescent="0.3">
      <c r="A62" s="24">
        <v>45069</v>
      </c>
      <c r="B62" s="3" t="s">
        <v>85</v>
      </c>
      <c r="C62" s="3" t="s">
        <v>460</v>
      </c>
      <c r="D62" s="19">
        <v>6</v>
      </c>
      <c r="E62" s="10">
        <v>4.3</v>
      </c>
      <c r="F62" s="10">
        <f t="shared" si="0"/>
        <v>25.799999999999997</v>
      </c>
      <c r="G62">
        <f>VLOOKUP(B62,中交商品税率一览表!B:C,2,FALSE)</f>
        <v>0</v>
      </c>
    </row>
    <row r="63" spans="1:7" ht="16.3" x14ac:dyDescent="0.3">
      <c r="A63" s="24">
        <v>45069</v>
      </c>
      <c r="B63" s="3" t="s">
        <v>56</v>
      </c>
      <c r="C63" s="3" t="s">
        <v>460</v>
      </c>
      <c r="D63" s="19">
        <v>3</v>
      </c>
      <c r="E63" s="10">
        <v>17</v>
      </c>
      <c r="F63" s="10">
        <f t="shared" si="0"/>
        <v>51</v>
      </c>
      <c r="G63">
        <f>VLOOKUP(B63,中交商品税率一览表!B:C,2,FALSE)</f>
        <v>0</v>
      </c>
    </row>
    <row r="64" spans="1:7" ht="16.3" x14ac:dyDescent="0.3">
      <c r="A64" s="24">
        <v>45069</v>
      </c>
      <c r="B64" s="3" t="s">
        <v>29</v>
      </c>
      <c r="C64" s="3" t="s">
        <v>460</v>
      </c>
      <c r="D64" s="19">
        <v>5</v>
      </c>
      <c r="E64" s="10">
        <v>7.5</v>
      </c>
      <c r="F64" s="10">
        <f t="shared" si="0"/>
        <v>37.5</v>
      </c>
      <c r="G64">
        <f>VLOOKUP(B64,中交商品税率一览表!B:C,2,FALSE)</f>
        <v>0</v>
      </c>
    </row>
    <row r="65" spans="1:7" ht="16.3" x14ac:dyDescent="0.3">
      <c r="A65" s="24">
        <v>45069</v>
      </c>
      <c r="B65" s="3" t="s">
        <v>51</v>
      </c>
      <c r="C65" s="3" t="s">
        <v>460</v>
      </c>
      <c r="D65" s="19">
        <v>3</v>
      </c>
      <c r="E65" s="10">
        <v>6.5</v>
      </c>
      <c r="F65" s="10">
        <f t="shared" si="0"/>
        <v>19.5</v>
      </c>
      <c r="G65">
        <f>VLOOKUP(B65,中交商品税率一览表!B:C,2,FALSE)</f>
        <v>0</v>
      </c>
    </row>
    <row r="66" spans="1:7" ht="16.3" x14ac:dyDescent="0.3">
      <c r="A66" s="24">
        <v>45069</v>
      </c>
      <c r="B66" s="3" t="s">
        <v>74</v>
      </c>
      <c r="C66" s="3" t="s">
        <v>460</v>
      </c>
      <c r="D66" s="19">
        <v>2</v>
      </c>
      <c r="E66" s="10">
        <v>5.8</v>
      </c>
      <c r="F66" s="10">
        <f t="shared" ref="F66:F129" si="1">D66*E66</f>
        <v>11.6</v>
      </c>
      <c r="G66">
        <f>VLOOKUP(B66,中交商品税率一览表!B:C,2,FALSE)</f>
        <v>0</v>
      </c>
    </row>
    <row r="67" spans="1:7" ht="16.3" x14ac:dyDescent="0.3">
      <c r="A67" s="24">
        <v>45069</v>
      </c>
      <c r="B67" s="3" t="s">
        <v>166</v>
      </c>
      <c r="C67" s="3" t="s">
        <v>460</v>
      </c>
      <c r="D67" s="19">
        <v>19.8</v>
      </c>
      <c r="E67" s="10">
        <v>4</v>
      </c>
      <c r="F67" s="10">
        <f t="shared" si="1"/>
        <v>79.2</v>
      </c>
      <c r="G67">
        <f>VLOOKUP(B67,中交商品税率一览表!B:C,2,FALSE)</f>
        <v>0.09</v>
      </c>
    </row>
    <row r="68" spans="1:7" ht="16.3" x14ac:dyDescent="0.3">
      <c r="A68" s="24">
        <v>45069</v>
      </c>
      <c r="B68" s="3" t="s">
        <v>156</v>
      </c>
      <c r="C68" s="3" t="s">
        <v>460</v>
      </c>
      <c r="D68" s="19">
        <v>12</v>
      </c>
      <c r="E68" s="10">
        <v>12</v>
      </c>
      <c r="F68" s="10">
        <f t="shared" si="1"/>
        <v>144</v>
      </c>
      <c r="G68">
        <f>VLOOKUP(B68,中交商品税率一览表!B:C,2,FALSE)</f>
        <v>0.09</v>
      </c>
    </row>
    <row r="69" spans="1:7" ht="16.3" x14ac:dyDescent="0.3">
      <c r="A69" s="24">
        <v>45069</v>
      </c>
      <c r="B69" s="3" t="s">
        <v>120</v>
      </c>
      <c r="C69" s="3" t="s">
        <v>460</v>
      </c>
      <c r="D69" s="19">
        <v>3</v>
      </c>
      <c r="E69" s="10">
        <v>5.8</v>
      </c>
      <c r="F69" s="10">
        <f t="shared" si="1"/>
        <v>17.399999999999999</v>
      </c>
      <c r="G69">
        <f>VLOOKUP(B69,中交商品税率一览表!B:C,2,FALSE)</f>
        <v>0</v>
      </c>
    </row>
    <row r="70" spans="1:7" ht="16.3" x14ac:dyDescent="0.3">
      <c r="A70" s="24">
        <v>45069</v>
      </c>
      <c r="B70" s="3" t="s">
        <v>39</v>
      </c>
      <c r="C70" s="3" t="s">
        <v>460</v>
      </c>
      <c r="D70" s="19">
        <v>5</v>
      </c>
      <c r="E70" s="10">
        <v>5.8</v>
      </c>
      <c r="F70" s="10">
        <f t="shared" si="1"/>
        <v>29</v>
      </c>
      <c r="G70">
        <f>VLOOKUP(B70,中交商品税率一览表!B:C,2,FALSE)</f>
        <v>0</v>
      </c>
    </row>
    <row r="71" spans="1:7" ht="16.3" x14ac:dyDescent="0.3">
      <c r="A71" s="24">
        <v>45069</v>
      </c>
      <c r="B71" s="3" t="s">
        <v>255</v>
      </c>
      <c r="C71" s="3" t="s">
        <v>460</v>
      </c>
      <c r="D71" s="19">
        <v>3</v>
      </c>
      <c r="E71" s="10">
        <v>4.2</v>
      </c>
      <c r="F71" s="10">
        <f t="shared" si="1"/>
        <v>12.600000000000001</v>
      </c>
      <c r="G71">
        <f>VLOOKUP(B71,中交商品税率一览表!B:C,2,FALSE)</f>
        <v>0.09</v>
      </c>
    </row>
    <row r="72" spans="1:7" ht="16.3" x14ac:dyDescent="0.3">
      <c r="A72" s="24">
        <v>45069</v>
      </c>
      <c r="B72" s="3" t="s">
        <v>225</v>
      </c>
      <c r="C72" s="3" t="s">
        <v>460</v>
      </c>
      <c r="D72" s="19">
        <v>3</v>
      </c>
      <c r="E72" s="10">
        <v>7</v>
      </c>
      <c r="F72" s="10">
        <f t="shared" si="1"/>
        <v>21</v>
      </c>
      <c r="G72">
        <f>VLOOKUP(B72,中交商品税率一览表!B:C,2,FALSE)</f>
        <v>0.09</v>
      </c>
    </row>
    <row r="73" spans="1:7" ht="16.3" x14ac:dyDescent="0.3">
      <c r="A73" s="24">
        <v>45069</v>
      </c>
      <c r="B73" s="3" t="s">
        <v>285</v>
      </c>
      <c r="C73" s="3" t="s">
        <v>465</v>
      </c>
      <c r="D73" s="19">
        <v>5</v>
      </c>
      <c r="E73" s="10">
        <v>4.2</v>
      </c>
      <c r="F73" s="10">
        <f t="shared" si="1"/>
        <v>21</v>
      </c>
      <c r="G73">
        <f>VLOOKUP(B73,中交商品税率一览表!B:C,2,FALSE)</f>
        <v>0.13</v>
      </c>
    </row>
    <row r="74" spans="1:7" ht="16.3" x14ac:dyDescent="0.3">
      <c r="A74" s="24">
        <v>45069</v>
      </c>
      <c r="B74" s="3" t="s">
        <v>72</v>
      </c>
      <c r="C74" s="3" t="s">
        <v>460</v>
      </c>
      <c r="D74" s="19">
        <v>6</v>
      </c>
      <c r="E74" s="10">
        <v>35</v>
      </c>
      <c r="F74" s="10">
        <f t="shared" si="1"/>
        <v>210</v>
      </c>
      <c r="G74">
        <f>VLOOKUP(B74,中交商品税率一览表!B:C,2,FALSE)</f>
        <v>0</v>
      </c>
    </row>
    <row r="75" spans="1:7" ht="16.3" x14ac:dyDescent="0.3">
      <c r="A75" s="24">
        <v>45069</v>
      </c>
      <c r="B75" s="3" t="s">
        <v>81</v>
      </c>
      <c r="C75" s="3" t="s">
        <v>460</v>
      </c>
      <c r="D75" s="19">
        <v>5</v>
      </c>
      <c r="E75" s="10">
        <v>10</v>
      </c>
      <c r="F75" s="10">
        <f t="shared" si="1"/>
        <v>50</v>
      </c>
      <c r="G75">
        <f>VLOOKUP(B75,中交商品税率一览表!B:C,2,FALSE)</f>
        <v>0</v>
      </c>
    </row>
    <row r="76" spans="1:7" ht="16.3" x14ac:dyDescent="0.3">
      <c r="A76" s="24">
        <v>45069</v>
      </c>
      <c r="B76" s="3" t="s">
        <v>383</v>
      </c>
      <c r="C76" s="3" t="s">
        <v>461</v>
      </c>
      <c r="D76" s="19">
        <v>1</v>
      </c>
      <c r="E76" s="10">
        <v>33</v>
      </c>
      <c r="F76" s="10">
        <f t="shared" si="1"/>
        <v>33</v>
      </c>
      <c r="G76">
        <f>VLOOKUP(B76,中交商品税率一览表!B:C,2,FALSE)</f>
        <v>0.13</v>
      </c>
    </row>
    <row r="77" spans="1:7" ht="16.3" x14ac:dyDescent="0.3">
      <c r="A77" s="24">
        <v>45069</v>
      </c>
      <c r="B77" s="3" t="s">
        <v>30</v>
      </c>
      <c r="C77" s="3" t="s">
        <v>460</v>
      </c>
      <c r="D77" s="19">
        <v>6</v>
      </c>
      <c r="E77" s="10">
        <v>5.6</v>
      </c>
      <c r="F77" s="10">
        <f t="shared" si="1"/>
        <v>33.599999999999994</v>
      </c>
      <c r="G77">
        <f>VLOOKUP(B77,中交商品税率一览表!B:C,2,FALSE)</f>
        <v>0</v>
      </c>
    </row>
    <row r="78" spans="1:7" ht="16.3" x14ac:dyDescent="0.3">
      <c r="A78" s="24">
        <v>45069</v>
      </c>
      <c r="B78" s="3" t="s">
        <v>23</v>
      </c>
      <c r="C78" s="3" t="s">
        <v>460</v>
      </c>
      <c r="D78" s="19">
        <v>8</v>
      </c>
      <c r="E78" s="10">
        <v>3.2</v>
      </c>
      <c r="F78" s="10">
        <f t="shared" si="1"/>
        <v>25.6</v>
      </c>
      <c r="G78">
        <f>VLOOKUP(B78,中交商品税率一览表!B:C,2,FALSE)</f>
        <v>0</v>
      </c>
    </row>
    <row r="79" spans="1:7" ht="16.3" x14ac:dyDescent="0.3">
      <c r="A79" s="24">
        <v>45069</v>
      </c>
      <c r="B79" s="3" t="s">
        <v>128</v>
      </c>
      <c r="C79" s="3" t="s">
        <v>460</v>
      </c>
      <c r="D79" s="19">
        <v>2</v>
      </c>
      <c r="E79" s="10">
        <v>10.5</v>
      </c>
      <c r="F79" s="10">
        <f t="shared" si="1"/>
        <v>21</v>
      </c>
      <c r="G79">
        <f>VLOOKUP(B79,中交商品税率一览表!B:C,2,FALSE)</f>
        <v>0</v>
      </c>
    </row>
    <row r="80" spans="1:7" ht="16.3" x14ac:dyDescent="0.3">
      <c r="A80" s="24">
        <v>45069</v>
      </c>
      <c r="B80" s="3" t="s">
        <v>339</v>
      </c>
      <c r="C80" s="3" t="s">
        <v>461</v>
      </c>
      <c r="D80" s="19">
        <v>3</v>
      </c>
      <c r="E80" s="10">
        <v>22.4</v>
      </c>
      <c r="F80" s="10">
        <f t="shared" si="1"/>
        <v>67.199999999999989</v>
      </c>
      <c r="G80">
        <f>VLOOKUP(B80,中交商品税率一览表!B:C,2,FALSE)</f>
        <v>0.13</v>
      </c>
    </row>
    <row r="81" spans="1:7" ht="16.3" x14ac:dyDescent="0.3">
      <c r="A81" s="24">
        <v>45069</v>
      </c>
      <c r="B81" s="3" t="s">
        <v>42</v>
      </c>
      <c r="C81" s="3" t="s">
        <v>460</v>
      </c>
      <c r="D81" s="19">
        <v>8</v>
      </c>
      <c r="E81" s="10">
        <v>2.8</v>
      </c>
      <c r="F81" s="10">
        <f t="shared" si="1"/>
        <v>22.4</v>
      </c>
      <c r="G81">
        <f>VLOOKUP(B81,中交商品税率一览表!B:C,2,FALSE)</f>
        <v>0</v>
      </c>
    </row>
    <row r="82" spans="1:7" ht="16.3" x14ac:dyDescent="0.3">
      <c r="A82" s="24">
        <v>45069</v>
      </c>
      <c r="B82" s="3" t="s">
        <v>121</v>
      </c>
      <c r="C82" s="3" t="s">
        <v>460</v>
      </c>
      <c r="D82" s="19">
        <v>2</v>
      </c>
      <c r="E82" s="10">
        <v>10.5</v>
      </c>
      <c r="F82" s="10">
        <f t="shared" si="1"/>
        <v>21</v>
      </c>
      <c r="G82">
        <f>VLOOKUP(B82,中交商品税率一览表!B:C,2,FALSE)</f>
        <v>0</v>
      </c>
    </row>
    <row r="83" spans="1:7" ht="16.3" x14ac:dyDescent="0.3">
      <c r="A83" s="24">
        <v>45069</v>
      </c>
      <c r="B83" s="3" t="s">
        <v>384</v>
      </c>
      <c r="C83" s="3" t="s">
        <v>463</v>
      </c>
      <c r="D83" s="19">
        <v>3</v>
      </c>
      <c r="E83" s="10">
        <v>16</v>
      </c>
      <c r="F83" s="10">
        <f t="shared" si="1"/>
        <v>48</v>
      </c>
      <c r="G83">
        <f>VLOOKUP(B83,中交商品税率一览表!B:C,2,FALSE)</f>
        <v>0.13</v>
      </c>
    </row>
    <row r="84" spans="1:7" ht="16.3" x14ac:dyDescent="0.3">
      <c r="A84" s="24">
        <v>45069</v>
      </c>
      <c r="B84" s="3" t="s">
        <v>196</v>
      </c>
      <c r="C84" s="3" t="s">
        <v>460</v>
      </c>
      <c r="D84" s="19">
        <v>3</v>
      </c>
      <c r="E84" s="10">
        <v>5.8</v>
      </c>
      <c r="F84" s="10">
        <f t="shared" si="1"/>
        <v>17.399999999999999</v>
      </c>
      <c r="G84">
        <f>VLOOKUP(B84,中交商品税率一览表!B:C,2,FALSE)</f>
        <v>0.09</v>
      </c>
    </row>
    <row r="85" spans="1:7" ht="16.3" x14ac:dyDescent="0.3">
      <c r="A85" s="24">
        <v>45069</v>
      </c>
      <c r="B85" s="3" t="s">
        <v>138</v>
      </c>
      <c r="C85" s="3" t="s">
        <v>460</v>
      </c>
      <c r="D85" s="19">
        <v>3</v>
      </c>
      <c r="E85" s="10">
        <v>47.3</v>
      </c>
      <c r="F85" s="10">
        <f t="shared" si="1"/>
        <v>141.89999999999998</v>
      </c>
      <c r="G85">
        <f>VLOOKUP(B85,中交商品税率一览表!B:C,2,FALSE)</f>
        <v>0</v>
      </c>
    </row>
    <row r="86" spans="1:7" ht="16.3" x14ac:dyDescent="0.3">
      <c r="A86" s="24">
        <v>45069</v>
      </c>
      <c r="B86" s="3" t="s">
        <v>227</v>
      </c>
      <c r="C86" s="3" t="s">
        <v>460</v>
      </c>
      <c r="D86" s="19">
        <v>15</v>
      </c>
      <c r="E86" s="10">
        <v>4.5</v>
      </c>
      <c r="F86" s="10">
        <f t="shared" si="1"/>
        <v>67.5</v>
      </c>
      <c r="G86">
        <f>VLOOKUP(B86,中交商品税率一览表!B:C,2,FALSE)</f>
        <v>0.09</v>
      </c>
    </row>
    <row r="87" spans="1:7" ht="16.3" x14ac:dyDescent="0.3">
      <c r="A87" s="24">
        <v>45070</v>
      </c>
      <c r="B87" s="3" t="s">
        <v>57</v>
      </c>
      <c r="C87" s="3" t="s">
        <v>460</v>
      </c>
      <c r="D87" s="19">
        <v>1</v>
      </c>
      <c r="E87" s="10">
        <v>16.600000000000001</v>
      </c>
      <c r="F87" s="10">
        <f t="shared" si="1"/>
        <v>16.600000000000001</v>
      </c>
      <c r="G87">
        <f>VLOOKUP(B87,中交商品税率一览表!B:C,2,FALSE)</f>
        <v>0</v>
      </c>
    </row>
    <row r="88" spans="1:7" ht="16.3" x14ac:dyDescent="0.3">
      <c r="A88" s="24">
        <v>45070</v>
      </c>
      <c r="B88" s="3" t="s">
        <v>351</v>
      </c>
      <c r="C88" s="3" t="s">
        <v>460</v>
      </c>
      <c r="D88" s="19">
        <v>2</v>
      </c>
      <c r="E88" s="10">
        <v>14.4</v>
      </c>
      <c r="F88" s="10">
        <f t="shared" si="1"/>
        <v>28.8</v>
      </c>
      <c r="G88">
        <f>VLOOKUP(B88,中交商品税率一览表!B:C,2,FALSE)</f>
        <v>0.13</v>
      </c>
    </row>
    <row r="89" spans="1:7" ht="16.3" x14ac:dyDescent="0.3">
      <c r="A89" s="24">
        <v>45070</v>
      </c>
      <c r="B89" s="3" t="s">
        <v>231</v>
      </c>
      <c r="C89" s="3" t="s">
        <v>461</v>
      </c>
      <c r="D89" s="19">
        <v>2</v>
      </c>
      <c r="E89" s="10">
        <v>23</v>
      </c>
      <c r="F89" s="10">
        <f t="shared" si="1"/>
        <v>46</v>
      </c>
      <c r="G89">
        <f>VLOOKUP(B89,中交商品税率一览表!B:C,2,FALSE)</f>
        <v>0.09</v>
      </c>
    </row>
    <row r="90" spans="1:7" ht="16.3" x14ac:dyDescent="0.3">
      <c r="A90" s="24">
        <v>45070</v>
      </c>
      <c r="B90" s="3" t="s">
        <v>358</v>
      </c>
      <c r="C90" s="3" t="s">
        <v>463</v>
      </c>
      <c r="D90" s="19">
        <v>1</v>
      </c>
      <c r="E90" s="10">
        <v>26</v>
      </c>
      <c r="F90" s="10">
        <f t="shared" si="1"/>
        <v>26</v>
      </c>
      <c r="G90">
        <f>VLOOKUP(B90,中交商品税率一览表!B:C,2,FALSE)</f>
        <v>0.13</v>
      </c>
    </row>
    <row r="91" spans="1:7" ht="16.3" x14ac:dyDescent="0.3">
      <c r="A91" s="24">
        <v>45070</v>
      </c>
      <c r="B91" s="3" t="s">
        <v>386</v>
      </c>
      <c r="C91" s="3" t="s">
        <v>463</v>
      </c>
      <c r="D91" s="19">
        <v>1</v>
      </c>
      <c r="E91" s="10">
        <v>10</v>
      </c>
      <c r="F91" s="10">
        <f t="shared" si="1"/>
        <v>10</v>
      </c>
      <c r="G91">
        <f>VLOOKUP(B91,中交商品税率一览表!B:C,2,FALSE)</f>
        <v>0.13</v>
      </c>
    </row>
    <row r="92" spans="1:7" ht="16.3" x14ac:dyDescent="0.3">
      <c r="A92" s="24">
        <v>45070</v>
      </c>
      <c r="B92" s="3" t="s">
        <v>387</v>
      </c>
      <c r="C92" s="3" t="s">
        <v>463</v>
      </c>
      <c r="D92" s="19">
        <v>1</v>
      </c>
      <c r="E92" s="10">
        <v>24</v>
      </c>
      <c r="F92" s="10">
        <f t="shared" si="1"/>
        <v>24</v>
      </c>
      <c r="G92">
        <f>VLOOKUP(B92,中交商品税率一览表!B:C,2,FALSE)</f>
        <v>0.13</v>
      </c>
    </row>
    <row r="93" spans="1:7" ht="16.3" x14ac:dyDescent="0.3">
      <c r="A93" s="24">
        <v>45070</v>
      </c>
      <c r="B93" s="3" t="s">
        <v>388</v>
      </c>
      <c r="C93" s="3" t="s">
        <v>461</v>
      </c>
      <c r="D93" s="19">
        <v>3</v>
      </c>
      <c r="E93" s="10">
        <v>6</v>
      </c>
      <c r="F93" s="10">
        <f t="shared" si="1"/>
        <v>18</v>
      </c>
      <c r="G93">
        <f>VLOOKUP(B93,中交商品税率一览表!B:C,2,FALSE)</f>
        <v>0.13</v>
      </c>
    </row>
    <row r="94" spans="1:7" ht="16.3" x14ac:dyDescent="0.3">
      <c r="A94" s="24">
        <v>45070</v>
      </c>
      <c r="B94" s="3" t="s">
        <v>389</v>
      </c>
      <c r="C94" s="3" t="s">
        <v>463</v>
      </c>
      <c r="D94" s="19">
        <v>1</v>
      </c>
      <c r="E94" s="10">
        <v>10</v>
      </c>
      <c r="F94" s="10">
        <f t="shared" si="1"/>
        <v>10</v>
      </c>
      <c r="G94">
        <f>VLOOKUP(B94,中交商品税率一览表!B:C,2,FALSE)</f>
        <v>0.13</v>
      </c>
    </row>
    <row r="95" spans="1:7" ht="16.3" x14ac:dyDescent="0.3">
      <c r="A95" s="24">
        <v>45070</v>
      </c>
      <c r="B95" s="3" t="s">
        <v>390</v>
      </c>
      <c r="C95" s="3" t="s">
        <v>460</v>
      </c>
      <c r="D95" s="19">
        <v>0.2</v>
      </c>
      <c r="E95" s="10">
        <v>7.5</v>
      </c>
      <c r="F95" s="10">
        <f t="shared" si="1"/>
        <v>1.5</v>
      </c>
      <c r="G95">
        <f>VLOOKUP(B95,中交商品税率一览表!B:C,2,FALSE)</f>
        <v>0.13</v>
      </c>
    </row>
    <row r="96" spans="1:7" ht="16.3" x14ac:dyDescent="0.3">
      <c r="A96" s="24">
        <v>45070</v>
      </c>
      <c r="B96" s="3" t="s">
        <v>391</v>
      </c>
      <c r="C96" s="3" t="s">
        <v>460</v>
      </c>
      <c r="D96" s="19">
        <v>0.2</v>
      </c>
      <c r="E96" s="10">
        <v>7.5</v>
      </c>
      <c r="F96" s="10">
        <f t="shared" si="1"/>
        <v>1.5</v>
      </c>
      <c r="G96">
        <f>VLOOKUP(B96,中交商品税率一览表!B:C,2,FALSE)</f>
        <v>0.13</v>
      </c>
    </row>
    <row r="97" spans="1:7" ht="16.3" x14ac:dyDescent="0.3">
      <c r="A97" s="24">
        <v>45070</v>
      </c>
      <c r="B97" s="3" t="s">
        <v>168</v>
      </c>
      <c r="C97" s="3" t="s">
        <v>460</v>
      </c>
      <c r="D97" s="19">
        <v>8</v>
      </c>
      <c r="E97" s="10">
        <v>2.4</v>
      </c>
      <c r="F97" s="10">
        <f t="shared" si="1"/>
        <v>19.2</v>
      </c>
      <c r="G97">
        <f>VLOOKUP(B97,中交商品税率一览表!B:C,2,FALSE)</f>
        <v>0.09</v>
      </c>
    </row>
    <row r="98" spans="1:7" ht="16.3" x14ac:dyDescent="0.3">
      <c r="A98" s="24">
        <v>45070</v>
      </c>
      <c r="B98" s="3" t="s">
        <v>116</v>
      </c>
      <c r="C98" s="3" t="s">
        <v>460</v>
      </c>
      <c r="D98" s="19">
        <v>4</v>
      </c>
      <c r="E98" s="10">
        <v>7</v>
      </c>
      <c r="F98" s="10">
        <f t="shared" si="1"/>
        <v>28</v>
      </c>
      <c r="G98">
        <f>VLOOKUP(B98,中交商品税率一览表!B:C,2,FALSE)</f>
        <v>0</v>
      </c>
    </row>
    <row r="99" spans="1:7" ht="16.3" x14ac:dyDescent="0.3">
      <c r="A99" s="24">
        <v>45070</v>
      </c>
      <c r="B99" s="3" t="s">
        <v>38</v>
      </c>
      <c r="C99" s="3" t="s">
        <v>460</v>
      </c>
      <c r="D99" s="19">
        <v>2</v>
      </c>
      <c r="E99" s="10">
        <v>3</v>
      </c>
      <c r="F99" s="10">
        <f t="shared" si="1"/>
        <v>6</v>
      </c>
      <c r="G99">
        <f>VLOOKUP(B99,中交商品税率一览表!B:C,2,FALSE)</f>
        <v>0</v>
      </c>
    </row>
    <row r="100" spans="1:7" ht="16.3" x14ac:dyDescent="0.3">
      <c r="A100" s="24">
        <v>45070</v>
      </c>
      <c r="B100" s="3" t="s">
        <v>120</v>
      </c>
      <c r="C100" s="3" t="s">
        <v>460</v>
      </c>
      <c r="D100" s="19">
        <v>6</v>
      </c>
      <c r="E100" s="10">
        <v>5.8</v>
      </c>
      <c r="F100" s="10">
        <f t="shared" si="1"/>
        <v>34.799999999999997</v>
      </c>
      <c r="G100">
        <f>VLOOKUP(B100,中交商品税率一览表!B:C,2,FALSE)</f>
        <v>0</v>
      </c>
    </row>
    <row r="101" spans="1:7" ht="16.3" x14ac:dyDescent="0.3">
      <c r="A101" s="24">
        <v>45070</v>
      </c>
      <c r="B101" s="3" t="s">
        <v>27</v>
      </c>
      <c r="C101" s="3" t="s">
        <v>460</v>
      </c>
      <c r="D101" s="19">
        <v>2</v>
      </c>
      <c r="E101" s="10">
        <v>6.3</v>
      </c>
      <c r="F101" s="10">
        <f t="shared" si="1"/>
        <v>12.6</v>
      </c>
      <c r="G101">
        <f>VLOOKUP(B101,中交商品税率一览表!B:C,2,FALSE)</f>
        <v>0</v>
      </c>
    </row>
    <row r="102" spans="1:7" ht="16.3" x14ac:dyDescent="0.3">
      <c r="A102" s="24">
        <v>45070</v>
      </c>
      <c r="B102" s="3" t="s">
        <v>28</v>
      </c>
      <c r="C102" s="3" t="s">
        <v>460</v>
      </c>
      <c r="D102" s="19">
        <v>1</v>
      </c>
      <c r="E102" s="10">
        <v>11.2</v>
      </c>
      <c r="F102" s="10">
        <f t="shared" si="1"/>
        <v>11.2</v>
      </c>
      <c r="G102">
        <f>VLOOKUP(B102,中交商品税率一览表!B:C,2,FALSE)</f>
        <v>0</v>
      </c>
    </row>
    <row r="103" spans="1:7" ht="16.3" x14ac:dyDescent="0.3">
      <c r="A103" s="24">
        <v>45070</v>
      </c>
      <c r="B103" s="3" t="s">
        <v>29</v>
      </c>
      <c r="C103" s="3" t="s">
        <v>460</v>
      </c>
      <c r="D103" s="19">
        <v>8</v>
      </c>
      <c r="E103" s="10">
        <v>7.5</v>
      </c>
      <c r="F103" s="10">
        <f t="shared" si="1"/>
        <v>60</v>
      </c>
      <c r="G103">
        <f>VLOOKUP(B103,中交商品税率一览表!B:C,2,FALSE)</f>
        <v>0</v>
      </c>
    </row>
    <row r="104" spans="1:7" ht="16.3" x14ac:dyDescent="0.3">
      <c r="A104" s="24">
        <v>45070</v>
      </c>
      <c r="B104" s="3" t="s">
        <v>19</v>
      </c>
      <c r="C104" s="3" t="s">
        <v>460</v>
      </c>
      <c r="D104" s="19">
        <v>5</v>
      </c>
      <c r="E104" s="10">
        <v>2.4</v>
      </c>
      <c r="F104" s="10">
        <f t="shared" si="1"/>
        <v>12</v>
      </c>
      <c r="G104">
        <f>VLOOKUP(B104,中交商品税率一览表!B:C,2,FALSE)</f>
        <v>0</v>
      </c>
    </row>
    <row r="105" spans="1:7" ht="16.3" x14ac:dyDescent="0.3">
      <c r="A105" s="24">
        <v>45070</v>
      </c>
      <c r="B105" s="3" t="s">
        <v>51</v>
      </c>
      <c r="C105" s="3" t="s">
        <v>460</v>
      </c>
      <c r="D105" s="19">
        <v>3</v>
      </c>
      <c r="E105" s="10">
        <v>6.5</v>
      </c>
      <c r="F105" s="10">
        <f t="shared" si="1"/>
        <v>19.5</v>
      </c>
      <c r="G105">
        <f>VLOOKUP(B105,中交商品税率一览表!B:C,2,FALSE)</f>
        <v>0</v>
      </c>
    </row>
    <row r="106" spans="1:7" ht="16.3" x14ac:dyDescent="0.3">
      <c r="A106" s="24">
        <v>45070</v>
      </c>
      <c r="B106" s="3" t="s">
        <v>121</v>
      </c>
      <c r="C106" s="3" t="s">
        <v>460</v>
      </c>
      <c r="D106" s="19">
        <v>3</v>
      </c>
      <c r="E106" s="10">
        <v>10.5</v>
      </c>
      <c r="F106" s="10">
        <f t="shared" si="1"/>
        <v>31.5</v>
      </c>
      <c r="G106">
        <f>VLOOKUP(B106,中交商品税率一览表!B:C,2,FALSE)</f>
        <v>0</v>
      </c>
    </row>
    <row r="107" spans="1:7" ht="16.3" x14ac:dyDescent="0.3">
      <c r="A107" s="24">
        <v>45070</v>
      </c>
      <c r="B107" s="3" t="s">
        <v>24</v>
      </c>
      <c r="C107" s="3" t="s">
        <v>460</v>
      </c>
      <c r="D107" s="19">
        <v>3</v>
      </c>
      <c r="E107" s="10">
        <v>7.1</v>
      </c>
      <c r="F107" s="10">
        <f t="shared" si="1"/>
        <v>21.299999999999997</v>
      </c>
      <c r="G107">
        <f>VLOOKUP(B107,中交商品税率一览表!B:C,2,FALSE)</f>
        <v>0</v>
      </c>
    </row>
    <row r="108" spans="1:7" ht="16.3" x14ac:dyDescent="0.3">
      <c r="A108" s="24">
        <v>45070</v>
      </c>
      <c r="B108" s="3" t="s">
        <v>256</v>
      </c>
      <c r="C108" s="3" t="s">
        <v>460</v>
      </c>
      <c r="D108" s="19">
        <v>5</v>
      </c>
      <c r="E108" s="10">
        <v>6</v>
      </c>
      <c r="F108" s="10">
        <f t="shared" si="1"/>
        <v>30</v>
      </c>
      <c r="G108">
        <f>VLOOKUP(B108,中交商品税率一览表!B:C,2,FALSE)</f>
        <v>0.09</v>
      </c>
    </row>
    <row r="109" spans="1:7" ht="16.3" x14ac:dyDescent="0.3">
      <c r="A109" s="24">
        <v>45070</v>
      </c>
      <c r="B109" s="3" t="s">
        <v>33</v>
      </c>
      <c r="C109" s="3" t="s">
        <v>460</v>
      </c>
      <c r="D109" s="19">
        <v>9</v>
      </c>
      <c r="E109" s="10">
        <v>3</v>
      </c>
      <c r="F109" s="10">
        <f t="shared" si="1"/>
        <v>27</v>
      </c>
      <c r="G109">
        <f>VLOOKUP(B109,中交商品税率一览表!B:C,2,FALSE)</f>
        <v>0</v>
      </c>
    </row>
    <row r="110" spans="1:7" ht="16.3" x14ac:dyDescent="0.3">
      <c r="A110" s="24">
        <v>45070</v>
      </c>
      <c r="B110" s="3" t="s">
        <v>139</v>
      </c>
      <c r="C110" s="3" t="s">
        <v>460</v>
      </c>
      <c r="D110" s="19">
        <v>0.5</v>
      </c>
      <c r="E110" s="10">
        <v>9.1</v>
      </c>
      <c r="F110" s="10">
        <f t="shared" si="1"/>
        <v>4.55</v>
      </c>
      <c r="G110">
        <f>VLOOKUP(B110,中交商品税率一览表!B:C,2,FALSE)</f>
        <v>0</v>
      </c>
    </row>
    <row r="111" spans="1:7" ht="16.3" x14ac:dyDescent="0.3">
      <c r="A111" s="24">
        <v>45070</v>
      </c>
      <c r="B111" s="3" t="s">
        <v>40</v>
      </c>
      <c r="C111" s="3" t="s">
        <v>460</v>
      </c>
      <c r="D111" s="19">
        <v>8</v>
      </c>
      <c r="E111" s="10">
        <v>2.7</v>
      </c>
      <c r="F111" s="10">
        <f t="shared" si="1"/>
        <v>21.6</v>
      </c>
      <c r="G111">
        <f>VLOOKUP(B111,中交商品税率一览表!B:C,2,FALSE)</f>
        <v>0</v>
      </c>
    </row>
    <row r="112" spans="1:7" ht="16.3" x14ac:dyDescent="0.3">
      <c r="A112" s="24">
        <v>45070</v>
      </c>
      <c r="B112" s="3" t="s">
        <v>50</v>
      </c>
      <c r="C112" s="3" t="s">
        <v>460</v>
      </c>
      <c r="D112" s="19">
        <v>0.7</v>
      </c>
      <c r="E112" s="10">
        <v>4.2</v>
      </c>
      <c r="F112" s="10">
        <f t="shared" si="1"/>
        <v>2.94</v>
      </c>
      <c r="G112">
        <f>VLOOKUP(B112,中交商品税率一览表!B:C,2,FALSE)</f>
        <v>0</v>
      </c>
    </row>
    <row r="113" spans="1:7" ht="16.3" x14ac:dyDescent="0.3">
      <c r="A113" s="24">
        <v>45070</v>
      </c>
      <c r="B113" s="3" t="s">
        <v>30</v>
      </c>
      <c r="C113" s="3" t="s">
        <v>460</v>
      </c>
      <c r="D113" s="19">
        <v>5</v>
      </c>
      <c r="E113" s="10">
        <v>5.6</v>
      </c>
      <c r="F113" s="10">
        <f t="shared" si="1"/>
        <v>28</v>
      </c>
      <c r="G113">
        <f>VLOOKUP(B113,中交商品税率一览表!B:C,2,FALSE)</f>
        <v>0</v>
      </c>
    </row>
    <row r="114" spans="1:7" ht="16.3" x14ac:dyDescent="0.3">
      <c r="A114" s="24">
        <v>45070</v>
      </c>
      <c r="B114" s="3" t="s">
        <v>36</v>
      </c>
      <c r="C114" s="3" t="s">
        <v>460</v>
      </c>
      <c r="D114" s="19">
        <v>7</v>
      </c>
      <c r="E114" s="10">
        <v>3.5</v>
      </c>
      <c r="F114" s="10">
        <f t="shared" si="1"/>
        <v>24.5</v>
      </c>
      <c r="G114">
        <f>VLOOKUP(B114,中交商品税率一览表!B:C,2,FALSE)</f>
        <v>0</v>
      </c>
    </row>
    <row r="115" spans="1:7" ht="16.3" x14ac:dyDescent="0.3">
      <c r="A115" s="24">
        <v>45070</v>
      </c>
      <c r="B115" s="3" t="s">
        <v>37</v>
      </c>
      <c r="C115" s="3" t="s">
        <v>460</v>
      </c>
      <c r="D115" s="19">
        <v>5</v>
      </c>
      <c r="E115" s="10">
        <v>3</v>
      </c>
      <c r="F115" s="10">
        <f t="shared" si="1"/>
        <v>15</v>
      </c>
      <c r="G115">
        <f>VLOOKUP(B115,中交商品税率一览表!B:C,2,FALSE)</f>
        <v>0</v>
      </c>
    </row>
    <row r="116" spans="1:7" ht="16.3" x14ac:dyDescent="0.3">
      <c r="A116" s="24">
        <v>45070</v>
      </c>
      <c r="B116" s="3" t="s">
        <v>41</v>
      </c>
      <c r="C116" s="3" t="s">
        <v>460</v>
      </c>
      <c r="D116" s="19">
        <v>5</v>
      </c>
      <c r="E116" s="10">
        <v>7</v>
      </c>
      <c r="F116" s="10">
        <f t="shared" si="1"/>
        <v>35</v>
      </c>
      <c r="G116">
        <f>VLOOKUP(B116,中交商品税率一览表!B:C,2,FALSE)</f>
        <v>0</v>
      </c>
    </row>
    <row r="117" spans="1:7" ht="16.3" x14ac:dyDescent="0.3">
      <c r="A117" s="24">
        <v>45070</v>
      </c>
      <c r="B117" s="3" t="s">
        <v>44</v>
      </c>
      <c r="C117" s="3" t="s">
        <v>462</v>
      </c>
      <c r="D117" s="19">
        <v>10</v>
      </c>
      <c r="E117" s="10">
        <v>4</v>
      </c>
      <c r="F117" s="10">
        <f t="shared" si="1"/>
        <v>40</v>
      </c>
      <c r="G117">
        <f>VLOOKUP(B117,中交商品税率一览表!B:C,2,FALSE)</f>
        <v>0</v>
      </c>
    </row>
    <row r="118" spans="1:7" ht="16.3" x14ac:dyDescent="0.3">
      <c r="A118" s="24">
        <v>45070</v>
      </c>
      <c r="B118" s="3" t="s">
        <v>45</v>
      </c>
      <c r="C118" s="3" t="s">
        <v>462</v>
      </c>
      <c r="D118" s="19">
        <v>5</v>
      </c>
      <c r="E118" s="10">
        <v>5</v>
      </c>
      <c r="F118" s="10">
        <f t="shared" si="1"/>
        <v>25</v>
      </c>
      <c r="G118">
        <f>VLOOKUP(B118,中交商品税率一览表!B:C,2,FALSE)</f>
        <v>0</v>
      </c>
    </row>
    <row r="119" spans="1:7" ht="16.3" x14ac:dyDescent="0.3">
      <c r="A119" s="24">
        <v>45070</v>
      </c>
      <c r="B119" s="3" t="s">
        <v>43</v>
      </c>
      <c r="C119" s="3" t="s">
        <v>460</v>
      </c>
      <c r="D119" s="19">
        <v>6</v>
      </c>
      <c r="E119" s="10">
        <v>5</v>
      </c>
      <c r="F119" s="10">
        <f t="shared" si="1"/>
        <v>30</v>
      </c>
      <c r="G119">
        <f>VLOOKUP(B119,中交商品税率一览表!B:C,2,FALSE)</f>
        <v>0</v>
      </c>
    </row>
    <row r="120" spans="1:7" ht="16.3" x14ac:dyDescent="0.3">
      <c r="A120" s="24">
        <v>45070</v>
      </c>
      <c r="B120" s="3" t="s">
        <v>67</v>
      </c>
      <c r="C120" s="3" t="s">
        <v>460</v>
      </c>
      <c r="D120" s="19">
        <v>6</v>
      </c>
      <c r="E120" s="10">
        <v>4.5</v>
      </c>
      <c r="F120" s="10">
        <f t="shared" si="1"/>
        <v>27</v>
      </c>
      <c r="G120">
        <f>VLOOKUP(B120,中交商品税率一览表!B:C,2,FALSE)</f>
        <v>0</v>
      </c>
    </row>
    <row r="121" spans="1:7" ht="16.3" x14ac:dyDescent="0.3">
      <c r="A121" s="24">
        <v>45070</v>
      </c>
      <c r="B121" s="3" t="s">
        <v>96</v>
      </c>
      <c r="C121" s="3" t="s">
        <v>460</v>
      </c>
      <c r="D121" s="19">
        <v>1</v>
      </c>
      <c r="E121" s="10">
        <v>7</v>
      </c>
      <c r="F121" s="10">
        <f t="shared" si="1"/>
        <v>7</v>
      </c>
      <c r="G121">
        <f>VLOOKUP(B121,中交商品税率一览表!B:C,2,FALSE)</f>
        <v>0</v>
      </c>
    </row>
    <row r="122" spans="1:7" ht="16.3" x14ac:dyDescent="0.3">
      <c r="A122" s="24">
        <v>45070</v>
      </c>
      <c r="B122" s="3" t="s">
        <v>42</v>
      </c>
      <c r="C122" s="3" t="s">
        <v>460</v>
      </c>
      <c r="D122" s="19">
        <v>4</v>
      </c>
      <c r="E122" s="10">
        <v>2.8</v>
      </c>
      <c r="F122" s="10">
        <f t="shared" si="1"/>
        <v>11.2</v>
      </c>
      <c r="G122">
        <f>VLOOKUP(B122,中交商品税率一览表!B:C,2,FALSE)</f>
        <v>0</v>
      </c>
    </row>
    <row r="123" spans="1:7" ht="16.3" x14ac:dyDescent="0.3">
      <c r="A123" s="24">
        <v>45070</v>
      </c>
      <c r="B123" s="3" t="s">
        <v>15</v>
      </c>
      <c r="C123" s="3" t="s">
        <v>460</v>
      </c>
      <c r="D123" s="19">
        <v>3</v>
      </c>
      <c r="E123" s="10">
        <v>5</v>
      </c>
      <c r="F123" s="10">
        <f t="shared" si="1"/>
        <v>15</v>
      </c>
      <c r="G123">
        <f>VLOOKUP(B123,中交商品税率一览表!B:C,2,FALSE)</f>
        <v>0</v>
      </c>
    </row>
    <row r="124" spans="1:7" ht="16.3" x14ac:dyDescent="0.3">
      <c r="A124" s="24">
        <v>45070</v>
      </c>
      <c r="B124" s="3" t="s">
        <v>18</v>
      </c>
      <c r="C124" s="3" t="s">
        <v>460</v>
      </c>
      <c r="D124" s="19">
        <v>2</v>
      </c>
      <c r="E124" s="10">
        <v>7.14</v>
      </c>
      <c r="F124" s="10">
        <f t="shared" si="1"/>
        <v>14.28</v>
      </c>
      <c r="G124">
        <f>VLOOKUP(B124,中交商品税率一览表!B:C,2,FALSE)</f>
        <v>0</v>
      </c>
    </row>
    <row r="125" spans="1:7" ht="16.3" x14ac:dyDescent="0.3">
      <c r="A125" s="24">
        <v>45070</v>
      </c>
      <c r="B125" s="3" t="s">
        <v>47</v>
      </c>
      <c r="C125" s="3" t="s">
        <v>460</v>
      </c>
      <c r="D125" s="19">
        <v>2</v>
      </c>
      <c r="E125" s="10">
        <v>6.3</v>
      </c>
      <c r="F125" s="10">
        <f t="shared" si="1"/>
        <v>12.6</v>
      </c>
      <c r="G125">
        <f>VLOOKUP(B125,中交商品税率一览表!B:C,2,FALSE)</f>
        <v>0</v>
      </c>
    </row>
    <row r="126" spans="1:7" ht="16.3" x14ac:dyDescent="0.3">
      <c r="A126" s="24">
        <v>45070</v>
      </c>
      <c r="B126" s="3" t="s">
        <v>117</v>
      </c>
      <c r="C126" s="3" t="s">
        <v>460</v>
      </c>
      <c r="D126" s="19">
        <v>2</v>
      </c>
      <c r="E126" s="10">
        <v>4.9000000000000004</v>
      </c>
      <c r="F126" s="10">
        <f t="shared" si="1"/>
        <v>9.8000000000000007</v>
      </c>
      <c r="G126">
        <f>VLOOKUP(B126,中交商品税率一览表!B:C,2,FALSE)</f>
        <v>0</v>
      </c>
    </row>
    <row r="127" spans="1:7" ht="16.3" x14ac:dyDescent="0.3">
      <c r="A127" s="24">
        <v>45070</v>
      </c>
      <c r="B127" s="3" t="s">
        <v>46</v>
      </c>
      <c r="C127" s="3" t="s">
        <v>460</v>
      </c>
      <c r="D127" s="19">
        <v>0.5</v>
      </c>
      <c r="E127" s="10">
        <v>10.5</v>
      </c>
      <c r="F127" s="10">
        <f t="shared" si="1"/>
        <v>5.25</v>
      </c>
      <c r="G127">
        <f>VLOOKUP(B127,中交商品税率一览表!B:C,2,FALSE)</f>
        <v>0</v>
      </c>
    </row>
    <row r="128" spans="1:7" ht="16.3" x14ac:dyDescent="0.3">
      <c r="A128" s="24">
        <v>45070</v>
      </c>
      <c r="B128" s="3" t="s">
        <v>49</v>
      </c>
      <c r="C128" s="3" t="s">
        <v>460</v>
      </c>
      <c r="D128" s="19">
        <v>5</v>
      </c>
      <c r="E128" s="10">
        <v>6.7</v>
      </c>
      <c r="F128" s="10">
        <f t="shared" si="1"/>
        <v>33.5</v>
      </c>
      <c r="G128">
        <f>VLOOKUP(B128,中交商品税率一览表!B:C,2,FALSE)</f>
        <v>0</v>
      </c>
    </row>
    <row r="129" spans="1:7" ht="16.3" x14ac:dyDescent="0.3">
      <c r="A129" s="24">
        <v>45070</v>
      </c>
      <c r="B129" s="3" t="s">
        <v>53</v>
      </c>
      <c r="C129" s="3" t="s">
        <v>460</v>
      </c>
      <c r="D129" s="19">
        <v>2</v>
      </c>
      <c r="E129" s="10">
        <v>10</v>
      </c>
      <c r="F129" s="10">
        <f t="shared" si="1"/>
        <v>20</v>
      </c>
      <c r="G129">
        <f>VLOOKUP(B129,中交商品税率一览表!B:C,2,FALSE)</f>
        <v>0</v>
      </c>
    </row>
    <row r="130" spans="1:7" ht="16.3" x14ac:dyDescent="0.3">
      <c r="A130" s="24">
        <v>45070</v>
      </c>
      <c r="B130" s="3" t="s">
        <v>34</v>
      </c>
      <c r="C130" s="3" t="s">
        <v>460</v>
      </c>
      <c r="D130" s="19">
        <v>4</v>
      </c>
      <c r="E130" s="10">
        <v>8</v>
      </c>
      <c r="F130" s="10">
        <f t="shared" ref="F130:F193" si="2">D130*E130</f>
        <v>32</v>
      </c>
      <c r="G130">
        <f>VLOOKUP(B130,中交商品税率一览表!B:C,2,FALSE)</f>
        <v>0</v>
      </c>
    </row>
    <row r="131" spans="1:7" ht="16.3" x14ac:dyDescent="0.3">
      <c r="A131" s="24">
        <v>45070</v>
      </c>
      <c r="B131" s="3" t="s">
        <v>39</v>
      </c>
      <c r="C131" s="3" t="s">
        <v>460</v>
      </c>
      <c r="D131" s="19">
        <v>4.8</v>
      </c>
      <c r="E131" s="10">
        <v>5.8</v>
      </c>
      <c r="F131" s="10">
        <f t="shared" si="2"/>
        <v>27.84</v>
      </c>
      <c r="G131">
        <f>VLOOKUP(B131,中交商品税率一览表!B:C,2,FALSE)</f>
        <v>0</v>
      </c>
    </row>
    <row r="132" spans="1:7" ht="16.3" x14ac:dyDescent="0.3">
      <c r="A132" s="24">
        <v>45071</v>
      </c>
      <c r="B132" s="3" t="s">
        <v>258</v>
      </c>
      <c r="C132" s="3" t="s">
        <v>460</v>
      </c>
      <c r="D132" s="19">
        <v>0.3</v>
      </c>
      <c r="E132" s="10">
        <v>35</v>
      </c>
      <c r="F132" s="10">
        <f t="shared" si="2"/>
        <v>10.5</v>
      </c>
      <c r="G132">
        <f>VLOOKUP(B132,中交商品税率一览表!B:C,2,FALSE)</f>
        <v>0.09</v>
      </c>
    </row>
    <row r="133" spans="1:7" ht="16.3" x14ac:dyDescent="0.3">
      <c r="A133" s="24">
        <v>45071</v>
      </c>
      <c r="B133" s="3" t="s">
        <v>167</v>
      </c>
      <c r="C133" s="3" t="s">
        <v>460</v>
      </c>
      <c r="D133" s="19">
        <v>0.5</v>
      </c>
      <c r="E133" s="10">
        <v>8</v>
      </c>
      <c r="F133" s="10">
        <f t="shared" si="2"/>
        <v>4</v>
      </c>
      <c r="G133">
        <f>VLOOKUP(B133,中交商品税率一览表!B:C,2,FALSE)</f>
        <v>0.09</v>
      </c>
    </row>
    <row r="134" spans="1:7" ht="16.3" x14ac:dyDescent="0.3">
      <c r="A134" s="24">
        <v>45071</v>
      </c>
      <c r="B134" s="3" t="s">
        <v>396</v>
      </c>
      <c r="C134" s="3" t="s">
        <v>463</v>
      </c>
      <c r="D134" s="19">
        <v>2</v>
      </c>
      <c r="E134" s="10">
        <v>6</v>
      </c>
      <c r="F134" s="10">
        <f t="shared" si="2"/>
        <v>12</v>
      </c>
      <c r="G134">
        <f>VLOOKUP(B134,中交商品税率一览表!B:C,2,FALSE)</f>
        <v>0.13</v>
      </c>
    </row>
    <row r="135" spans="1:7" ht="16.3" x14ac:dyDescent="0.3">
      <c r="A135" s="24">
        <v>45071</v>
      </c>
      <c r="B135" s="3" t="s">
        <v>181</v>
      </c>
      <c r="C135" s="3" t="s">
        <v>460</v>
      </c>
      <c r="D135" s="19">
        <v>2</v>
      </c>
      <c r="E135" s="10">
        <v>40</v>
      </c>
      <c r="F135" s="10">
        <f t="shared" si="2"/>
        <v>80</v>
      </c>
      <c r="G135">
        <f>VLOOKUP(B135,中交商品税率一览表!B:C,2,FALSE)</f>
        <v>0.09</v>
      </c>
    </row>
    <row r="136" spans="1:7" ht="16.3" x14ac:dyDescent="0.3">
      <c r="A136" s="24">
        <v>45071</v>
      </c>
      <c r="B136" s="3" t="s">
        <v>79</v>
      </c>
      <c r="C136" s="3" t="s">
        <v>460</v>
      </c>
      <c r="D136" s="19">
        <v>8</v>
      </c>
      <c r="E136" s="10">
        <v>27</v>
      </c>
      <c r="F136" s="10">
        <f t="shared" si="2"/>
        <v>216</v>
      </c>
      <c r="G136">
        <f>VLOOKUP(B136,中交商品税率一览表!B:C,2,FALSE)</f>
        <v>0</v>
      </c>
    </row>
    <row r="137" spans="1:7" ht="16.3" x14ac:dyDescent="0.3">
      <c r="A137" s="24">
        <v>45071</v>
      </c>
      <c r="B137" s="3" t="s">
        <v>60</v>
      </c>
      <c r="C137" s="3" t="s">
        <v>461</v>
      </c>
      <c r="D137" s="19">
        <v>1</v>
      </c>
      <c r="E137" s="10">
        <v>35</v>
      </c>
      <c r="F137" s="10">
        <f t="shared" si="2"/>
        <v>35</v>
      </c>
      <c r="G137">
        <f>VLOOKUP(B137,中交商品税率一览表!B:C,2,FALSE)</f>
        <v>0</v>
      </c>
    </row>
    <row r="138" spans="1:7" ht="16.3" x14ac:dyDescent="0.3">
      <c r="A138" s="24">
        <v>45071</v>
      </c>
      <c r="B138" s="3" t="s">
        <v>101</v>
      </c>
      <c r="C138" s="3" t="s">
        <v>461</v>
      </c>
      <c r="D138" s="19">
        <v>5</v>
      </c>
      <c r="E138" s="10">
        <v>3</v>
      </c>
      <c r="F138" s="10">
        <f t="shared" si="2"/>
        <v>15</v>
      </c>
      <c r="G138">
        <f>VLOOKUP(B138,中交商品税率一览表!B:C,2,FALSE)</f>
        <v>0</v>
      </c>
    </row>
    <row r="139" spans="1:7" ht="16.3" x14ac:dyDescent="0.3">
      <c r="A139" s="24">
        <v>45071</v>
      </c>
      <c r="B139" s="3" t="s">
        <v>397</v>
      </c>
      <c r="C139" s="3" t="s">
        <v>463</v>
      </c>
      <c r="D139" s="19">
        <v>1</v>
      </c>
      <c r="E139" s="10">
        <v>13</v>
      </c>
      <c r="F139" s="10">
        <f t="shared" si="2"/>
        <v>13</v>
      </c>
      <c r="G139">
        <f>VLOOKUP(B139,中交商品税率一览表!B:C,2,FALSE)</f>
        <v>0.13</v>
      </c>
    </row>
    <row r="140" spans="1:7" ht="16.3" x14ac:dyDescent="0.3">
      <c r="A140" s="24">
        <v>45071</v>
      </c>
      <c r="B140" s="3" t="s">
        <v>368</v>
      </c>
      <c r="C140" s="3" t="s">
        <v>461</v>
      </c>
      <c r="D140" s="19">
        <v>1</v>
      </c>
      <c r="E140" s="10">
        <v>24</v>
      </c>
      <c r="F140" s="10">
        <f t="shared" si="2"/>
        <v>24</v>
      </c>
      <c r="G140">
        <f>VLOOKUP(B140,中交商品税率一览表!B:C,2,FALSE)</f>
        <v>0.13</v>
      </c>
    </row>
    <row r="141" spans="1:7" ht="16.3" x14ac:dyDescent="0.3">
      <c r="A141" s="24">
        <v>45071</v>
      </c>
      <c r="B141" s="3" t="s">
        <v>236</v>
      </c>
      <c r="C141" s="3" t="s">
        <v>461</v>
      </c>
      <c r="D141" s="19">
        <v>2</v>
      </c>
      <c r="E141" s="10">
        <v>46</v>
      </c>
      <c r="F141" s="10">
        <f t="shared" si="2"/>
        <v>92</v>
      </c>
      <c r="G141">
        <f>VLOOKUP(B141,中交商品税率一览表!B:C,2,FALSE)</f>
        <v>0.09</v>
      </c>
    </row>
    <row r="142" spans="1:7" ht="16.3" x14ac:dyDescent="0.3">
      <c r="A142" s="24">
        <v>45071</v>
      </c>
      <c r="B142" s="3" t="s">
        <v>398</v>
      </c>
      <c r="C142" s="3" t="s">
        <v>461</v>
      </c>
      <c r="D142" s="19">
        <v>1</v>
      </c>
      <c r="E142" s="10">
        <v>9.5</v>
      </c>
      <c r="F142" s="10">
        <f t="shared" si="2"/>
        <v>9.5</v>
      </c>
      <c r="G142">
        <f>VLOOKUP(B142,中交商品税率一览表!B:C,2,FALSE)</f>
        <v>0.13</v>
      </c>
    </row>
    <row r="143" spans="1:7" ht="16.3" x14ac:dyDescent="0.3">
      <c r="A143" s="24">
        <v>45071</v>
      </c>
      <c r="B143" s="3" t="s">
        <v>326</v>
      </c>
      <c r="C143" s="3" t="s">
        <v>463</v>
      </c>
      <c r="D143" s="19">
        <v>1</v>
      </c>
      <c r="E143" s="10">
        <v>45</v>
      </c>
      <c r="F143" s="10">
        <f t="shared" si="2"/>
        <v>45</v>
      </c>
      <c r="G143">
        <f>VLOOKUP(B143,中交商品税率一览表!B:C,2,FALSE)</f>
        <v>0.13</v>
      </c>
    </row>
    <row r="144" spans="1:7" ht="16.3" x14ac:dyDescent="0.3">
      <c r="A144" s="24">
        <v>45071</v>
      </c>
      <c r="B144" s="3" t="s">
        <v>359</v>
      </c>
      <c r="C144" s="3" t="s">
        <v>466</v>
      </c>
      <c r="D144" s="19">
        <v>2</v>
      </c>
      <c r="E144" s="10">
        <f>111/2</f>
        <v>55.5</v>
      </c>
      <c r="F144" s="10">
        <f t="shared" si="2"/>
        <v>111</v>
      </c>
      <c r="G144">
        <f>VLOOKUP(B144,中交商品税率一览表!B:C,2,FALSE)</f>
        <v>0.13</v>
      </c>
    </row>
    <row r="145" spans="1:7" ht="16.3" x14ac:dyDescent="0.3">
      <c r="A145" s="24">
        <v>45071</v>
      </c>
      <c r="B145" s="3" t="s">
        <v>399</v>
      </c>
      <c r="C145" s="3" t="s">
        <v>461</v>
      </c>
      <c r="D145" s="19">
        <v>3</v>
      </c>
      <c r="E145" s="10">
        <v>35</v>
      </c>
      <c r="F145" s="10">
        <f t="shared" si="2"/>
        <v>105</v>
      </c>
      <c r="G145">
        <f>VLOOKUP(B145,中交商品税率一览表!B:C,2,FALSE)</f>
        <v>0.13</v>
      </c>
    </row>
    <row r="146" spans="1:7" ht="16.3" x14ac:dyDescent="0.3">
      <c r="A146" s="24">
        <v>45071</v>
      </c>
      <c r="B146" s="3" t="s">
        <v>400</v>
      </c>
      <c r="C146" s="3" t="s">
        <v>461</v>
      </c>
      <c r="D146" s="19">
        <v>3</v>
      </c>
      <c r="E146" s="10">
        <v>22.09</v>
      </c>
      <c r="F146" s="10">
        <f t="shared" si="2"/>
        <v>66.27</v>
      </c>
      <c r="G146">
        <f>VLOOKUP(B146,中交商品税率一览表!B:C,2,FALSE)</f>
        <v>0.13</v>
      </c>
    </row>
    <row r="147" spans="1:7" ht="16.3" x14ac:dyDescent="0.3">
      <c r="A147" s="24">
        <v>45071</v>
      </c>
      <c r="B147" s="3" t="s">
        <v>401</v>
      </c>
      <c r="C147" s="3" t="s">
        <v>461</v>
      </c>
      <c r="D147" s="19">
        <v>2</v>
      </c>
      <c r="E147" s="10">
        <v>19.2</v>
      </c>
      <c r="F147" s="10">
        <f t="shared" si="2"/>
        <v>38.4</v>
      </c>
      <c r="G147">
        <f>VLOOKUP(B147,中交商品税率一览表!B:C,2,FALSE)</f>
        <v>0.13</v>
      </c>
    </row>
    <row r="148" spans="1:7" ht="16.3" x14ac:dyDescent="0.3">
      <c r="A148" s="24">
        <v>45071</v>
      </c>
      <c r="B148" s="3" t="s">
        <v>402</v>
      </c>
      <c r="C148" s="3" t="s">
        <v>463</v>
      </c>
      <c r="D148" s="19">
        <v>1</v>
      </c>
      <c r="E148" s="10">
        <v>40</v>
      </c>
      <c r="F148" s="10">
        <f t="shared" si="2"/>
        <v>40</v>
      </c>
      <c r="G148">
        <f>VLOOKUP(B148,中交商品税率一览表!B:C,2,FALSE)</f>
        <v>0.13</v>
      </c>
    </row>
    <row r="149" spans="1:7" ht="16.3" x14ac:dyDescent="0.3">
      <c r="A149" s="24">
        <v>45071</v>
      </c>
      <c r="B149" s="3" t="s">
        <v>292</v>
      </c>
      <c r="C149" s="3" t="s">
        <v>467</v>
      </c>
      <c r="D149" s="19">
        <v>2</v>
      </c>
      <c r="E149" s="10">
        <v>16.25</v>
      </c>
      <c r="F149" s="10">
        <f t="shared" si="2"/>
        <v>32.5</v>
      </c>
      <c r="G149">
        <f>VLOOKUP(B149,中交商品税率一览表!B:C,2,FALSE)</f>
        <v>0.13</v>
      </c>
    </row>
    <row r="150" spans="1:7" ht="16.3" x14ac:dyDescent="0.3">
      <c r="A150" s="24">
        <v>45071</v>
      </c>
      <c r="B150" s="3" t="s">
        <v>337</v>
      </c>
      <c r="C150" s="3" t="s">
        <v>460</v>
      </c>
      <c r="D150" s="19">
        <v>9</v>
      </c>
      <c r="E150" s="10">
        <v>8.75</v>
      </c>
      <c r="F150" s="10">
        <f t="shared" si="2"/>
        <v>78.75</v>
      </c>
      <c r="G150">
        <f>VLOOKUP(B150,中交商品税率一览表!B:C,2,FALSE)</f>
        <v>0.13</v>
      </c>
    </row>
    <row r="151" spans="1:7" ht="16.3" x14ac:dyDescent="0.3">
      <c r="A151" s="24">
        <v>45071</v>
      </c>
      <c r="B151" s="3" t="s">
        <v>105</v>
      </c>
      <c r="C151" s="3" t="s">
        <v>460</v>
      </c>
      <c r="D151" s="19">
        <v>8</v>
      </c>
      <c r="E151" s="10">
        <v>14</v>
      </c>
      <c r="F151" s="10">
        <f t="shared" si="2"/>
        <v>112</v>
      </c>
      <c r="G151">
        <f>VLOOKUP(B151,中交商品税率一览表!B:C,2,FALSE)</f>
        <v>0</v>
      </c>
    </row>
    <row r="152" spans="1:7" ht="16.3" x14ac:dyDescent="0.3">
      <c r="A152" s="24">
        <v>45071</v>
      </c>
      <c r="B152" s="3" t="s">
        <v>88</v>
      </c>
      <c r="C152" s="3" t="s">
        <v>460</v>
      </c>
      <c r="D152" s="19">
        <v>6</v>
      </c>
      <c r="E152" s="10">
        <v>47.3</v>
      </c>
      <c r="F152" s="10">
        <f t="shared" si="2"/>
        <v>283.79999999999995</v>
      </c>
      <c r="G152">
        <f>VLOOKUP(B152,中交商品税率一览表!B:C,2,FALSE)</f>
        <v>0</v>
      </c>
    </row>
    <row r="153" spans="1:7" ht="16.3" x14ac:dyDescent="0.3">
      <c r="A153" s="24">
        <v>45071</v>
      </c>
      <c r="B153" s="3" t="s">
        <v>93</v>
      </c>
      <c r="C153" s="3" t="s">
        <v>460</v>
      </c>
      <c r="D153" s="19">
        <v>3</v>
      </c>
      <c r="E153" s="10">
        <v>10</v>
      </c>
      <c r="F153" s="10">
        <f t="shared" si="2"/>
        <v>30</v>
      </c>
      <c r="G153">
        <f>VLOOKUP(B153,中交商品税率一览表!B:C,2,FALSE)</f>
        <v>0</v>
      </c>
    </row>
    <row r="154" spans="1:7" ht="16.3" x14ac:dyDescent="0.3">
      <c r="A154" s="24">
        <v>45071</v>
      </c>
      <c r="B154" s="3" t="s">
        <v>306</v>
      </c>
      <c r="C154" s="3" t="s">
        <v>461</v>
      </c>
      <c r="D154" s="19">
        <v>3</v>
      </c>
      <c r="E154" s="10">
        <v>16</v>
      </c>
      <c r="F154" s="10">
        <f t="shared" si="2"/>
        <v>48</v>
      </c>
      <c r="G154">
        <f>VLOOKUP(B154,中交商品税率一览表!B:C,2,FALSE)</f>
        <v>0.13</v>
      </c>
    </row>
    <row r="155" spans="1:7" ht="16.3" x14ac:dyDescent="0.3">
      <c r="A155" s="24">
        <v>45071</v>
      </c>
      <c r="B155" s="3" t="s">
        <v>32</v>
      </c>
      <c r="C155" s="3" t="s">
        <v>460</v>
      </c>
      <c r="D155" s="19">
        <v>2</v>
      </c>
      <c r="E155" s="10">
        <v>5</v>
      </c>
      <c r="F155" s="10">
        <f t="shared" si="2"/>
        <v>10</v>
      </c>
      <c r="G155">
        <f>VLOOKUP(B155,中交商品税率一览表!B:C,2,FALSE)</f>
        <v>0</v>
      </c>
    </row>
    <row r="156" spans="1:7" ht="16.3" x14ac:dyDescent="0.3">
      <c r="A156" s="24">
        <v>45071</v>
      </c>
      <c r="B156" s="3" t="s">
        <v>52</v>
      </c>
      <c r="C156" s="3" t="s">
        <v>460</v>
      </c>
      <c r="D156" s="19">
        <v>1</v>
      </c>
      <c r="E156" s="10">
        <v>3</v>
      </c>
      <c r="F156" s="10">
        <f t="shared" si="2"/>
        <v>3</v>
      </c>
      <c r="G156">
        <f>VLOOKUP(B156,中交商品税率一览表!B:C,2,FALSE)</f>
        <v>0</v>
      </c>
    </row>
    <row r="157" spans="1:7" ht="16.3" x14ac:dyDescent="0.3">
      <c r="A157" s="24">
        <v>45071</v>
      </c>
      <c r="B157" s="3" t="s">
        <v>403</v>
      </c>
      <c r="C157" s="3" t="s">
        <v>460</v>
      </c>
      <c r="D157" s="19">
        <v>2</v>
      </c>
      <c r="E157" s="10">
        <v>15</v>
      </c>
      <c r="F157" s="10">
        <f t="shared" si="2"/>
        <v>30</v>
      </c>
      <c r="G157">
        <f>VLOOKUP(B157,中交商品税率一览表!B:C,2,FALSE)</f>
        <v>0.13</v>
      </c>
    </row>
    <row r="158" spans="1:7" ht="16.3" x14ac:dyDescent="0.3">
      <c r="A158" s="24">
        <v>45071</v>
      </c>
      <c r="B158" s="3" t="s">
        <v>140</v>
      </c>
      <c r="C158" s="3" t="s">
        <v>460</v>
      </c>
      <c r="D158" s="19">
        <v>0.5</v>
      </c>
      <c r="E158" s="10">
        <v>8</v>
      </c>
      <c r="F158" s="10">
        <f t="shared" si="2"/>
        <v>4</v>
      </c>
      <c r="G158">
        <f>VLOOKUP(B158,中交商品税率一览表!B:C,2,FALSE)</f>
        <v>0</v>
      </c>
    </row>
    <row r="159" spans="1:7" ht="16.3" x14ac:dyDescent="0.3">
      <c r="A159" s="24">
        <v>45071</v>
      </c>
      <c r="B159" s="3" t="s">
        <v>250</v>
      </c>
      <c r="C159" s="3" t="s">
        <v>460</v>
      </c>
      <c r="D159" s="19">
        <v>5</v>
      </c>
      <c r="E159" s="10">
        <v>32</v>
      </c>
      <c r="F159" s="10">
        <f t="shared" si="2"/>
        <v>160</v>
      </c>
      <c r="G159">
        <f>VLOOKUP(B159,中交商品税率一览表!B:C,2,FALSE)</f>
        <v>0.09</v>
      </c>
    </row>
    <row r="160" spans="1:7" ht="16.3" x14ac:dyDescent="0.3">
      <c r="A160" s="24">
        <v>45071</v>
      </c>
      <c r="B160" s="3" t="s">
        <v>404</v>
      </c>
      <c r="C160" s="3" t="s">
        <v>461</v>
      </c>
      <c r="D160" s="19">
        <v>1</v>
      </c>
      <c r="E160" s="10">
        <v>17</v>
      </c>
      <c r="F160" s="10">
        <f t="shared" si="2"/>
        <v>17</v>
      </c>
      <c r="G160">
        <f>VLOOKUP(B160,中交商品税率一览表!B:C,2,FALSE)</f>
        <v>0.13</v>
      </c>
    </row>
    <row r="161" spans="1:7" ht="16.3" x14ac:dyDescent="0.3">
      <c r="A161" s="24">
        <v>45071</v>
      </c>
      <c r="B161" s="3" t="s">
        <v>174</v>
      </c>
      <c r="C161" s="3" t="s">
        <v>461</v>
      </c>
      <c r="D161" s="19">
        <v>3</v>
      </c>
      <c r="E161" s="10">
        <v>18.399999999999999</v>
      </c>
      <c r="F161" s="10">
        <f t="shared" si="2"/>
        <v>55.199999999999996</v>
      </c>
      <c r="G161">
        <f>VLOOKUP(B161,中交商品税率一览表!B:C,2,FALSE)</f>
        <v>0.09</v>
      </c>
    </row>
    <row r="162" spans="1:7" ht="16.3" x14ac:dyDescent="0.3">
      <c r="A162" s="24">
        <v>45071</v>
      </c>
      <c r="B162" s="3" t="s">
        <v>177</v>
      </c>
      <c r="C162" s="3" t="s">
        <v>463</v>
      </c>
      <c r="D162" s="19">
        <v>1</v>
      </c>
      <c r="E162" s="10">
        <v>25</v>
      </c>
      <c r="F162" s="10">
        <f t="shared" si="2"/>
        <v>25</v>
      </c>
      <c r="G162">
        <f>VLOOKUP(B162,中交商品税率一览表!B:C,2,FALSE)</f>
        <v>0.09</v>
      </c>
    </row>
    <row r="163" spans="1:7" ht="16.3" x14ac:dyDescent="0.3">
      <c r="A163" s="24">
        <v>45071</v>
      </c>
      <c r="B163" s="3" t="s">
        <v>21</v>
      </c>
      <c r="C163" s="3" t="s">
        <v>460</v>
      </c>
      <c r="D163" s="19">
        <v>10</v>
      </c>
      <c r="E163" s="10">
        <v>2.9</v>
      </c>
      <c r="F163" s="10">
        <f t="shared" si="2"/>
        <v>29</v>
      </c>
      <c r="G163">
        <f>VLOOKUP(B163,中交商品税率一览表!B:C,2,FALSE)</f>
        <v>0</v>
      </c>
    </row>
    <row r="164" spans="1:7" ht="16.3" x14ac:dyDescent="0.3">
      <c r="A164" s="24">
        <v>45071</v>
      </c>
      <c r="B164" s="3" t="s">
        <v>19</v>
      </c>
      <c r="C164" s="3" t="s">
        <v>460</v>
      </c>
      <c r="D164" s="19">
        <v>5</v>
      </c>
      <c r="E164" s="10">
        <v>2.4</v>
      </c>
      <c r="F164" s="10">
        <f t="shared" si="2"/>
        <v>12</v>
      </c>
      <c r="G164">
        <f>VLOOKUP(B164,中交商品税率一览表!B:C,2,FALSE)</f>
        <v>0</v>
      </c>
    </row>
    <row r="165" spans="1:7" ht="16.3" x14ac:dyDescent="0.3">
      <c r="A165" s="24">
        <v>45071</v>
      </c>
      <c r="B165" s="3" t="s">
        <v>51</v>
      </c>
      <c r="C165" s="3" t="s">
        <v>460</v>
      </c>
      <c r="D165" s="19">
        <v>2</v>
      </c>
      <c r="E165" s="10">
        <v>6.5</v>
      </c>
      <c r="F165" s="10">
        <f t="shared" si="2"/>
        <v>13</v>
      </c>
      <c r="G165">
        <f>VLOOKUP(B165,中交商品税率一览表!B:C,2,FALSE)</f>
        <v>0</v>
      </c>
    </row>
    <row r="166" spans="1:7" ht="16.3" x14ac:dyDescent="0.3">
      <c r="A166" s="24">
        <v>45072</v>
      </c>
      <c r="B166" s="3" t="s">
        <v>392</v>
      </c>
      <c r="C166" s="3" t="s">
        <v>468</v>
      </c>
      <c r="D166" s="19">
        <v>1</v>
      </c>
      <c r="E166" s="10">
        <v>2.6</v>
      </c>
      <c r="F166" s="10">
        <f t="shared" si="2"/>
        <v>2.6</v>
      </c>
      <c r="G166">
        <f>VLOOKUP(B166,中交商品税率一览表!B:C,2,FALSE)</f>
        <v>0.13</v>
      </c>
    </row>
    <row r="167" spans="1:7" ht="16.3" x14ac:dyDescent="0.3">
      <c r="A167" s="24">
        <v>45072</v>
      </c>
      <c r="B167" s="3" t="s">
        <v>393</v>
      </c>
      <c r="C167" s="3" t="s">
        <v>461</v>
      </c>
      <c r="D167" s="19">
        <v>1</v>
      </c>
      <c r="E167" s="10">
        <v>25</v>
      </c>
      <c r="F167" s="10">
        <f t="shared" si="2"/>
        <v>25</v>
      </c>
      <c r="G167">
        <f>VLOOKUP(B167,中交商品税率一览表!B:C,2,FALSE)</f>
        <v>0.13</v>
      </c>
    </row>
    <row r="168" spans="1:7" ht="16.3" x14ac:dyDescent="0.3">
      <c r="A168" s="24">
        <v>45072</v>
      </c>
      <c r="B168" s="3" t="s">
        <v>97</v>
      </c>
      <c r="C168" s="3" t="s">
        <v>460</v>
      </c>
      <c r="D168" s="19">
        <v>1</v>
      </c>
      <c r="E168" s="10">
        <v>8.6999999999999993</v>
      </c>
      <c r="F168" s="10">
        <f t="shared" si="2"/>
        <v>8.6999999999999993</v>
      </c>
      <c r="G168">
        <f>VLOOKUP(B168,中交商品税率一览表!B:C,2,FALSE)</f>
        <v>0</v>
      </c>
    </row>
    <row r="169" spans="1:7" ht="16.3" x14ac:dyDescent="0.3">
      <c r="A169" s="24">
        <v>45072</v>
      </c>
      <c r="B169" s="3" t="s">
        <v>99</v>
      </c>
      <c r="C169" s="3" t="s">
        <v>460</v>
      </c>
      <c r="D169" s="19">
        <v>1</v>
      </c>
      <c r="E169" s="10">
        <v>25</v>
      </c>
      <c r="F169" s="10">
        <f t="shared" si="2"/>
        <v>25</v>
      </c>
      <c r="G169">
        <f>VLOOKUP(B169,中交商品税率一览表!B:C,2,FALSE)</f>
        <v>0</v>
      </c>
    </row>
    <row r="170" spans="1:7" ht="16.3" x14ac:dyDescent="0.3">
      <c r="A170" s="24">
        <v>45072</v>
      </c>
      <c r="B170" s="3" t="s">
        <v>394</v>
      </c>
      <c r="C170" s="3" t="s">
        <v>469</v>
      </c>
      <c r="D170" s="19">
        <v>1</v>
      </c>
      <c r="E170" s="10">
        <v>8</v>
      </c>
      <c r="F170" s="10">
        <f t="shared" si="2"/>
        <v>8</v>
      </c>
      <c r="G170">
        <f>VLOOKUP(B170,中交商品税率一览表!B:C,2,FALSE)</f>
        <v>0.13</v>
      </c>
    </row>
    <row r="171" spans="1:7" ht="16.3" x14ac:dyDescent="0.3">
      <c r="A171" s="24">
        <v>45072</v>
      </c>
      <c r="B171" s="3" t="s">
        <v>171</v>
      </c>
      <c r="C171" s="3" t="s">
        <v>461</v>
      </c>
      <c r="D171" s="19">
        <v>20</v>
      </c>
      <c r="E171" s="10">
        <v>0.7</v>
      </c>
      <c r="F171" s="10">
        <f t="shared" si="2"/>
        <v>14</v>
      </c>
      <c r="G171">
        <f>VLOOKUP(B171,中交商品税率一览表!B:C,2,FALSE)</f>
        <v>0.09</v>
      </c>
    </row>
    <row r="172" spans="1:7" ht="16.3" x14ac:dyDescent="0.3">
      <c r="A172" s="24">
        <v>45072</v>
      </c>
      <c r="B172" s="3" t="s">
        <v>283</v>
      </c>
      <c r="C172" s="3" t="s">
        <v>461</v>
      </c>
      <c r="D172" s="19">
        <v>1</v>
      </c>
      <c r="E172" s="10">
        <v>12</v>
      </c>
      <c r="F172" s="10">
        <f t="shared" si="2"/>
        <v>12</v>
      </c>
      <c r="G172">
        <f>VLOOKUP(B172,中交商品税率一览表!B:C,2,FALSE)</f>
        <v>0.13</v>
      </c>
    </row>
    <row r="173" spans="1:7" ht="16.3" x14ac:dyDescent="0.3">
      <c r="A173" s="24">
        <v>45072</v>
      </c>
      <c r="B173" s="3" t="s">
        <v>226</v>
      </c>
      <c r="C173" s="3" t="s">
        <v>461</v>
      </c>
      <c r="D173" s="19">
        <v>2</v>
      </c>
      <c r="E173" s="10">
        <f>145.8/2</f>
        <v>72.900000000000006</v>
      </c>
      <c r="F173" s="10">
        <f t="shared" si="2"/>
        <v>145.80000000000001</v>
      </c>
      <c r="G173">
        <f>VLOOKUP(B173,中交商品税率一览表!B:C,2,FALSE)</f>
        <v>0.09</v>
      </c>
    </row>
    <row r="174" spans="1:7" ht="16.3" x14ac:dyDescent="0.3">
      <c r="A174" s="24">
        <v>45072</v>
      </c>
      <c r="B174" s="3" t="s">
        <v>22</v>
      </c>
      <c r="C174" s="3" t="s">
        <v>460</v>
      </c>
      <c r="D174" s="19">
        <v>5</v>
      </c>
      <c r="E174" s="10">
        <v>24</v>
      </c>
      <c r="F174" s="10">
        <f t="shared" si="2"/>
        <v>120</v>
      </c>
      <c r="G174">
        <f>VLOOKUP(B174,中交商品税率一览表!B:C,2,FALSE)</f>
        <v>0</v>
      </c>
    </row>
    <row r="175" spans="1:7" ht="16.3" x14ac:dyDescent="0.3">
      <c r="A175" s="24">
        <v>45072</v>
      </c>
      <c r="B175" s="3" t="s">
        <v>58</v>
      </c>
      <c r="C175" s="3" t="s">
        <v>460</v>
      </c>
      <c r="D175" s="19">
        <v>4</v>
      </c>
      <c r="E175" s="10">
        <v>24</v>
      </c>
      <c r="F175" s="10">
        <f t="shared" si="2"/>
        <v>96</v>
      </c>
      <c r="G175">
        <f>VLOOKUP(B175,中交商品税率一览表!B:C,2,FALSE)</f>
        <v>0</v>
      </c>
    </row>
    <row r="176" spans="1:7" ht="16.3" x14ac:dyDescent="0.3">
      <c r="A176" s="24">
        <v>45072</v>
      </c>
      <c r="B176" s="3" t="s">
        <v>123</v>
      </c>
      <c r="C176" s="3" t="s">
        <v>460</v>
      </c>
      <c r="D176" s="19">
        <v>3</v>
      </c>
      <c r="E176" s="10">
        <v>10</v>
      </c>
      <c r="F176" s="10">
        <f t="shared" si="2"/>
        <v>30</v>
      </c>
      <c r="G176">
        <f>VLOOKUP(B176,中交商品税率一览表!B:C,2,FALSE)</f>
        <v>0</v>
      </c>
    </row>
    <row r="177" spans="1:7" ht="16.3" x14ac:dyDescent="0.3">
      <c r="A177" s="24">
        <v>45072</v>
      </c>
      <c r="B177" s="3" t="s">
        <v>257</v>
      </c>
      <c r="C177" s="3" t="s">
        <v>460</v>
      </c>
      <c r="D177" s="19">
        <v>1</v>
      </c>
      <c r="E177" s="10">
        <v>8</v>
      </c>
      <c r="F177" s="10">
        <f t="shared" si="2"/>
        <v>8</v>
      </c>
      <c r="G177">
        <f>VLOOKUP(B177,中交商品税率一览表!B:C,2,FALSE)</f>
        <v>0.09</v>
      </c>
    </row>
    <row r="178" spans="1:7" ht="16.3" x14ac:dyDescent="0.3">
      <c r="A178" s="24">
        <v>45072</v>
      </c>
      <c r="B178" s="3" t="s">
        <v>64</v>
      </c>
      <c r="C178" s="3" t="s">
        <v>460</v>
      </c>
      <c r="D178" s="19">
        <v>14</v>
      </c>
      <c r="E178" s="10">
        <v>8</v>
      </c>
      <c r="F178" s="10">
        <f t="shared" si="2"/>
        <v>112</v>
      </c>
      <c r="G178">
        <f>VLOOKUP(B178,中交商品税率一览表!B:C,2,FALSE)</f>
        <v>0</v>
      </c>
    </row>
    <row r="179" spans="1:7" ht="16.3" x14ac:dyDescent="0.3">
      <c r="A179" s="24">
        <v>45072</v>
      </c>
      <c r="B179" s="3" t="s">
        <v>59</v>
      </c>
      <c r="C179" s="3" t="s">
        <v>460</v>
      </c>
      <c r="D179" s="19">
        <v>6</v>
      </c>
      <c r="E179" s="10">
        <v>21</v>
      </c>
      <c r="F179" s="10">
        <f t="shared" si="2"/>
        <v>126</v>
      </c>
      <c r="G179">
        <f>VLOOKUP(B179,中交商品税率一览表!B:C,2,FALSE)</f>
        <v>0</v>
      </c>
    </row>
    <row r="180" spans="1:7" ht="16.3" x14ac:dyDescent="0.3">
      <c r="A180" s="24">
        <v>45072</v>
      </c>
      <c r="B180" s="3" t="s">
        <v>109</v>
      </c>
      <c r="C180" s="3" t="s">
        <v>460</v>
      </c>
      <c r="D180" s="19">
        <v>8</v>
      </c>
      <c r="E180" s="10">
        <v>23</v>
      </c>
      <c r="F180" s="10">
        <f t="shared" si="2"/>
        <v>184</v>
      </c>
      <c r="G180">
        <f>VLOOKUP(B180,中交商品税率一览表!B:C,2,FALSE)</f>
        <v>0</v>
      </c>
    </row>
    <row r="181" spans="1:7" ht="16.3" x14ac:dyDescent="0.3">
      <c r="A181" s="24">
        <v>45072</v>
      </c>
      <c r="B181" s="3" t="s">
        <v>189</v>
      </c>
      <c r="C181" s="3" t="s">
        <v>460</v>
      </c>
      <c r="D181" s="19">
        <v>5</v>
      </c>
      <c r="E181" s="10">
        <v>30</v>
      </c>
      <c r="F181" s="10">
        <f t="shared" si="2"/>
        <v>150</v>
      </c>
      <c r="G181">
        <f>VLOOKUP(B181,中交商品税率一览表!B:C,2,FALSE)</f>
        <v>0.09</v>
      </c>
    </row>
    <row r="182" spans="1:7" ht="16.3" x14ac:dyDescent="0.3">
      <c r="A182" s="24">
        <v>45072</v>
      </c>
      <c r="B182" s="3" t="s">
        <v>110</v>
      </c>
      <c r="C182" s="3" t="s">
        <v>460</v>
      </c>
      <c r="D182" s="19">
        <v>5</v>
      </c>
      <c r="E182" s="10">
        <v>30</v>
      </c>
      <c r="F182" s="10">
        <f t="shared" si="2"/>
        <v>150</v>
      </c>
      <c r="G182">
        <f>VLOOKUP(B182,中交商品税率一览表!B:C,2,FALSE)</f>
        <v>0</v>
      </c>
    </row>
    <row r="183" spans="1:7" ht="16.3" x14ac:dyDescent="0.3">
      <c r="A183" s="24">
        <v>45072</v>
      </c>
      <c r="B183" s="3" t="s">
        <v>77</v>
      </c>
      <c r="C183" s="3" t="s">
        <v>460</v>
      </c>
      <c r="D183" s="19">
        <v>5</v>
      </c>
      <c r="E183" s="10">
        <v>18</v>
      </c>
      <c r="F183" s="10">
        <f t="shared" si="2"/>
        <v>90</v>
      </c>
      <c r="G183">
        <f>VLOOKUP(B183,中交商品税率一览表!B:C,2,FALSE)</f>
        <v>0</v>
      </c>
    </row>
    <row r="184" spans="1:7" ht="16.3" x14ac:dyDescent="0.3">
      <c r="A184" s="24">
        <v>45072</v>
      </c>
      <c r="B184" s="3" t="s">
        <v>76</v>
      </c>
      <c r="C184" s="3" t="s">
        <v>460</v>
      </c>
      <c r="D184" s="19">
        <v>4</v>
      </c>
      <c r="E184" s="10">
        <v>41.4</v>
      </c>
      <c r="F184" s="10">
        <f t="shared" si="2"/>
        <v>165.6</v>
      </c>
      <c r="G184">
        <f>VLOOKUP(B184,中交商品税率一览表!B:C,2,FALSE)</f>
        <v>0</v>
      </c>
    </row>
    <row r="185" spans="1:7" ht="16.3" x14ac:dyDescent="0.3">
      <c r="A185" s="24">
        <v>45072</v>
      </c>
      <c r="B185" s="3" t="s">
        <v>38</v>
      </c>
      <c r="C185" s="3" t="s">
        <v>460</v>
      </c>
      <c r="D185" s="19">
        <v>6</v>
      </c>
      <c r="E185" s="10">
        <v>3</v>
      </c>
      <c r="F185" s="10">
        <f t="shared" si="2"/>
        <v>18</v>
      </c>
      <c r="G185">
        <f>VLOOKUP(B185,中交商品税率一览表!B:C,2,FALSE)</f>
        <v>0</v>
      </c>
    </row>
    <row r="186" spans="1:7" ht="16.3" x14ac:dyDescent="0.3">
      <c r="A186" s="24">
        <v>45072</v>
      </c>
      <c r="B186" s="3" t="s">
        <v>106</v>
      </c>
      <c r="C186" s="3" t="s">
        <v>460</v>
      </c>
      <c r="D186" s="19">
        <v>6</v>
      </c>
      <c r="E186" s="10">
        <v>3.8</v>
      </c>
      <c r="F186" s="10">
        <f t="shared" si="2"/>
        <v>22.799999999999997</v>
      </c>
      <c r="G186">
        <f>VLOOKUP(B186,中交商品税率一览表!B:C,2,FALSE)</f>
        <v>0</v>
      </c>
    </row>
    <row r="187" spans="1:7" ht="16.3" x14ac:dyDescent="0.3">
      <c r="A187" s="24">
        <v>45072</v>
      </c>
      <c r="B187" s="3" t="s">
        <v>23</v>
      </c>
      <c r="C187" s="3" t="s">
        <v>460</v>
      </c>
      <c r="D187" s="19">
        <v>6</v>
      </c>
      <c r="E187" s="10">
        <v>3.2</v>
      </c>
      <c r="F187" s="10">
        <f t="shared" si="2"/>
        <v>19.200000000000003</v>
      </c>
      <c r="G187">
        <f>VLOOKUP(B187,中交商品税率一览表!B:C,2,FALSE)</f>
        <v>0</v>
      </c>
    </row>
    <row r="188" spans="1:7" ht="16.3" x14ac:dyDescent="0.3">
      <c r="A188" s="24">
        <v>45072</v>
      </c>
      <c r="B188" s="3" t="s">
        <v>48</v>
      </c>
      <c r="C188" s="3" t="s">
        <v>460</v>
      </c>
      <c r="D188" s="19">
        <v>5</v>
      </c>
      <c r="E188" s="10">
        <v>6.2</v>
      </c>
      <c r="F188" s="10">
        <f t="shared" si="2"/>
        <v>31</v>
      </c>
      <c r="G188">
        <f>VLOOKUP(B188,中交商品税率一览表!B:C,2,FALSE)</f>
        <v>0</v>
      </c>
    </row>
    <row r="189" spans="1:7" ht="16.3" x14ac:dyDescent="0.3">
      <c r="A189" s="24">
        <v>45072</v>
      </c>
      <c r="B189" s="3" t="s">
        <v>27</v>
      </c>
      <c r="C189" s="3" t="s">
        <v>460</v>
      </c>
      <c r="D189" s="19">
        <v>1</v>
      </c>
      <c r="E189" s="10">
        <v>6.3</v>
      </c>
      <c r="F189" s="10">
        <f t="shared" si="2"/>
        <v>6.3</v>
      </c>
      <c r="G189">
        <f>VLOOKUP(B189,中交商品税率一览表!B:C,2,FALSE)</f>
        <v>0</v>
      </c>
    </row>
    <row r="190" spans="1:7" ht="16.3" x14ac:dyDescent="0.3">
      <c r="A190" s="24">
        <v>45072</v>
      </c>
      <c r="B190" s="3" t="s">
        <v>178</v>
      </c>
      <c r="C190" s="3" t="s">
        <v>460</v>
      </c>
      <c r="D190" s="19">
        <v>7</v>
      </c>
      <c r="E190" s="10">
        <v>4.7</v>
      </c>
      <c r="F190" s="10">
        <f t="shared" si="2"/>
        <v>32.9</v>
      </c>
      <c r="G190">
        <f>VLOOKUP(B190,中交商品税率一览表!B:C,2,FALSE)</f>
        <v>0.09</v>
      </c>
    </row>
    <row r="191" spans="1:7" ht="16.3" x14ac:dyDescent="0.3">
      <c r="A191" s="24">
        <v>45072</v>
      </c>
      <c r="B191" s="3" t="s">
        <v>51</v>
      </c>
      <c r="C191" s="3" t="s">
        <v>460</v>
      </c>
      <c r="D191" s="19">
        <v>2</v>
      </c>
      <c r="E191" s="10">
        <v>6.5</v>
      </c>
      <c r="F191" s="10">
        <f t="shared" si="2"/>
        <v>13</v>
      </c>
      <c r="G191">
        <f>VLOOKUP(B191,中交商品税率一览表!B:C,2,FALSE)</f>
        <v>0</v>
      </c>
    </row>
    <row r="192" spans="1:7" ht="16.3" x14ac:dyDescent="0.3">
      <c r="A192" s="24">
        <v>45072</v>
      </c>
      <c r="B192" s="3" t="s">
        <v>81</v>
      </c>
      <c r="C192" s="3" t="s">
        <v>460</v>
      </c>
      <c r="D192" s="19">
        <v>4</v>
      </c>
      <c r="E192" s="10">
        <v>10</v>
      </c>
      <c r="F192" s="10">
        <f t="shared" si="2"/>
        <v>40</v>
      </c>
      <c r="G192">
        <f>VLOOKUP(B192,中交商品税率一览表!B:C,2,FALSE)</f>
        <v>0</v>
      </c>
    </row>
    <row r="193" spans="1:7" ht="16.3" x14ac:dyDescent="0.3">
      <c r="A193" s="24">
        <v>45072</v>
      </c>
      <c r="B193" s="3" t="s">
        <v>122</v>
      </c>
      <c r="C193" s="3" t="s">
        <v>460</v>
      </c>
      <c r="D193" s="19">
        <v>3</v>
      </c>
      <c r="E193" s="10">
        <v>30</v>
      </c>
      <c r="F193" s="10">
        <f t="shared" si="2"/>
        <v>90</v>
      </c>
      <c r="G193">
        <f>VLOOKUP(B193,中交商品税率一览表!B:C,2,FALSE)</f>
        <v>0</v>
      </c>
    </row>
    <row r="194" spans="1:7" ht="16.3" x14ac:dyDescent="0.3">
      <c r="A194" s="24">
        <v>45072</v>
      </c>
      <c r="B194" s="3" t="s">
        <v>182</v>
      </c>
      <c r="C194" s="3" t="s">
        <v>460</v>
      </c>
      <c r="D194" s="19">
        <v>0.5</v>
      </c>
      <c r="E194" s="10">
        <v>15.4</v>
      </c>
      <c r="F194" s="10">
        <f t="shared" ref="F194:F257" si="3">D194*E194</f>
        <v>7.7</v>
      </c>
      <c r="G194">
        <f>VLOOKUP(B194,中交商品税率一览表!B:C,2,FALSE)</f>
        <v>0.09</v>
      </c>
    </row>
    <row r="195" spans="1:7" ht="16.3" x14ac:dyDescent="0.3">
      <c r="A195" s="24">
        <v>45072</v>
      </c>
      <c r="B195" s="3" t="s">
        <v>46</v>
      </c>
      <c r="C195" s="3" t="s">
        <v>460</v>
      </c>
      <c r="D195" s="19">
        <v>0.5</v>
      </c>
      <c r="E195" s="10">
        <v>10.5</v>
      </c>
      <c r="F195" s="10">
        <f t="shared" si="3"/>
        <v>5.25</v>
      </c>
      <c r="G195">
        <f>VLOOKUP(B195,中交商品税率一览表!B:C,2,FALSE)</f>
        <v>0</v>
      </c>
    </row>
    <row r="196" spans="1:7" ht="16.3" x14ac:dyDescent="0.3">
      <c r="A196" s="24">
        <v>45072</v>
      </c>
      <c r="B196" s="3" t="s">
        <v>227</v>
      </c>
      <c r="C196" s="3" t="s">
        <v>460</v>
      </c>
      <c r="D196" s="19">
        <v>28</v>
      </c>
      <c r="E196" s="10">
        <v>4.5</v>
      </c>
      <c r="F196" s="10">
        <f t="shared" si="3"/>
        <v>126</v>
      </c>
      <c r="G196">
        <f>VLOOKUP(B196,中交商品税率一览表!B:C,2,FALSE)</f>
        <v>0.09</v>
      </c>
    </row>
    <row r="197" spans="1:7" ht="16.3" x14ac:dyDescent="0.3">
      <c r="A197" s="24">
        <v>45072</v>
      </c>
      <c r="B197" s="3" t="s">
        <v>166</v>
      </c>
      <c r="C197" s="3" t="s">
        <v>460</v>
      </c>
      <c r="D197" s="19">
        <v>10</v>
      </c>
      <c r="E197" s="10">
        <v>4</v>
      </c>
      <c r="F197" s="10">
        <f t="shared" si="3"/>
        <v>40</v>
      </c>
      <c r="G197">
        <f>VLOOKUP(B197,中交商品税率一览表!B:C,2,FALSE)</f>
        <v>0.09</v>
      </c>
    </row>
    <row r="198" spans="1:7" ht="16.3" x14ac:dyDescent="0.3">
      <c r="A198" s="24">
        <v>45072</v>
      </c>
      <c r="B198" s="3" t="s">
        <v>312</v>
      </c>
      <c r="C198" s="3" t="s">
        <v>460</v>
      </c>
      <c r="D198" s="19">
        <v>2</v>
      </c>
      <c r="E198" s="10">
        <v>5.7</v>
      </c>
      <c r="F198" s="10">
        <f t="shared" si="3"/>
        <v>11.4</v>
      </c>
      <c r="G198">
        <f>VLOOKUP(B198,中交商品税率一览表!B:C,2,FALSE)</f>
        <v>0.13</v>
      </c>
    </row>
    <row r="199" spans="1:7" ht="16.3" x14ac:dyDescent="0.3">
      <c r="A199" s="24">
        <v>45072</v>
      </c>
      <c r="B199" s="3" t="s">
        <v>36</v>
      </c>
      <c r="C199" s="3" t="s">
        <v>460</v>
      </c>
      <c r="D199" s="19">
        <v>2</v>
      </c>
      <c r="E199" s="10">
        <v>3.5</v>
      </c>
      <c r="F199" s="10">
        <f t="shared" si="3"/>
        <v>7</v>
      </c>
      <c r="G199">
        <f>VLOOKUP(B199,中交商品税率一览表!B:C,2,FALSE)</f>
        <v>0</v>
      </c>
    </row>
    <row r="200" spans="1:7" ht="16.3" x14ac:dyDescent="0.3">
      <c r="A200" s="24">
        <v>45072</v>
      </c>
      <c r="B200" s="3" t="s">
        <v>173</v>
      </c>
      <c r="C200" s="3" t="s">
        <v>470</v>
      </c>
      <c r="D200" s="19">
        <v>1</v>
      </c>
      <c r="E200" s="10">
        <v>7.5</v>
      </c>
      <c r="F200" s="10">
        <f t="shared" si="3"/>
        <v>7.5</v>
      </c>
      <c r="G200">
        <f>VLOOKUP(B200,中交商品税率一览表!B:C,2,FALSE)</f>
        <v>0.09</v>
      </c>
    </row>
    <row r="201" spans="1:7" ht="16.3" x14ac:dyDescent="0.3">
      <c r="A201" s="24">
        <v>45072</v>
      </c>
      <c r="B201" s="3" t="s">
        <v>370</v>
      </c>
      <c r="C201" s="3" t="s">
        <v>465</v>
      </c>
      <c r="D201" s="19">
        <v>2</v>
      </c>
      <c r="E201" s="10">
        <v>9</v>
      </c>
      <c r="F201" s="10">
        <f t="shared" si="3"/>
        <v>18</v>
      </c>
      <c r="G201">
        <f>VLOOKUP(B201,中交商品税率一览表!B:C,2,FALSE)</f>
        <v>0.13</v>
      </c>
    </row>
    <row r="202" spans="1:7" ht="16.3" x14ac:dyDescent="0.3">
      <c r="A202" s="24">
        <v>45072</v>
      </c>
      <c r="B202" s="3" t="s">
        <v>51</v>
      </c>
      <c r="C202" s="3" t="s">
        <v>460</v>
      </c>
      <c r="D202" s="19">
        <v>2</v>
      </c>
      <c r="E202" s="10">
        <v>6.5</v>
      </c>
      <c r="F202" s="10">
        <f t="shared" si="3"/>
        <v>13</v>
      </c>
      <c r="G202">
        <f>VLOOKUP(B202,中交商品税率一览表!B:C,2,FALSE)</f>
        <v>0</v>
      </c>
    </row>
    <row r="203" spans="1:7" ht="16.3" x14ac:dyDescent="0.3">
      <c r="A203" s="24">
        <v>45072</v>
      </c>
      <c r="B203" s="3" t="s">
        <v>350</v>
      </c>
      <c r="C203" s="3" t="s">
        <v>460</v>
      </c>
      <c r="D203" s="19">
        <v>2</v>
      </c>
      <c r="E203" s="10">
        <v>22</v>
      </c>
      <c r="F203" s="10">
        <f t="shared" si="3"/>
        <v>44</v>
      </c>
      <c r="G203">
        <f>VLOOKUP(B203,中交商品税率一览表!B:C,2,FALSE)</f>
        <v>0.13</v>
      </c>
    </row>
    <row r="204" spans="1:7" ht="16.3" x14ac:dyDescent="0.3">
      <c r="A204" s="24">
        <v>45072</v>
      </c>
      <c r="B204" s="3" t="s">
        <v>29</v>
      </c>
      <c r="C204" s="3" t="s">
        <v>460</v>
      </c>
      <c r="D204" s="19">
        <v>3</v>
      </c>
      <c r="E204" s="10">
        <v>7.5</v>
      </c>
      <c r="F204" s="10">
        <f t="shared" si="3"/>
        <v>22.5</v>
      </c>
      <c r="G204">
        <f>VLOOKUP(B204,中交商品税率一览表!B:C,2,FALSE)</f>
        <v>0</v>
      </c>
    </row>
    <row r="205" spans="1:7" ht="16.3" x14ac:dyDescent="0.3">
      <c r="A205" s="24">
        <v>45072</v>
      </c>
      <c r="B205" s="3" t="s">
        <v>40</v>
      </c>
      <c r="C205" s="3" t="s">
        <v>460</v>
      </c>
      <c r="D205" s="19">
        <v>5</v>
      </c>
      <c r="E205" s="10">
        <v>2.7</v>
      </c>
      <c r="F205" s="10">
        <f t="shared" si="3"/>
        <v>13.5</v>
      </c>
      <c r="G205">
        <f>VLOOKUP(B205,中交商品税率一览表!B:C,2,FALSE)</f>
        <v>0</v>
      </c>
    </row>
    <row r="206" spans="1:7" ht="16.3" x14ac:dyDescent="0.3">
      <c r="A206" s="24">
        <v>45072</v>
      </c>
      <c r="B206" s="3" t="s">
        <v>141</v>
      </c>
      <c r="C206" s="3" t="s">
        <v>460</v>
      </c>
      <c r="D206" s="19">
        <v>2</v>
      </c>
      <c r="E206" s="10">
        <v>7</v>
      </c>
      <c r="F206" s="10">
        <f t="shared" si="3"/>
        <v>14</v>
      </c>
      <c r="G206">
        <f>VLOOKUP(B206,中交商品税率一览表!B:C,2,FALSE)</f>
        <v>0</v>
      </c>
    </row>
    <row r="207" spans="1:7" ht="16.3" x14ac:dyDescent="0.3">
      <c r="A207" s="24">
        <v>45072</v>
      </c>
      <c r="B207" s="3" t="s">
        <v>20</v>
      </c>
      <c r="C207" s="3" t="s">
        <v>460</v>
      </c>
      <c r="D207" s="19">
        <v>8</v>
      </c>
      <c r="E207" s="10">
        <v>5</v>
      </c>
      <c r="F207" s="10">
        <f t="shared" si="3"/>
        <v>40</v>
      </c>
      <c r="G207">
        <f>VLOOKUP(B207,中交商品税率一览表!B:C,2,FALSE)</f>
        <v>0</v>
      </c>
    </row>
    <row r="208" spans="1:7" ht="16.3" x14ac:dyDescent="0.3">
      <c r="A208" s="24">
        <v>45072</v>
      </c>
      <c r="B208" s="3" t="s">
        <v>168</v>
      </c>
      <c r="C208" s="3" t="s">
        <v>460</v>
      </c>
      <c r="D208" s="19">
        <v>10</v>
      </c>
      <c r="E208" s="10">
        <v>2.4</v>
      </c>
      <c r="F208" s="10">
        <f t="shared" si="3"/>
        <v>24</v>
      </c>
      <c r="G208">
        <f>VLOOKUP(B208,中交商品税率一览表!B:C,2,FALSE)</f>
        <v>0.09</v>
      </c>
    </row>
    <row r="209" spans="1:7" ht="16.3" x14ac:dyDescent="0.3">
      <c r="A209" s="24">
        <v>45072</v>
      </c>
      <c r="B209" s="3" t="s">
        <v>58</v>
      </c>
      <c r="C209" s="3" t="s">
        <v>460</v>
      </c>
      <c r="D209" s="19">
        <v>2</v>
      </c>
      <c r="E209" s="10">
        <v>24</v>
      </c>
      <c r="F209" s="10">
        <f t="shared" si="3"/>
        <v>48</v>
      </c>
      <c r="G209">
        <f>VLOOKUP(B209,中交商品税率一览表!B:C,2,FALSE)</f>
        <v>0</v>
      </c>
    </row>
    <row r="210" spans="1:7" ht="16.3" x14ac:dyDescent="0.3">
      <c r="A210" s="24">
        <v>45072</v>
      </c>
      <c r="B210" s="3" t="s">
        <v>37</v>
      </c>
      <c r="C210" s="3" t="s">
        <v>460</v>
      </c>
      <c r="D210" s="19">
        <v>1.5</v>
      </c>
      <c r="E210" s="10">
        <v>3</v>
      </c>
      <c r="F210" s="10">
        <f t="shared" si="3"/>
        <v>4.5</v>
      </c>
      <c r="G210">
        <f>VLOOKUP(B210,中交商品税率一览表!B:C,2,FALSE)</f>
        <v>0</v>
      </c>
    </row>
    <row r="211" spans="1:7" ht="16.3" x14ac:dyDescent="0.3">
      <c r="A211" s="24">
        <v>45072</v>
      </c>
      <c r="B211" s="3" t="s">
        <v>110</v>
      </c>
      <c r="C211" s="3" t="s">
        <v>460</v>
      </c>
      <c r="D211" s="19">
        <v>5</v>
      </c>
      <c r="E211" s="10">
        <v>30</v>
      </c>
      <c r="F211" s="10">
        <f t="shared" si="3"/>
        <v>150</v>
      </c>
      <c r="G211">
        <f>VLOOKUP(B211,中交商品税率一览表!B:C,2,FALSE)</f>
        <v>0</v>
      </c>
    </row>
    <row r="212" spans="1:7" ht="16.3" x14ac:dyDescent="0.3">
      <c r="A212" s="24">
        <v>45072</v>
      </c>
      <c r="B212" s="3" t="s">
        <v>142</v>
      </c>
      <c r="C212" s="3" t="s">
        <v>460</v>
      </c>
      <c r="D212" s="19">
        <v>5</v>
      </c>
      <c r="E212" s="10">
        <v>7.5</v>
      </c>
      <c r="F212" s="10">
        <f t="shared" si="3"/>
        <v>37.5</v>
      </c>
      <c r="G212">
        <f>VLOOKUP(B212,中交商品税率一览表!B:C,2,FALSE)</f>
        <v>0</v>
      </c>
    </row>
    <row r="213" spans="1:7" ht="16.3" x14ac:dyDescent="0.3">
      <c r="A213" s="24">
        <v>45073</v>
      </c>
      <c r="B213" s="3" t="s">
        <v>38</v>
      </c>
      <c r="C213" s="3" t="s">
        <v>460</v>
      </c>
      <c r="D213" s="19">
        <v>2</v>
      </c>
      <c r="E213" s="10">
        <v>3</v>
      </c>
      <c r="F213" s="10">
        <f t="shared" si="3"/>
        <v>6</v>
      </c>
      <c r="G213">
        <f>VLOOKUP(B213,中交商品税率一览表!B:C,2,FALSE)</f>
        <v>0</v>
      </c>
    </row>
    <row r="214" spans="1:7" ht="16.3" x14ac:dyDescent="0.3">
      <c r="A214" s="24">
        <v>45073</v>
      </c>
      <c r="B214" s="3" t="s">
        <v>53</v>
      </c>
      <c r="C214" s="3" t="s">
        <v>460</v>
      </c>
      <c r="D214" s="19">
        <v>3</v>
      </c>
      <c r="E214" s="10">
        <v>10</v>
      </c>
      <c r="F214" s="10">
        <f t="shared" si="3"/>
        <v>30</v>
      </c>
      <c r="G214">
        <f>VLOOKUP(B214,中交商品税率一览表!B:C,2,FALSE)</f>
        <v>0</v>
      </c>
    </row>
    <row r="215" spans="1:7" ht="16.3" x14ac:dyDescent="0.3">
      <c r="A215" s="24">
        <v>45073</v>
      </c>
      <c r="B215" s="3" t="s">
        <v>79</v>
      </c>
      <c r="C215" s="3" t="s">
        <v>460</v>
      </c>
      <c r="D215" s="19">
        <v>6</v>
      </c>
      <c r="E215" s="10">
        <v>27</v>
      </c>
      <c r="F215" s="10">
        <f t="shared" si="3"/>
        <v>162</v>
      </c>
      <c r="G215">
        <f>VLOOKUP(B215,中交商品税率一览表!B:C,2,FALSE)</f>
        <v>0</v>
      </c>
    </row>
    <row r="216" spans="1:7" ht="16.3" x14ac:dyDescent="0.3">
      <c r="A216" s="24">
        <v>45073</v>
      </c>
      <c r="B216" s="3" t="s">
        <v>40</v>
      </c>
      <c r="C216" s="3" t="s">
        <v>460</v>
      </c>
      <c r="D216" s="19">
        <v>10</v>
      </c>
      <c r="E216" s="10">
        <v>2.7</v>
      </c>
      <c r="F216" s="10">
        <f t="shared" si="3"/>
        <v>27</v>
      </c>
      <c r="G216">
        <f>VLOOKUP(B216,中交商品税率一览表!B:C,2,FALSE)</f>
        <v>0</v>
      </c>
    </row>
    <row r="217" spans="1:7" ht="16.3" x14ac:dyDescent="0.3">
      <c r="A217" s="24">
        <v>45073</v>
      </c>
      <c r="B217" s="3" t="s">
        <v>56</v>
      </c>
      <c r="C217" s="3" t="s">
        <v>460</v>
      </c>
      <c r="D217" s="19">
        <v>7</v>
      </c>
      <c r="E217" s="10">
        <v>17</v>
      </c>
      <c r="F217" s="10">
        <f t="shared" si="3"/>
        <v>119</v>
      </c>
      <c r="G217">
        <f>VLOOKUP(B217,中交商品税率一览表!B:C,2,FALSE)</f>
        <v>0</v>
      </c>
    </row>
    <row r="218" spans="1:7" ht="16.3" x14ac:dyDescent="0.3">
      <c r="A218" s="24">
        <v>45073</v>
      </c>
      <c r="B218" s="3" t="s">
        <v>59</v>
      </c>
      <c r="C218" s="3" t="s">
        <v>460</v>
      </c>
      <c r="D218" s="19">
        <v>3</v>
      </c>
      <c r="E218" s="10">
        <v>21</v>
      </c>
      <c r="F218" s="10">
        <f t="shared" si="3"/>
        <v>63</v>
      </c>
      <c r="G218">
        <f>VLOOKUP(B218,中交商品税率一览表!B:C,2,FALSE)</f>
        <v>0</v>
      </c>
    </row>
    <row r="219" spans="1:7" ht="16.3" x14ac:dyDescent="0.3">
      <c r="A219" s="24">
        <v>45073</v>
      </c>
      <c r="B219" s="3" t="s">
        <v>128</v>
      </c>
      <c r="C219" s="3" t="s">
        <v>460</v>
      </c>
      <c r="D219" s="19">
        <v>2</v>
      </c>
      <c r="E219" s="10">
        <v>10.5</v>
      </c>
      <c r="F219" s="10">
        <f t="shared" si="3"/>
        <v>21</v>
      </c>
      <c r="G219">
        <f>VLOOKUP(B219,中交商品税率一览表!B:C,2,FALSE)</f>
        <v>0</v>
      </c>
    </row>
    <row r="220" spans="1:7" ht="16.3" x14ac:dyDescent="0.3">
      <c r="A220" s="24">
        <v>45073</v>
      </c>
      <c r="B220" s="3" t="s">
        <v>16</v>
      </c>
      <c r="C220" s="3" t="s">
        <v>460</v>
      </c>
      <c r="D220" s="19">
        <v>2</v>
      </c>
      <c r="E220" s="10">
        <v>7.4</v>
      </c>
      <c r="F220" s="10">
        <f t="shared" si="3"/>
        <v>14.8</v>
      </c>
      <c r="G220">
        <f>VLOOKUP(B220,中交商品税率一览表!B:C,2,FALSE)</f>
        <v>0</v>
      </c>
    </row>
    <row r="221" spans="1:7" ht="16.3" x14ac:dyDescent="0.3">
      <c r="A221" s="24">
        <v>45073</v>
      </c>
      <c r="B221" s="3" t="s">
        <v>103</v>
      </c>
      <c r="C221" s="3" t="s">
        <v>461</v>
      </c>
      <c r="D221" s="19">
        <v>4</v>
      </c>
      <c r="E221" s="10">
        <v>7.45</v>
      </c>
      <c r="F221" s="10">
        <f t="shared" si="3"/>
        <v>29.8</v>
      </c>
      <c r="G221">
        <f>VLOOKUP(B221,中交商品税率一览表!B:C,2,FALSE)</f>
        <v>0.13</v>
      </c>
    </row>
    <row r="222" spans="1:7" ht="16.3" x14ac:dyDescent="0.3">
      <c r="A222" s="24">
        <v>45073</v>
      </c>
      <c r="B222" s="3" t="s">
        <v>295</v>
      </c>
      <c r="C222" s="3" t="s">
        <v>461</v>
      </c>
      <c r="D222" s="19">
        <v>5</v>
      </c>
      <c r="E222" s="10">
        <v>21</v>
      </c>
      <c r="F222" s="10">
        <f t="shared" si="3"/>
        <v>105</v>
      </c>
      <c r="G222">
        <f>VLOOKUP(B222,中交商品税率一览表!B:C,2,FALSE)</f>
        <v>0.13</v>
      </c>
    </row>
    <row r="223" spans="1:7" ht="16.3" x14ac:dyDescent="0.3">
      <c r="A223" s="24">
        <v>45073</v>
      </c>
      <c r="B223" s="3" t="s">
        <v>174</v>
      </c>
      <c r="C223" s="3" t="s">
        <v>461</v>
      </c>
      <c r="D223" s="19">
        <v>2</v>
      </c>
      <c r="E223" s="10">
        <v>18.399999999999999</v>
      </c>
      <c r="F223" s="10">
        <f t="shared" si="3"/>
        <v>36.799999999999997</v>
      </c>
      <c r="G223">
        <f>VLOOKUP(B223,中交商品税率一览表!B:C,2,FALSE)</f>
        <v>0.09</v>
      </c>
    </row>
    <row r="224" spans="1:7" ht="16.3" x14ac:dyDescent="0.3">
      <c r="A224" s="24">
        <v>45073</v>
      </c>
      <c r="B224" s="3" t="s">
        <v>203</v>
      </c>
      <c r="C224" s="3" t="s">
        <v>460</v>
      </c>
      <c r="D224" s="19">
        <v>5</v>
      </c>
      <c r="E224" s="10">
        <v>3.9</v>
      </c>
      <c r="F224" s="10">
        <f t="shared" si="3"/>
        <v>19.5</v>
      </c>
      <c r="G224">
        <f>VLOOKUP(B224,中交商品税率一览表!B:C,2,FALSE)</f>
        <v>0.09</v>
      </c>
    </row>
    <row r="225" spans="1:7" ht="16.3" x14ac:dyDescent="0.3">
      <c r="A225" s="24">
        <v>45073</v>
      </c>
      <c r="B225" s="3" t="s">
        <v>354</v>
      </c>
      <c r="C225" s="3" t="s">
        <v>463</v>
      </c>
      <c r="D225" s="19">
        <v>1</v>
      </c>
      <c r="E225" s="10">
        <v>16.399999999999999</v>
      </c>
      <c r="F225" s="10">
        <f t="shared" si="3"/>
        <v>16.399999999999999</v>
      </c>
      <c r="G225">
        <f>VLOOKUP(B225,中交商品税率一览表!B:C,2,FALSE)</f>
        <v>0.13</v>
      </c>
    </row>
    <row r="226" spans="1:7" ht="16.3" x14ac:dyDescent="0.3">
      <c r="A226" s="24">
        <v>45073</v>
      </c>
      <c r="B226" s="3" t="s">
        <v>287</v>
      </c>
      <c r="C226" s="3" t="s">
        <v>469</v>
      </c>
      <c r="D226" s="19">
        <v>1</v>
      </c>
      <c r="E226" s="10">
        <v>16</v>
      </c>
      <c r="F226" s="10">
        <f t="shared" si="3"/>
        <v>16</v>
      </c>
      <c r="G226">
        <f>VLOOKUP(B226,中交商品税率一览表!B:C,2,FALSE)</f>
        <v>0.13</v>
      </c>
    </row>
    <row r="227" spans="1:7" ht="16.3" x14ac:dyDescent="0.3">
      <c r="A227" s="24">
        <v>45073</v>
      </c>
      <c r="B227" s="3" t="s">
        <v>352</v>
      </c>
      <c r="C227" s="3" t="s">
        <v>461</v>
      </c>
      <c r="D227" s="19">
        <v>1</v>
      </c>
      <c r="E227" s="10">
        <v>39.1</v>
      </c>
      <c r="F227" s="10">
        <f t="shared" si="3"/>
        <v>39.1</v>
      </c>
      <c r="G227">
        <f>VLOOKUP(B227,中交商品税率一览表!B:C,2,FALSE)</f>
        <v>0.13</v>
      </c>
    </row>
    <row r="228" spans="1:7" ht="16.3" x14ac:dyDescent="0.3">
      <c r="A228" s="24">
        <v>45073</v>
      </c>
      <c r="B228" s="3" t="s">
        <v>176</v>
      </c>
      <c r="C228" s="3" t="s">
        <v>460</v>
      </c>
      <c r="D228" s="19">
        <v>2</v>
      </c>
      <c r="E228" s="10">
        <v>6.5</v>
      </c>
      <c r="F228" s="10">
        <f t="shared" si="3"/>
        <v>13</v>
      </c>
      <c r="G228">
        <f>VLOOKUP(B228,中交商品税率一览表!B:C,2,FALSE)</f>
        <v>0.09</v>
      </c>
    </row>
    <row r="229" spans="1:7" ht="16.3" x14ac:dyDescent="0.3">
      <c r="A229" s="24">
        <v>45073</v>
      </c>
      <c r="B229" s="3" t="s">
        <v>310</v>
      </c>
      <c r="C229" s="3" t="s">
        <v>460</v>
      </c>
      <c r="D229" s="19">
        <v>2</v>
      </c>
      <c r="E229" s="10">
        <v>4.5</v>
      </c>
      <c r="F229" s="10">
        <f t="shared" si="3"/>
        <v>9</v>
      </c>
      <c r="G229">
        <f>VLOOKUP(B229,中交商品税率一览表!B:C,2,FALSE)</f>
        <v>0.13</v>
      </c>
    </row>
    <row r="230" spans="1:7" ht="16.3" x14ac:dyDescent="0.3">
      <c r="A230" s="24">
        <v>45073</v>
      </c>
      <c r="B230" s="3" t="s">
        <v>357</v>
      </c>
      <c r="C230" s="3" t="s">
        <v>470</v>
      </c>
      <c r="D230" s="19">
        <v>2</v>
      </c>
      <c r="E230" s="10">
        <v>8.4</v>
      </c>
      <c r="F230" s="10">
        <f t="shared" si="3"/>
        <v>16.8</v>
      </c>
      <c r="G230">
        <f>VLOOKUP(B230,中交商品税率一览表!B:C,2,FALSE)</f>
        <v>0.13</v>
      </c>
    </row>
    <row r="231" spans="1:7" ht="16.3" x14ac:dyDescent="0.3">
      <c r="A231" s="24">
        <v>45073</v>
      </c>
      <c r="B231" s="3" t="s">
        <v>304</v>
      </c>
      <c r="C231" s="3" t="s">
        <v>460</v>
      </c>
      <c r="D231" s="19">
        <v>2</v>
      </c>
      <c r="E231" s="10">
        <v>17</v>
      </c>
      <c r="F231" s="10">
        <f t="shared" si="3"/>
        <v>34</v>
      </c>
      <c r="G231">
        <f>VLOOKUP(B231,中交商品税率一览表!B:C,2,FALSE)</f>
        <v>0.13</v>
      </c>
    </row>
    <row r="232" spans="1:7" ht="16.3" x14ac:dyDescent="0.3">
      <c r="A232" s="24">
        <v>45073</v>
      </c>
      <c r="B232" s="3" t="s">
        <v>120</v>
      </c>
      <c r="C232" s="3" t="s">
        <v>460</v>
      </c>
      <c r="D232" s="19">
        <v>8</v>
      </c>
      <c r="E232" s="10">
        <v>5.8</v>
      </c>
      <c r="F232" s="10">
        <f t="shared" si="3"/>
        <v>46.4</v>
      </c>
      <c r="G232">
        <f>VLOOKUP(B232,中交商品税率一览表!B:C,2,FALSE)</f>
        <v>0</v>
      </c>
    </row>
    <row r="233" spans="1:7" ht="16.3" x14ac:dyDescent="0.3">
      <c r="A233" s="24">
        <v>45073</v>
      </c>
      <c r="B233" s="3" t="s">
        <v>40</v>
      </c>
      <c r="C233" s="3" t="s">
        <v>460</v>
      </c>
      <c r="D233" s="19">
        <v>5</v>
      </c>
      <c r="E233" s="10">
        <v>2.7</v>
      </c>
      <c r="F233" s="10">
        <f t="shared" si="3"/>
        <v>13.5</v>
      </c>
      <c r="G233">
        <f>VLOOKUP(B233,中交商品税率一览表!B:C,2,FALSE)</f>
        <v>0</v>
      </c>
    </row>
    <row r="234" spans="1:7" ht="16.3" x14ac:dyDescent="0.3">
      <c r="A234" s="24">
        <v>45073</v>
      </c>
      <c r="B234" s="3" t="s">
        <v>212</v>
      </c>
      <c r="C234" s="3" t="s">
        <v>462</v>
      </c>
      <c r="D234" s="19">
        <v>15</v>
      </c>
      <c r="E234" s="10">
        <v>1.5</v>
      </c>
      <c r="F234" s="10">
        <f t="shared" si="3"/>
        <v>22.5</v>
      </c>
      <c r="G234">
        <f>VLOOKUP(B234,中交商品税率一览表!B:C,2,FALSE)</f>
        <v>0.09</v>
      </c>
    </row>
    <row r="235" spans="1:7" ht="16.3" x14ac:dyDescent="0.3">
      <c r="A235" s="24">
        <v>45073</v>
      </c>
      <c r="B235" s="3" t="s">
        <v>94</v>
      </c>
      <c r="C235" s="3" t="s">
        <v>460</v>
      </c>
      <c r="D235" s="19">
        <v>6</v>
      </c>
      <c r="E235" s="10">
        <v>16</v>
      </c>
      <c r="F235" s="10">
        <f t="shared" si="3"/>
        <v>96</v>
      </c>
      <c r="G235">
        <f>VLOOKUP(B235,中交商品税率一览表!B:C,2,FALSE)</f>
        <v>0</v>
      </c>
    </row>
    <row r="236" spans="1:7" ht="16.3" x14ac:dyDescent="0.3">
      <c r="A236" s="24">
        <v>45073</v>
      </c>
      <c r="B236" s="3" t="s">
        <v>58</v>
      </c>
      <c r="C236" s="3" t="s">
        <v>460</v>
      </c>
      <c r="D236" s="19">
        <v>5</v>
      </c>
      <c r="E236" s="10">
        <v>24</v>
      </c>
      <c r="F236" s="10">
        <f t="shared" si="3"/>
        <v>120</v>
      </c>
      <c r="G236">
        <f>VLOOKUP(B236,中交商品税率一览表!B:C,2,FALSE)</f>
        <v>0</v>
      </c>
    </row>
    <row r="237" spans="1:7" ht="16.3" x14ac:dyDescent="0.3">
      <c r="A237" s="24">
        <v>45073</v>
      </c>
      <c r="B237" s="3" t="s">
        <v>126</v>
      </c>
      <c r="C237" s="3" t="s">
        <v>461</v>
      </c>
      <c r="D237" s="19">
        <v>10</v>
      </c>
      <c r="E237" s="10">
        <v>7.5</v>
      </c>
      <c r="F237" s="10">
        <f t="shared" si="3"/>
        <v>75</v>
      </c>
      <c r="G237">
        <f>VLOOKUP(B237,中交商品税率一览表!B:C,2,FALSE)</f>
        <v>0</v>
      </c>
    </row>
    <row r="238" spans="1:7" ht="16.3" x14ac:dyDescent="0.3">
      <c r="A238" s="24">
        <v>45073</v>
      </c>
      <c r="B238" s="3" t="s">
        <v>53</v>
      </c>
      <c r="C238" s="3" t="s">
        <v>460</v>
      </c>
      <c r="D238" s="19">
        <v>4</v>
      </c>
      <c r="E238" s="10">
        <v>10</v>
      </c>
      <c r="F238" s="10">
        <f t="shared" si="3"/>
        <v>40</v>
      </c>
      <c r="G238">
        <f>VLOOKUP(B238,中交商品税率一览表!B:C,2,FALSE)</f>
        <v>0</v>
      </c>
    </row>
    <row r="239" spans="1:7" ht="16.3" x14ac:dyDescent="0.3">
      <c r="A239" s="24">
        <v>45073</v>
      </c>
      <c r="B239" s="3" t="s">
        <v>129</v>
      </c>
      <c r="C239" s="3" t="s">
        <v>460</v>
      </c>
      <c r="D239" s="19">
        <v>13</v>
      </c>
      <c r="E239" s="10">
        <v>4.5</v>
      </c>
      <c r="F239" s="10">
        <f t="shared" si="3"/>
        <v>58.5</v>
      </c>
      <c r="G239">
        <f>VLOOKUP(B239,中交商品税率一览表!B:C,2,FALSE)</f>
        <v>0</v>
      </c>
    </row>
    <row r="240" spans="1:7" ht="16.3" x14ac:dyDescent="0.3">
      <c r="A240" s="24">
        <v>45073</v>
      </c>
      <c r="B240" s="3" t="s">
        <v>117</v>
      </c>
      <c r="C240" s="3" t="s">
        <v>460</v>
      </c>
      <c r="D240" s="19">
        <v>8</v>
      </c>
      <c r="E240" s="10">
        <v>4.9000000000000004</v>
      </c>
      <c r="F240" s="10">
        <f t="shared" si="3"/>
        <v>39.200000000000003</v>
      </c>
      <c r="G240">
        <f>VLOOKUP(B240,中交商品税率一览表!B:C,2,FALSE)</f>
        <v>0</v>
      </c>
    </row>
    <row r="241" spans="1:7" ht="16.3" x14ac:dyDescent="0.3">
      <c r="A241" s="24">
        <v>45073</v>
      </c>
      <c r="B241" s="3" t="s">
        <v>85</v>
      </c>
      <c r="C241" s="3" t="s">
        <v>460</v>
      </c>
      <c r="D241" s="19">
        <v>8</v>
      </c>
      <c r="E241" s="10">
        <v>4.3</v>
      </c>
      <c r="F241" s="10">
        <f t="shared" si="3"/>
        <v>34.4</v>
      </c>
      <c r="G241">
        <f>VLOOKUP(B241,中交商品税率一览表!B:C,2,FALSE)</f>
        <v>0</v>
      </c>
    </row>
    <row r="242" spans="1:7" ht="16.3" x14ac:dyDescent="0.3">
      <c r="A242" s="24">
        <v>45073</v>
      </c>
      <c r="B242" s="3" t="s">
        <v>18</v>
      </c>
      <c r="C242" s="3" t="s">
        <v>460</v>
      </c>
      <c r="D242" s="19">
        <v>2</v>
      </c>
      <c r="E242" s="10">
        <v>7.14</v>
      </c>
      <c r="F242" s="10">
        <f t="shared" si="3"/>
        <v>14.28</v>
      </c>
      <c r="G242">
        <f>VLOOKUP(B242,中交商品税率一览表!B:C,2,FALSE)</f>
        <v>0</v>
      </c>
    </row>
    <row r="243" spans="1:7" ht="16.3" x14ac:dyDescent="0.3">
      <c r="A243" s="24">
        <v>45073</v>
      </c>
      <c r="B243" s="3" t="s">
        <v>28</v>
      </c>
      <c r="C243" s="3" t="s">
        <v>460</v>
      </c>
      <c r="D243" s="19">
        <v>1</v>
      </c>
      <c r="E243" s="10">
        <v>11.21</v>
      </c>
      <c r="F243" s="10">
        <f t="shared" si="3"/>
        <v>11.21</v>
      </c>
      <c r="G243">
        <f>VLOOKUP(B243,中交商品税率一览表!B:C,2,FALSE)</f>
        <v>0</v>
      </c>
    </row>
    <row r="244" spans="1:7" ht="16.3" x14ac:dyDescent="0.3">
      <c r="A244" s="24">
        <v>45073</v>
      </c>
      <c r="B244" s="3" t="s">
        <v>27</v>
      </c>
      <c r="C244" s="3" t="s">
        <v>460</v>
      </c>
      <c r="D244" s="19">
        <v>2</v>
      </c>
      <c r="E244" s="10">
        <v>6.3</v>
      </c>
      <c r="F244" s="10">
        <f t="shared" si="3"/>
        <v>12.6</v>
      </c>
      <c r="G244">
        <f>VLOOKUP(B244,中交商品税率一览表!B:C,2,FALSE)</f>
        <v>0</v>
      </c>
    </row>
    <row r="245" spans="1:7" ht="16.3" x14ac:dyDescent="0.3">
      <c r="A245" s="24">
        <v>45073</v>
      </c>
      <c r="B245" s="3" t="s">
        <v>29</v>
      </c>
      <c r="C245" s="3" t="s">
        <v>460</v>
      </c>
      <c r="D245" s="19">
        <v>3</v>
      </c>
      <c r="E245" s="10">
        <v>7.5</v>
      </c>
      <c r="F245" s="10">
        <f t="shared" si="3"/>
        <v>22.5</v>
      </c>
      <c r="G245">
        <f>VLOOKUP(B245,中交商品税率一览表!B:C,2,FALSE)</f>
        <v>0</v>
      </c>
    </row>
    <row r="246" spans="1:7" ht="16.3" x14ac:dyDescent="0.3">
      <c r="A246" s="24">
        <v>45073</v>
      </c>
      <c r="B246" s="3" t="s">
        <v>51</v>
      </c>
      <c r="C246" s="3" t="s">
        <v>460</v>
      </c>
      <c r="D246" s="19">
        <v>2</v>
      </c>
      <c r="E246" s="10">
        <v>6.5</v>
      </c>
      <c r="F246" s="10">
        <f t="shared" si="3"/>
        <v>13</v>
      </c>
      <c r="G246">
        <f>VLOOKUP(B246,中交商品税率一览表!B:C,2,FALSE)</f>
        <v>0</v>
      </c>
    </row>
    <row r="247" spans="1:7" ht="16.3" x14ac:dyDescent="0.3">
      <c r="A247" s="24">
        <v>45073</v>
      </c>
      <c r="B247" s="3" t="s">
        <v>121</v>
      </c>
      <c r="C247" s="3" t="s">
        <v>460</v>
      </c>
      <c r="D247" s="19">
        <v>2</v>
      </c>
      <c r="E247" s="10">
        <v>10.5</v>
      </c>
      <c r="F247" s="10">
        <f t="shared" si="3"/>
        <v>21</v>
      </c>
      <c r="G247">
        <f>VLOOKUP(B247,中交商品税率一览表!B:C,2,FALSE)</f>
        <v>0</v>
      </c>
    </row>
    <row r="248" spans="1:7" ht="16.3" x14ac:dyDescent="0.3">
      <c r="A248" s="24">
        <v>45073</v>
      </c>
      <c r="B248" s="3" t="s">
        <v>15</v>
      </c>
      <c r="C248" s="3" t="s">
        <v>460</v>
      </c>
      <c r="D248" s="19">
        <v>3</v>
      </c>
      <c r="E248" s="10">
        <v>5</v>
      </c>
      <c r="F248" s="10">
        <f t="shared" si="3"/>
        <v>15</v>
      </c>
      <c r="G248">
        <f>VLOOKUP(B248,中交商品税率一览表!B:C,2,FALSE)</f>
        <v>0</v>
      </c>
    </row>
    <row r="249" spans="1:7" ht="16.3" x14ac:dyDescent="0.3">
      <c r="A249" s="24">
        <v>45073</v>
      </c>
      <c r="B249" s="3" t="s">
        <v>30</v>
      </c>
      <c r="C249" s="3" t="s">
        <v>460</v>
      </c>
      <c r="D249" s="19">
        <v>3</v>
      </c>
      <c r="E249" s="10">
        <v>5.6</v>
      </c>
      <c r="F249" s="10">
        <f t="shared" si="3"/>
        <v>16.799999999999997</v>
      </c>
      <c r="G249">
        <f>VLOOKUP(B249,中交商品税率一览表!B:C,2,FALSE)</f>
        <v>0</v>
      </c>
    </row>
    <row r="250" spans="1:7" ht="16.3" x14ac:dyDescent="0.3">
      <c r="A250" s="24">
        <v>45073</v>
      </c>
      <c r="B250" s="3" t="s">
        <v>19</v>
      </c>
      <c r="C250" s="3" t="s">
        <v>460</v>
      </c>
      <c r="D250" s="19">
        <v>3.6</v>
      </c>
      <c r="E250" s="10">
        <v>2.4</v>
      </c>
      <c r="F250" s="10">
        <f t="shared" si="3"/>
        <v>8.64</v>
      </c>
      <c r="G250">
        <f>VLOOKUP(B250,中交商品税率一览表!B:C,2,FALSE)</f>
        <v>0</v>
      </c>
    </row>
    <row r="251" spans="1:7" ht="16.3" x14ac:dyDescent="0.3">
      <c r="A251" s="24">
        <v>45073</v>
      </c>
      <c r="B251" s="3" t="s">
        <v>67</v>
      </c>
      <c r="C251" s="3" t="s">
        <v>460</v>
      </c>
      <c r="D251" s="19">
        <v>3</v>
      </c>
      <c r="E251" s="10">
        <v>4.5</v>
      </c>
      <c r="F251" s="10">
        <f t="shared" si="3"/>
        <v>13.5</v>
      </c>
      <c r="G251">
        <f>VLOOKUP(B251,中交商品税率一览表!B:C,2,FALSE)</f>
        <v>0</v>
      </c>
    </row>
    <row r="252" spans="1:7" ht="16.3" x14ac:dyDescent="0.3">
      <c r="A252" s="24">
        <v>45073</v>
      </c>
      <c r="B252" s="3" t="s">
        <v>123</v>
      </c>
      <c r="C252" s="3" t="s">
        <v>460</v>
      </c>
      <c r="D252" s="19">
        <v>2</v>
      </c>
      <c r="E252" s="10">
        <v>10</v>
      </c>
      <c r="F252" s="10">
        <f t="shared" si="3"/>
        <v>20</v>
      </c>
      <c r="G252">
        <f>VLOOKUP(B252,中交商品税率一览表!B:C,2,FALSE)</f>
        <v>0</v>
      </c>
    </row>
    <row r="253" spans="1:7" ht="16.3" x14ac:dyDescent="0.3">
      <c r="A253" s="24">
        <v>45073</v>
      </c>
      <c r="B253" s="3" t="s">
        <v>44</v>
      </c>
      <c r="C253" s="3" t="s">
        <v>462</v>
      </c>
      <c r="D253" s="19">
        <v>7</v>
      </c>
      <c r="E253" s="10">
        <v>4</v>
      </c>
      <c r="F253" s="10">
        <f t="shared" si="3"/>
        <v>28</v>
      </c>
      <c r="G253">
        <f>VLOOKUP(B253,中交商品税率一览表!B:C,2,FALSE)</f>
        <v>0</v>
      </c>
    </row>
    <row r="254" spans="1:7" ht="16.3" x14ac:dyDescent="0.3">
      <c r="A254" s="24">
        <v>45073</v>
      </c>
      <c r="B254" s="3" t="s">
        <v>45</v>
      </c>
      <c r="C254" s="3" t="s">
        <v>462</v>
      </c>
      <c r="D254" s="19">
        <v>8</v>
      </c>
      <c r="E254" s="10">
        <v>5</v>
      </c>
      <c r="F254" s="10">
        <f t="shared" si="3"/>
        <v>40</v>
      </c>
      <c r="G254">
        <f>VLOOKUP(B254,中交商品税率一览表!B:C,2,FALSE)</f>
        <v>0</v>
      </c>
    </row>
    <row r="255" spans="1:7" ht="16.3" x14ac:dyDescent="0.3">
      <c r="A255" s="24">
        <v>45073</v>
      </c>
      <c r="B255" s="3" t="s">
        <v>43</v>
      </c>
      <c r="C255" s="3" t="s">
        <v>460</v>
      </c>
      <c r="D255" s="19">
        <v>8</v>
      </c>
      <c r="E255" s="10">
        <v>5</v>
      </c>
      <c r="F255" s="10">
        <f t="shared" si="3"/>
        <v>40</v>
      </c>
      <c r="G255">
        <f>VLOOKUP(B255,中交商品税率一览表!B:C,2,FALSE)</f>
        <v>0</v>
      </c>
    </row>
    <row r="256" spans="1:7" ht="16.3" x14ac:dyDescent="0.3">
      <c r="A256" s="24">
        <v>45074</v>
      </c>
      <c r="B256" s="3" t="s">
        <v>227</v>
      </c>
      <c r="C256" s="3" t="s">
        <v>460</v>
      </c>
      <c r="D256" s="19">
        <v>35.6</v>
      </c>
      <c r="E256" s="10">
        <v>4.5</v>
      </c>
      <c r="F256" s="10">
        <f t="shared" si="3"/>
        <v>160.20000000000002</v>
      </c>
      <c r="G256">
        <f>VLOOKUP(B256,中交商品税率一览表!B:C,2,FALSE)</f>
        <v>0.09</v>
      </c>
    </row>
    <row r="257" spans="1:7" ht="16.3" x14ac:dyDescent="0.3">
      <c r="A257" s="24">
        <v>45074</v>
      </c>
      <c r="B257" s="3" t="s">
        <v>157</v>
      </c>
      <c r="C257" s="3" t="s">
        <v>460</v>
      </c>
      <c r="D257" s="19">
        <v>15.2</v>
      </c>
      <c r="E257" s="10">
        <v>4.5</v>
      </c>
      <c r="F257" s="10">
        <f t="shared" si="3"/>
        <v>68.399999999999991</v>
      </c>
      <c r="G257">
        <f>VLOOKUP(B257,中交商品税率一览表!B:C,2,FALSE)</f>
        <v>0.09</v>
      </c>
    </row>
    <row r="258" spans="1:7" ht="16.3" x14ac:dyDescent="0.3">
      <c r="A258" s="24">
        <v>45074</v>
      </c>
      <c r="B258" s="3" t="s">
        <v>218</v>
      </c>
      <c r="C258" s="3" t="s">
        <v>460</v>
      </c>
      <c r="D258" s="19">
        <v>7</v>
      </c>
      <c r="E258" s="10">
        <v>5.5</v>
      </c>
      <c r="F258" s="10">
        <f t="shared" ref="F258:F321" si="4">D258*E258</f>
        <v>38.5</v>
      </c>
      <c r="G258">
        <f>VLOOKUP(B258,中交商品税率一览表!B:C,2,FALSE)</f>
        <v>0.09</v>
      </c>
    </row>
    <row r="259" spans="1:7" ht="16.3" x14ac:dyDescent="0.3">
      <c r="A259" s="24">
        <v>45074</v>
      </c>
      <c r="B259" s="3" t="s">
        <v>164</v>
      </c>
      <c r="C259" s="3" t="s">
        <v>460</v>
      </c>
      <c r="D259" s="19">
        <v>8</v>
      </c>
      <c r="E259" s="10">
        <v>11.7</v>
      </c>
      <c r="F259" s="10">
        <f t="shared" si="4"/>
        <v>93.6</v>
      </c>
      <c r="G259">
        <f>VLOOKUP(B259,中交商品税率一览表!B:C,2,FALSE)</f>
        <v>0.09</v>
      </c>
    </row>
    <row r="260" spans="1:7" ht="16.3" x14ac:dyDescent="0.3">
      <c r="A260" s="24">
        <v>45074</v>
      </c>
      <c r="B260" s="3" t="s">
        <v>156</v>
      </c>
      <c r="C260" s="3" t="s">
        <v>460</v>
      </c>
      <c r="D260" s="19">
        <v>9</v>
      </c>
      <c r="E260" s="10">
        <v>12</v>
      </c>
      <c r="F260" s="10">
        <f t="shared" si="4"/>
        <v>108</v>
      </c>
      <c r="G260">
        <f>VLOOKUP(B260,中交商品税率一览表!B:C,2,FALSE)</f>
        <v>0.09</v>
      </c>
    </row>
    <row r="261" spans="1:7" ht="16.3" x14ac:dyDescent="0.3">
      <c r="A261" s="24">
        <v>45074</v>
      </c>
      <c r="B261" s="3" t="s">
        <v>165</v>
      </c>
      <c r="C261" s="3" t="s">
        <v>460</v>
      </c>
      <c r="D261" s="19">
        <v>10</v>
      </c>
      <c r="E261" s="10">
        <v>8</v>
      </c>
      <c r="F261" s="10">
        <f t="shared" si="4"/>
        <v>80</v>
      </c>
      <c r="G261">
        <f>VLOOKUP(B261,中交商品税率一览表!B:C,2,FALSE)</f>
        <v>0.09</v>
      </c>
    </row>
    <row r="262" spans="1:7" ht="16.3" x14ac:dyDescent="0.3">
      <c r="A262" s="24">
        <v>45074</v>
      </c>
      <c r="B262" s="3" t="s">
        <v>166</v>
      </c>
      <c r="C262" s="3" t="s">
        <v>460</v>
      </c>
      <c r="D262" s="19">
        <v>18</v>
      </c>
      <c r="E262" s="10">
        <v>4</v>
      </c>
      <c r="F262" s="10">
        <f t="shared" si="4"/>
        <v>72</v>
      </c>
      <c r="G262">
        <f>VLOOKUP(B262,中交商品税率一览表!B:C,2,FALSE)</f>
        <v>0.09</v>
      </c>
    </row>
    <row r="263" spans="1:7" ht="16.3" x14ac:dyDescent="0.3">
      <c r="A263" s="24">
        <v>45074</v>
      </c>
      <c r="B263" s="3" t="s">
        <v>160</v>
      </c>
      <c r="C263" s="3" t="s">
        <v>460</v>
      </c>
      <c r="D263" s="19">
        <v>7</v>
      </c>
      <c r="E263" s="10">
        <v>4.0999999999999996</v>
      </c>
      <c r="F263" s="10">
        <f t="shared" si="4"/>
        <v>28.699999999999996</v>
      </c>
      <c r="G263">
        <f>VLOOKUP(B263,中交商品税率一览表!B:C,2,FALSE)</f>
        <v>0.09</v>
      </c>
    </row>
    <row r="264" spans="1:7" ht="16.3" x14ac:dyDescent="0.3">
      <c r="A264" s="24">
        <v>45074</v>
      </c>
      <c r="B264" s="3" t="s">
        <v>252</v>
      </c>
      <c r="C264" s="3" t="s">
        <v>460</v>
      </c>
      <c r="D264" s="19">
        <v>12</v>
      </c>
      <c r="E264" s="10">
        <v>6.8</v>
      </c>
      <c r="F264" s="10">
        <f t="shared" si="4"/>
        <v>81.599999999999994</v>
      </c>
      <c r="G264">
        <f>VLOOKUP(B264,中交商品税率一览表!B:C,2,FALSE)</f>
        <v>0.09</v>
      </c>
    </row>
    <row r="265" spans="1:7" ht="16.3" x14ac:dyDescent="0.3">
      <c r="A265" s="24">
        <v>45074</v>
      </c>
      <c r="B265" s="3" t="s">
        <v>162</v>
      </c>
      <c r="C265" s="3" t="s">
        <v>460</v>
      </c>
      <c r="D265" s="19">
        <v>16</v>
      </c>
      <c r="E265" s="10">
        <v>4</v>
      </c>
      <c r="F265" s="10">
        <f t="shared" si="4"/>
        <v>64</v>
      </c>
      <c r="G265">
        <f>VLOOKUP(B265,中交商品税率一览表!B:C,2,FALSE)</f>
        <v>0.09</v>
      </c>
    </row>
    <row r="266" spans="1:7" ht="16.3" x14ac:dyDescent="0.3">
      <c r="A266" s="24">
        <v>45074</v>
      </c>
      <c r="B266" s="3" t="s">
        <v>159</v>
      </c>
      <c r="C266" s="3" t="s">
        <v>460</v>
      </c>
      <c r="D266" s="19">
        <v>18</v>
      </c>
      <c r="E266" s="10">
        <v>3</v>
      </c>
      <c r="F266" s="10">
        <f t="shared" si="4"/>
        <v>54</v>
      </c>
      <c r="G266">
        <f>VLOOKUP(B266,中交商品税率一览表!B:C,2,FALSE)</f>
        <v>0.09</v>
      </c>
    </row>
    <row r="267" spans="1:7" ht="16.3" x14ac:dyDescent="0.3">
      <c r="A267" s="24">
        <v>45074</v>
      </c>
      <c r="B267" s="3" t="s">
        <v>241</v>
      </c>
      <c r="C267" s="3" t="s">
        <v>460</v>
      </c>
      <c r="D267" s="19">
        <v>0.2</v>
      </c>
      <c r="E267" s="10">
        <v>5</v>
      </c>
      <c r="F267" s="10">
        <f t="shared" si="4"/>
        <v>1</v>
      </c>
      <c r="G267">
        <f>VLOOKUP(B267,中交商品税率一览表!B:C,2,FALSE)</f>
        <v>0.09</v>
      </c>
    </row>
    <row r="268" spans="1:7" ht="16.3" x14ac:dyDescent="0.3">
      <c r="A268" s="24">
        <v>45074</v>
      </c>
      <c r="B268" s="3" t="s">
        <v>336</v>
      </c>
      <c r="C268" s="3" t="s">
        <v>461</v>
      </c>
      <c r="D268" s="19">
        <v>3</v>
      </c>
      <c r="E268" s="10">
        <v>16</v>
      </c>
      <c r="F268" s="10">
        <f t="shared" si="4"/>
        <v>48</v>
      </c>
      <c r="G268">
        <f>VLOOKUP(B268,中交商品税率一览表!B:C,2,FALSE)</f>
        <v>0.13</v>
      </c>
    </row>
    <row r="269" spans="1:7" ht="16.3" x14ac:dyDescent="0.3">
      <c r="A269" s="24">
        <v>45074</v>
      </c>
      <c r="B269" s="3" t="s">
        <v>290</v>
      </c>
      <c r="C269" s="3" t="s">
        <v>471</v>
      </c>
      <c r="D269" s="19">
        <v>4</v>
      </c>
      <c r="E269" s="10">
        <v>45</v>
      </c>
      <c r="F269" s="10">
        <f t="shared" si="4"/>
        <v>180</v>
      </c>
      <c r="G269">
        <f>VLOOKUP(B269,中交商品税率一览表!B:C,2,FALSE)</f>
        <v>0.13</v>
      </c>
    </row>
    <row r="270" spans="1:7" ht="16.3" x14ac:dyDescent="0.3">
      <c r="A270" s="24">
        <v>45074</v>
      </c>
      <c r="B270" s="3" t="s">
        <v>291</v>
      </c>
      <c r="C270" s="3" t="s">
        <v>471</v>
      </c>
      <c r="D270" s="19">
        <v>2</v>
      </c>
      <c r="E270" s="10">
        <v>50</v>
      </c>
      <c r="F270" s="10">
        <f t="shared" si="4"/>
        <v>100</v>
      </c>
      <c r="G270">
        <f>VLOOKUP(B270,中交商品税率一览表!B:C,2,FALSE)</f>
        <v>0.13</v>
      </c>
    </row>
    <row r="271" spans="1:7" ht="16.3" x14ac:dyDescent="0.3">
      <c r="A271" s="24">
        <v>45074</v>
      </c>
      <c r="B271" s="3" t="s">
        <v>292</v>
      </c>
      <c r="C271" s="3" t="s">
        <v>467</v>
      </c>
      <c r="D271" s="19">
        <v>12</v>
      </c>
      <c r="E271" s="10">
        <v>16.25</v>
      </c>
      <c r="F271" s="10">
        <f t="shared" si="4"/>
        <v>195</v>
      </c>
      <c r="G271">
        <f>VLOOKUP(B271,中交商品税率一览表!B:C,2,FALSE)</f>
        <v>0.13</v>
      </c>
    </row>
    <row r="272" spans="1:7" ht="16.3" x14ac:dyDescent="0.3">
      <c r="A272" s="24">
        <v>45074</v>
      </c>
      <c r="B272" s="3" t="s">
        <v>14</v>
      </c>
      <c r="C272" s="3" t="s">
        <v>460</v>
      </c>
      <c r="D272" s="19">
        <v>2</v>
      </c>
      <c r="E272" s="10">
        <v>7.5</v>
      </c>
      <c r="F272" s="10">
        <f t="shared" si="4"/>
        <v>15</v>
      </c>
      <c r="G272">
        <f>VLOOKUP(B272,中交商品税率一览表!B:C,2,FALSE)</f>
        <v>0</v>
      </c>
    </row>
    <row r="273" spans="1:7" ht="16.3" x14ac:dyDescent="0.3">
      <c r="A273" s="24">
        <v>45074</v>
      </c>
      <c r="B273" s="3" t="s">
        <v>37</v>
      </c>
      <c r="C273" s="3" t="s">
        <v>460</v>
      </c>
      <c r="D273" s="19">
        <v>2</v>
      </c>
      <c r="E273" s="10">
        <v>3</v>
      </c>
      <c r="F273" s="10">
        <f t="shared" si="4"/>
        <v>6</v>
      </c>
      <c r="G273">
        <f>VLOOKUP(B273,中交商品税率一览表!B:C,2,FALSE)</f>
        <v>0</v>
      </c>
    </row>
    <row r="274" spans="1:7" ht="16.3" x14ac:dyDescent="0.3">
      <c r="A274" s="24">
        <v>45074</v>
      </c>
      <c r="B274" s="3" t="s">
        <v>168</v>
      </c>
      <c r="C274" s="3" t="s">
        <v>460</v>
      </c>
      <c r="D274" s="19">
        <v>8</v>
      </c>
      <c r="E274" s="10">
        <v>2.4</v>
      </c>
      <c r="F274" s="10">
        <f t="shared" si="4"/>
        <v>19.2</v>
      </c>
      <c r="G274">
        <f>VLOOKUP(B274,中交商品税率一览表!B:C,2,FALSE)</f>
        <v>0.09</v>
      </c>
    </row>
    <row r="275" spans="1:7" ht="16.3" x14ac:dyDescent="0.3">
      <c r="A275" s="24">
        <v>45074</v>
      </c>
      <c r="B275" s="3" t="s">
        <v>57</v>
      </c>
      <c r="C275" s="3" t="s">
        <v>460</v>
      </c>
      <c r="D275" s="19">
        <v>6</v>
      </c>
      <c r="E275" s="10">
        <v>16.600000000000001</v>
      </c>
      <c r="F275" s="10">
        <f t="shared" si="4"/>
        <v>99.600000000000009</v>
      </c>
      <c r="G275">
        <f>VLOOKUP(B275,中交商品税率一览表!B:C,2,FALSE)</f>
        <v>0</v>
      </c>
    </row>
    <row r="276" spans="1:7" ht="16.3" x14ac:dyDescent="0.3">
      <c r="A276" s="24">
        <v>45074</v>
      </c>
      <c r="B276" s="3" t="s">
        <v>385</v>
      </c>
      <c r="C276" s="3" t="s">
        <v>461</v>
      </c>
      <c r="D276" s="19">
        <v>1</v>
      </c>
      <c r="E276" s="10">
        <v>6</v>
      </c>
      <c r="F276" s="10">
        <f t="shared" si="4"/>
        <v>6</v>
      </c>
      <c r="G276">
        <f>VLOOKUP(B276,中交商品税率一览表!B:C,2,FALSE)</f>
        <v>0.13</v>
      </c>
    </row>
    <row r="277" spans="1:7" ht="16.3" x14ac:dyDescent="0.3">
      <c r="A277" s="24">
        <v>45074</v>
      </c>
      <c r="B277" s="3" t="s">
        <v>27</v>
      </c>
      <c r="C277" s="3" t="s">
        <v>460</v>
      </c>
      <c r="D277" s="19">
        <v>1</v>
      </c>
      <c r="E277" s="10">
        <v>6.3</v>
      </c>
      <c r="F277" s="10">
        <f t="shared" si="4"/>
        <v>6.3</v>
      </c>
      <c r="G277">
        <f>VLOOKUP(B277,中交商品税率一览表!B:C,2,FALSE)</f>
        <v>0</v>
      </c>
    </row>
    <row r="278" spans="1:7" ht="16.3" x14ac:dyDescent="0.3">
      <c r="A278" s="24">
        <v>45074</v>
      </c>
      <c r="B278" s="3" t="s">
        <v>28</v>
      </c>
      <c r="C278" s="3" t="s">
        <v>460</v>
      </c>
      <c r="D278" s="19">
        <v>1</v>
      </c>
      <c r="E278" s="10">
        <v>11.2</v>
      </c>
      <c r="F278" s="10">
        <f t="shared" si="4"/>
        <v>11.2</v>
      </c>
      <c r="G278">
        <f>VLOOKUP(B278,中交商品税率一览表!B:C,2,FALSE)</f>
        <v>0</v>
      </c>
    </row>
    <row r="279" spans="1:7" ht="16.3" x14ac:dyDescent="0.3">
      <c r="A279" s="24">
        <v>45074</v>
      </c>
      <c r="B279" s="3" t="s">
        <v>186</v>
      </c>
      <c r="C279" s="3" t="s">
        <v>461</v>
      </c>
      <c r="D279" s="19">
        <v>2</v>
      </c>
      <c r="E279" s="10">
        <v>70.650000000000006</v>
      </c>
      <c r="F279" s="10">
        <f t="shared" si="4"/>
        <v>141.30000000000001</v>
      </c>
      <c r="G279">
        <f>VLOOKUP(B279,中交商品税率一览表!B:C,2,FALSE)</f>
        <v>0.09</v>
      </c>
    </row>
    <row r="280" spans="1:7" ht="16.3" x14ac:dyDescent="0.3">
      <c r="A280" s="24">
        <v>45074</v>
      </c>
      <c r="B280" s="3" t="s">
        <v>300</v>
      </c>
      <c r="C280" s="3" t="s">
        <v>460</v>
      </c>
      <c r="D280" s="19">
        <v>10</v>
      </c>
      <c r="E280" s="10">
        <v>3.25</v>
      </c>
      <c r="F280" s="10">
        <f t="shared" si="4"/>
        <v>32.5</v>
      </c>
      <c r="G280">
        <f>VLOOKUP(B280,中交商品税率一览表!B:C,2,FALSE)</f>
        <v>0.13</v>
      </c>
    </row>
    <row r="281" spans="1:7" ht="16.3" x14ac:dyDescent="0.3">
      <c r="A281" s="24">
        <v>45074</v>
      </c>
      <c r="B281" s="3" t="s">
        <v>314</v>
      </c>
      <c r="C281" s="3" t="s">
        <v>460</v>
      </c>
      <c r="D281" s="19">
        <v>12</v>
      </c>
      <c r="E281" s="10">
        <v>18</v>
      </c>
      <c r="F281" s="10">
        <f t="shared" si="4"/>
        <v>216</v>
      </c>
      <c r="G281">
        <f>VLOOKUP(B281,中交商品税率一览表!B:C,2,FALSE)</f>
        <v>0.13</v>
      </c>
    </row>
    <row r="282" spans="1:7" ht="16.3" x14ac:dyDescent="0.3">
      <c r="A282" s="24">
        <v>45074</v>
      </c>
      <c r="B282" s="3" t="s">
        <v>29</v>
      </c>
      <c r="C282" s="3" t="s">
        <v>460</v>
      </c>
      <c r="D282" s="19">
        <v>3</v>
      </c>
      <c r="E282" s="10">
        <v>7.5</v>
      </c>
      <c r="F282" s="10">
        <f t="shared" si="4"/>
        <v>22.5</v>
      </c>
      <c r="G282">
        <f>VLOOKUP(B282,中交商品税率一览表!B:C,2,FALSE)</f>
        <v>0</v>
      </c>
    </row>
    <row r="283" spans="1:7" ht="16.3" x14ac:dyDescent="0.3">
      <c r="A283" s="24">
        <v>45074</v>
      </c>
      <c r="B283" s="3" t="s">
        <v>395</v>
      </c>
      <c r="C283" s="3" t="s">
        <v>472</v>
      </c>
      <c r="D283" s="19">
        <v>3</v>
      </c>
      <c r="E283" s="10">
        <v>10</v>
      </c>
      <c r="F283" s="10">
        <f t="shared" si="4"/>
        <v>30</v>
      </c>
      <c r="G283">
        <f>VLOOKUP(B283,中交商品税率一览表!B:C,2,FALSE)</f>
        <v>0.13</v>
      </c>
    </row>
    <row r="284" spans="1:7" ht="16.3" x14ac:dyDescent="0.3">
      <c r="A284" s="24">
        <v>45074</v>
      </c>
      <c r="B284" s="3" t="s">
        <v>167</v>
      </c>
      <c r="C284" s="3" t="s">
        <v>460</v>
      </c>
      <c r="D284" s="19">
        <v>18</v>
      </c>
      <c r="E284" s="10">
        <v>8.33</v>
      </c>
      <c r="F284" s="10">
        <f t="shared" si="4"/>
        <v>149.94</v>
      </c>
      <c r="G284">
        <f>VLOOKUP(B284,中交商品税率一览表!B:C,2,FALSE)</f>
        <v>0.09</v>
      </c>
    </row>
    <row r="285" spans="1:7" ht="16.3" x14ac:dyDescent="0.3">
      <c r="A285" s="25" t="s">
        <v>473</v>
      </c>
      <c r="B285" s="3" t="s">
        <v>227</v>
      </c>
      <c r="C285" s="3" t="s">
        <v>460</v>
      </c>
      <c r="D285" s="19">
        <v>48</v>
      </c>
      <c r="E285" s="10">
        <v>4.5</v>
      </c>
      <c r="F285" s="10">
        <f t="shared" si="4"/>
        <v>216</v>
      </c>
      <c r="G285">
        <f>VLOOKUP(B285,中交商品税率一览表!B:C,2,FALSE)</f>
        <v>0.09</v>
      </c>
    </row>
    <row r="286" spans="1:7" ht="16.3" x14ac:dyDescent="0.3">
      <c r="A286" s="25" t="s">
        <v>473</v>
      </c>
      <c r="B286" s="3" t="s">
        <v>157</v>
      </c>
      <c r="C286" s="3" t="s">
        <v>460</v>
      </c>
      <c r="D286" s="19">
        <v>16.7</v>
      </c>
      <c r="E286" s="10">
        <v>4.5</v>
      </c>
      <c r="F286" s="10">
        <f t="shared" si="4"/>
        <v>75.149999999999991</v>
      </c>
      <c r="G286">
        <f>VLOOKUP(B286,中交商品税率一览表!B:C,2,FALSE)</f>
        <v>0.09</v>
      </c>
    </row>
    <row r="287" spans="1:7" ht="16.3" x14ac:dyDescent="0.3">
      <c r="A287" s="25" t="s">
        <v>473</v>
      </c>
      <c r="B287" s="3" t="s">
        <v>167</v>
      </c>
      <c r="C287" s="3" t="s">
        <v>460</v>
      </c>
      <c r="D287" s="19">
        <v>15</v>
      </c>
      <c r="E287" s="10">
        <v>8</v>
      </c>
      <c r="F287" s="10">
        <f t="shared" si="4"/>
        <v>120</v>
      </c>
      <c r="G287">
        <f>VLOOKUP(B287,中交商品税率一览表!B:C,2,FALSE)</f>
        <v>0.09</v>
      </c>
    </row>
    <row r="288" spans="1:7" ht="16.3" x14ac:dyDescent="0.3">
      <c r="A288" s="25" t="s">
        <v>473</v>
      </c>
      <c r="B288" s="3" t="s">
        <v>156</v>
      </c>
      <c r="C288" s="3" t="s">
        <v>460</v>
      </c>
      <c r="D288" s="19">
        <v>15</v>
      </c>
      <c r="E288" s="10">
        <v>12</v>
      </c>
      <c r="F288" s="10">
        <f t="shared" si="4"/>
        <v>180</v>
      </c>
      <c r="G288">
        <f>VLOOKUP(B288,中交商品税率一览表!B:C,2,FALSE)</f>
        <v>0.09</v>
      </c>
    </row>
    <row r="289" spans="1:7" ht="16.3" x14ac:dyDescent="0.3">
      <c r="A289" s="25" t="s">
        <v>473</v>
      </c>
      <c r="B289" s="3" t="s">
        <v>165</v>
      </c>
      <c r="C289" s="3" t="s">
        <v>460</v>
      </c>
      <c r="D289" s="19">
        <v>10.7</v>
      </c>
      <c r="E289" s="10">
        <v>8</v>
      </c>
      <c r="F289" s="10">
        <f t="shared" si="4"/>
        <v>85.6</v>
      </c>
      <c r="G289">
        <f>VLOOKUP(B289,中交商品税率一览表!B:C,2,FALSE)</f>
        <v>0.09</v>
      </c>
    </row>
    <row r="290" spans="1:7" ht="16.3" x14ac:dyDescent="0.3">
      <c r="A290" s="25" t="s">
        <v>473</v>
      </c>
      <c r="B290" s="3" t="s">
        <v>232</v>
      </c>
      <c r="C290" s="3" t="s">
        <v>474</v>
      </c>
      <c r="D290" s="19">
        <v>20</v>
      </c>
      <c r="E290" s="10">
        <v>27</v>
      </c>
      <c r="F290" s="10">
        <f t="shared" si="4"/>
        <v>540</v>
      </c>
      <c r="G290">
        <f>VLOOKUP(B290,中交商品税率一览表!B:C,2,FALSE)</f>
        <v>0.09</v>
      </c>
    </row>
    <row r="291" spans="1:7" ht="16.3" x14ac:dyDescent="0.3">
      <c r="A291" s="25" t="s">
        <v>473</v>
      </c>
      <c r="B291" s="3" t="s">
        <v>160</v>
      </c>
      <c r="C291" s="3" t="s">
        <v>460</v>
      </c>
      <c r="D291" s="19">
        <v>5</v>
      </c>
      <c r="E291" s="10">
        <v>4.0999999999999996</v>
      </c>
      <c r="F291" s="10">
        <f t="shared" si="4"/>
        <v>20.5</v>
      </c>
      <c r="G291">
        <f>VLOOKUP(B291,中交商品税率一览表!B:C,2,FALSE)</f>
        <v>0.09</v>
      </c>
    </row>
    <row r="292" spans="1:7" ht="16.3" x14ac:dyDescent="0.3">
      <c r="A292" s="25" t="s">
        <v>473</v>
      </c>
      <c r="B292" s="3" t="s">
        <v>162</v>
      </c>
      <c r="C292" s="3" t="s">
        <v>460</v>
      </c>
      <c r="D292" s="19">
        <v>10</v>
      </c>
      <c r="E292" s="10">
        <v>4</v>
      </c>
      <c r="F292" s="10">
        <f t="shared" si="4"/>
        <v>40</v>
      </c>
      <c r="G292">
        <f>VLOOKUP(B292,中交商品税率一览表!B:C,2,FALSE)</f>
        <v>0.09</v>
      </c>
    </row>
    <row r="293" spans="1:7" ht="16.3" x14ac:dyDescent="0.3">
      <c r="A293" s="25" t="s">
        <v>473</v>
      </c>
      <c r="B293" s="3" t="s">
        <v>164</v>
      </c>
      <c r="C293" s="3" t="s">
        <v>460</v>
      </c>
      <c r="D293" s="19">
        <v>8</v>
      </c>
      <c r="E293" s="10">
        <v>11.7</v>
      </c>
      <c r="F293" s="10">
        <f t="shared" si="4"/>
        <v>93.6</v>
      </c>
      <c r="G293">
        <f>VLOOKUP(B293,中交商品税率一览表!B:C,2,FALSE)</f>
        <v>0.09</v>
      </c>
    </row>
    <row r="294" spans="1:7" ht="16.3" x14ac:dyDescent="0.3">
      <c r="A294" s="25" t="s">
        <v>473</v>
      </c>
      <c r="B294" s="3" t="s">
        <v>166</v>
      </c>
      <c r="C294" s="3" t="s">
        <v>460</v>
      </c>
      <c r="D294" s="19">
        <v>23</v>
      </c>
      <c r="E294" s="10">
        <v>4</v>
      </c>
      <c r="F294" s="10">
        <f t="shared" si="4"/>
        <v>92</v>
      </c>
      <c r="G294">
        <f>VLOOKUP(B294,中交商品税率一览表!B:C,2,FALSE)</f>
        <v>0.09</v>
      </c>
    </row>
    <row r="295" spans="1:7" ht="16.3" x14ac:dyDescent="0.3">
      <c r="A295" s="25" t="s">
        <v>473</v>
      </c>
      <c r="B295" s="3" t="s">
        <v>159</v>
      </c>
      <c r="C295" s="3" t="s">
        <v>460</v>
      </c>
      <c r="D295" s="19">
        <v>6</v>
      </c>
      <c r="E295" s="10">
        <v>3</v>
      </c>
      <c r="F295" s="10">
        <f t="shared" si="4"/>
        <v>18</v>
      </c>
      <c r="G295">
        <f>VLOOKUP(B295,中交商品税率一览表!B:C,2,FALSE)</f>
        <v>0.09</v>
      </c>
    </row>
    <row r="296" spans="1:7" ht="16.3" x14ac:dyDescent="0.3">
      <c r="A296" s="26" t="s">
        <v>473</v>
      </c>
      <c r="B296" s="17" t="s">
        <v>405</v>
      </c>
      <c r="C296" s="17" t="s">
        <v>463</v>
      </c>
      <c r="D296" s="19">
        <v>1</v>
      </c>
      <c r="E296" s="18">
        <v>10.5</v>
      </c>
      <c r="F296" s="18">
        <f t="shared" si="4"/>
        <v>10.5</v>
      </c>
      <c r="G296">
        <f>VLOOKUP(B296,中交商品税率一览表!B:C,2,FALSE)</f>
        <v>0.13</v>
      </c>
    </row>
  </sheetData>
  <autoFilter ref="A1:G296" xr:uid="{00000000-0009-0000-0000-000002000000}">
    <sortState xmlns:xlrd2="http://schemas.microsoft.com/office/spreadsheetml/2017/richdata2" ref="A2:G296">
      <sortCondition ref="A1"/>
    </sortState>
  </autoFilter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9"/>
  <sheetViews>
    <sheetView tabSelected="1" workbookViewId="0">
      <selection activeCell="K12" sqref="K12"/>
    </sheetView>
  </sheetViews>
  <sheetFormatPr defaultColWidth="9" defaultRowHeight="14.15" x14ac:dyDescent="0.3"/>
  <cols>
    <col min="1" max="1" width="12.3828125" style="6" customWidth="1"/>
    <col min="2" max="2" width="31.61328125" style="6" customWidth="1"/>
    <col min="3" max="3" width="8.84375" style="6" customWidth="1"/>
    <col min="4" max="4" width="10" style="21" bestFit="1" customWidth="1"/>
    <col min="5" max="5" width="10.3828125" style="21" customWidth="1"/>
    <col min="6" max="6" width="11.15234375" style="21" bestFit="1" customWidth="1"/>
    <col min="7" max="16384" width="9" style="6"/>
  </cols>
  <sheetData>
    <row r="1" spans="1:7" ht="16.3" x14ac:dyDescent="0.3">
      <c r="A1" s="3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s="6" t="s">
        <v>13</v>
      </c>
    </row>
    <row r="2" spans="1:7" ht="16.3" x14ac:dyDescent="0.3">
      <c r="A2" s="3" t="s">
        <v>475</v>
      </c>
      <c r="B2" s="3" t="s">
        <v>250</v>
      </c>
      <c r="C2" s="3" t="s">
        <v>460</v>
      </c>
      <c r="D2" s="19">
        <v>10.199999999999999</v>
      </c>
      <c r="E2" s="10">
        <v>32</v>
      </c>
      <c r="F2" s="10">
        <f t="shared" ref="F2:F40" si="0">D2*E2</f>
        <v>326.39999999999998</v>
      </c>
      <c r="G2" s="6">
        <f>VLOOKUP(B2,中交商品税率一览表!B:C,2,FALSE)</f>
        <v>0.09</v>
      </c>
    </row>
    <row r="3" spans="1:7" ht="16.3" x14ac:dyDescent="0.3">
      <c r="A3" s="3" t="s">
        <v>475</v>
      </c>
      <c r="B3" s="3" t="s">
        <v>362</v>
      </c>
      <c r="C3" s="3" t="s">
        <v>460</v>
      </c>
      <c r="D3" s="19">
        <v>2</v>
      </c>
      <c r="E3" s="10">
        <v>6</v>
      </c>
      <c r="F3" s="10">
        <f t="shared" si="0"/>
        <v>12</v>
      </c>
      <c r="G3" s="6">
        <f>VLOOKUP(B3,中交商品税率一览表!B:C,2,FALSE)</f>
        <v>0.13</v>
      </c>
    </row>
    <row r="4" spans="1:7" ht="16.3" x14ac:dyDescent="0.3">
      <c r="A4" s="3" t="s">
        <v>475</v>
      </c>
      <c r="B4" s="3" t="s">
        <v>39</v>
      </c>
      <c r="C4" s="3" t="s">
        <v>460</v>
      </c>
      <c r="D4" s="19">
        <v>3.6</v>
      </c>
      <c r="E4" s="10">
        <v>5.8</v>
      </c>
      <c r="F4" s="10">
        <f t="shared" si="0"/>
        <v>20.88</v>
      </c>
      <c r="G4" s="6">
        <f>VLOOKUP(B4,中交商品税率一览表!B:C,2,FALSE)</f>
        <v>0</v>
      </c>
    </row>
    <row r="5" spans="1:7" ht="16.3" x14ac:dyDescent="0.3">
      <c r="A5" s="3" t="s">
        <v>475</v>
      </c>
      <c r="B5" s="3" t="s">
        <v>168</v>
      </c>
      <c r="C5" s="3" t="s">
        <v>460</v>
      </c>
      <c r="D5" s="19">
        <v>8</v>
      </c>
      <c r="E5" s="10">
        <v>2.4</v>
      </c>
      <c r="F5" s="10">
        <f t="shared" si="0"/>
        <v>19.2</v>
      </c>
      <c r="G5" s="6">
        <f>VLOOKUP(B5,中交商品税率一览表!B:C,2,FALSE)</f>
        <v>0.09</v>
      </c>
    </row>
    <row r="6" spans="1:7" ht="16.3" x14ac:dyDescent="0.3">
      <c r="A6" s="3" t="s">
        <v>475</v>
      </c>
      <c r="B6" s="3" t="s">
        <v>38</v>
      </c>
      <c r="C6" s="3" t="s">
        <v>460</v>
      </c>
      <c r="D6" s="19">
        <v>1.5</v>
      </c>
      <c r="E6" s="10">
        <v>3</v>
      </c>
      <c r="F6" s="10">
        <f t="shared" si="0"/>
        <v>4.5</v>
      </c>
      <c r="G6" s="6">
        <f>VLOOKUP(B6,中交商品税率一览表!B:C,2,FALSE)</f>
        <v>0</v>
      </c>
    </row>
    <row r="7" spans="1:7" ht="16.3" x14ac:dyDescent="0.3">
      <c r="A7" s="3" t="s">
        <v>475</v>
      </c>
      <c r="B7" s="3" t="s">
        <v>57</v>
      </c>
      <c r="C7" s="3" t="s">
        <v>460</v>
      </c>
      <c r="D7" s="19">
        <v>2</v>
      </c>
      <c r="E7" s="10">
        <v>16.600000000000001</v>
      </c>
      <c r="F7" s="10">
        <f t="shared" si="0"/>
        <v>33.200000000000003</v>
      </c>
      <c r="G7" s="6">
        <f>VLOOKUP(B7,中交商品税率一览表!B:C,2,FALSE)</f>
        <v>0</v>
      </c>
    </row>
    <row r="8" spans="1:7" ht="16.3" x14ac:dyDescent="0.3">
      <c r="A8" s="3" t="s">
        <v>475</v>
      </c>
      <c r="B8" s="3" t="s">
        <v>58</v>
      </c>
      <c r="C8" s="3" t="s">
        <v>460</v>
      </c>
      <c r="D8" s="19">
        <v>10</v>
      </c>
      <c r="E8" s="10">
        <v>24</v>
      </c>
      <c r="F8" s="10">
        <f t="shared" si="0"/>
        <v>240</v>
      </c>
      <c r="G8" s="6">
        <f>VLOOKUP(B8,中交商品税率一览表!B:C,2,FALSE)</f>
        <v>0</v>
      </c>
    </row>
    <row r="9" spans="1:7" ht="16.3" x14ac:dyDescent="0.3">
      <c r="A9" s="3" t="s">
        <v>475</v>
      </c>
      <c r="B9" s="3" t="s">
        <v>22</v>
      </c>
      <c r="C9" s="3" t="s">
        <v>460</v>
      </c>
      <c r="D9" s="19">
        <v>10</v>
      </c>
      <c r="E9" s="10">
        <v>24</v>
      </c>
      <c r="F9" s="10">
        <f t="shared" si="0"/>
        <v>240</v>
      </c>
      <c r="G9" s="6">
        <f>VLOOKUP(B9,中交商品税率一览表!B:C,2,FALSE)</f>
        <v>0</v>
      </c>
    </row>
    <row r="10" spans="1:7" ht="16.3" x14ac:dyDescent="0.3">
      <c r="A10" s="3" t="s">
        <v>475</v>
      </c>
      <c r="B10" s="3" t="s">
        <v>76</v>
      </c>
      <c r="C10" s="3" t="s">
        <v>460</v>
      </c>
      <c r="D10" s="19">
        <v>8</v>
      </c>
      <c r="E10" s="10">
        <v>41.4</v>
      </c>
      <c r="F10" s="10">
        <f t="shared" si="0"/>
        <v>331.2</v>
      </c>
      <c r="G10" s="6">
        <f>VLOOKUP(B10,中交商品税率一览表!B:C,2,FALSE)</f>
        <v>0</v>
      </c>
    </row>
    <row r="11" spans="1:7" ht="16.3" x14ac:dyDescent="0.3">
      <c r="A11" s="3" t="s">
        <v>475</v>
      </c>
      <c r="B11" s="3" t="s">
        <v>406</v>
      </c>
      <c r="C11" s="3" t="s">
        <v>461</v>
      </c>
      <c r="D11" s="19">
        <v>6</v>
      </c>
      <c r="E11" s="10">
        <v>8.8000000000000007</v>
      </c>
      <c r="F11" s="10">
        <f t="shared" si="0"/>
        <v>52.800000000000004</v>
      </c>
      <c r="G11" s="6">
        <f>VLOOKUP(B11,中交商品税率一览表!B:C,2,FALSE)</f>
        <v>0.13</v>
      </c>
    </row>
    <row r="12" spans="1:7" ht="16.3" x14ac:dyDescent="0.3">
      <c r="A12" s="3" t="s">
        <v>475</v>
      </c>
      <c r="B12" s="3" t="s">
        <v>238</v>
      </c>
      <c r="C12" s="3" t="s">
        <v>460</v>
      </c>
      <c r="D12" s="19">
        <v>6</v>
      </c>
      <c r="E12" s="10">
        <v>24</v>
      </c>
      <c r="F12" s="10">
        <f t="shared" si="0"/>
        <v>144</v>
      </c>
      <c r="G12" s="6">
        <f>VLOOKUP(B12,中交商品税率一览表!B:C,2,FALSE)</f>
        <v>0.09</v>
      </c>
    </row>
    <row r="13" spans="1:7" ht="16.3" x14ac:dyDescent="0.3">
      <c r="A13" s="3" t="s">
        <v>475</v>
      </c>
      <c r="B13" s="3" t="s">
        <v>41</v>
      </c>
      <c r="C13" s="3" t="s">
        <v>460</v>
      </c>
      <c r="D13" s="19">
        <v>15</v>
      </c>
      <c r="E13" s="10">
        <v>7</v>
      </c>
      <c r="F13" s="10">
        <f t="shared" si="0"/>
        <v>105</v>
      </c>
      <c r="G13" s="6">
        <f>VLOOKUP(B13,中交商品税率一览表!B:C,2,FALSE)</f>
        <v>0</v>
      </c>
    </row>
    <row r="14" spans="1:7" ht="16.3" x14ac:dyDescent="0.3">
      <c r="A14" s="3" t="s">
        <v>475</v>
      </c>
      <c r="B14" s="3" t="s">
        <v>131</v>
      </c>
      <c r="C14" s="3" t="s">
        <v>460</v>
      </c>
      <c r="D14" s="19">
        <v>12</v>
      </c>
      <c r="E14" s="10">
        <v>4.7</v>
      </c>
      <c r="F14" s="10">
        <f t="shared" si="0"/>
        <v>56.400000000000006</v>
      </c>
      <c r="G14" s="6">
        <f>VLOOKUP(B14,中交商品税率一览表!B:C,2,FALSE)</f>
        <v>0</v>
      </c>
    </row>
    <row r="15" spans="1:7" ht="16.3" x14ac:dyDescent="0.3">
      <c r="A15" s="3" t="s">
        <v>475</v>
      </c>
      <c r="B15" s="3" t="s">
        <v>220</v>
      </c>
      <c r="C15" s="3" t="s">
        <v>464</v>
      </c>
      <c r="D15" s="19">
        <v>4</v>
      </c>
      <c r="E15" s="10">
        <f>358/4</f>
        <v>89.5</v>
      </c>
      <c r="F15" s="10">
        <f t="shared" si="0"/>
        <v>358</v>
      </c>
      <c r="G15" s="6">
        <f>VLOOKUP(B15,中交商品税率一览表!B:C,2,FALSE)</f>
        <v>0.09</v>
      </c>
    </row>
    <row r="16" spans="1:7" ht="16.3" x14ac:dyDescent="0.3">
      <c r="A16" s="3" t="s">
        <v>475</v>
      </c>
      <c r="B16" s="3" t="s">
        <v>34</v>
      </c>
      <c r="C16" s="3" t="s">
        <v>460</v>
      </c>
      <c r="D16" s="19">
        <v>5</v>
      </c>
      <c r="E16" s="10">
        <v>8</v>
      </c>
      <c r="F16" s="10">
        <f t="shared" si="0"/>
        <v>40</v>
      </c>
      <c r="G16" s="6">
        <f>VLOOKUP(B16,中交商品税率一览表!B:C,2,FALSE)</f>
        <v>0</v>
      </c>
    </row>
    <row r="17" spans="1:7" ht="16.3" x14ac:dyDescent="0.3">
      <c r="A17" s="3" t="s">
        <v>475</v>
      </c>
      <c r="B17" s="3" t="s">
        <v>82</v>
      </c>
      <c r="C17" s="3" t="s">
        <v>460</v>
      </c>
      <c r="D17" s="19">
        <v>7.28</v>
      </c>
      <c r="E17" s="10">
        <v>2.5</v>
      </c>
      <c r="F17" s="10">
        <f t="shared" si="0"/>
        <v>18.2</v>
      </c>
      <c r="G17" s="6">
        <f>VLOOKUP(B17,中交商品税率一览表!B:C,2,FALSE)</f>
        <v>0</v>
      </c>
    </row>
    <row r="18" spans="1:7" ht="16.3" x14ac:dyDescent="0.3">
      <c r="A18" s="3" t="s">
        <v>475</v>
      </c>
      <c r="B18" s="3" t="s">
        <v>123</v>
      </c>
      <c r="C18" s="3" t="s">
        <v>460</v>
      </c>
      <c r="D18" s="19">
        <v>10</v>
      </c>
      <c r="E18" s="10">
        <v>10</v>
      </c>
      <c r="F18" s="10">
        <f t="shared" si="0"/>
        <v>100</v>
      </c>
      <c r="G18" s="6">
        <f>VLOOKUP(B18,中交商品税率一览表!B:C,2,FALSE)</f>
        <v>0</v>
      </c>
    </row>
    <row r="19" spans="1:7" ht="16.3" x14ac:dyDescent="0.3">
      <c r="A19" s="3" t="s">
        <v>475</v>
      </c>
      <c r="B19" s="3" t="s">
        <v>32</v>
      </c>
      <c r="C19" s="3" t="s">
        <v>460</v>
      </c>
      <c r="D19" s="19">
        <v>2</v>
      </c>
      <c r="E19" s="10">
        <v>5</v>
      </c>
      <c r="F19" s="10">
        <f t="shared" si="0"/>
        <v>10</v>
      </c>
      <c r="G19" s="6">
        <f>VLOOKUP(B19,中交商品税率一览表!B:C,2,FALSE)</f>
        <v>0</v>
      </c>
    </row>
    <row r="20" spans="1:7" ht="16.3" x14ac:dyDescent="0.3">
      <c r="A20" s="3" t="s">
        <v>475</v>
      </c>
      <c r="B20" s="3" t="s">
        <v>59</v>
      </c>
      <c r="C20" s="3" t="s">
        <v>460</v>
      </c>
      <c r="D20" s="19">
        <v>3</v>
      </c>
      <c r="E20" s="10">
        <v>21</v>
      </c>
      <c r="F20" s="10">
        <f t="shared" si="0"/>
        <v>63</v>
      </c>
      <c r="G20" s="6">
        <f>VLOOKUP(B20,中交商品税率一览表!B:C,2,FALSE)</f>
        <v>0</v>
      </c>
    </row>
    <row r="21" spans="1:7" ht="16.3" x14ac:dyDescent="0.3">
      <c r="A21" s="3" t="s">
        <v>475</v>
      </c>
      <c r="B21" s="3" t="s">
        <v>29</v>
      </c>
      <c r="C21" s="3" t="s">
        <v>460</v>
      </c>
      <c r="D21" s="19">
        <v>3</v>
      </c>
      <c r="E21" s="10">
        <v>7.5</v>
      </c>
      <c r="F21" s="10">
        <f t="shared" si="0"/>
        <v>22.5</v>
      </c>
      <c r="G21" s="6">
        <f>VLOOKUP(B21,中交商品税率一览表!B:C,2,FALSE)</f>
        <v>0</v>
      </c>
    </row>
    <row r="22" spans="1:7" ht="16.3" x14ac:dyDescent="0.3">
      <c r="A22" s="3" t="s">
        <v>475</v>
      </c>
      <c r="B22" s="3" t="s">
        <v>121</v>
      </c>
      <c r="C22" s="3" t="s">
        <v>460</v>
      </c>
      <c r="D22" s="19">
        <v>3</v>
      </c>
      <c r="E22" s="10">
        <v>10.5</v>
      </c>
      <c r="F22" s="10">
        <f t="shared" si="0"/>
        <v>31.5</v>
      </c>
      <c r="G22" s="6">
        <f>VLOOKUP(B22,中交商品税率一览表!B:C,2,FALSE)</f>
        <v>0</v>
      </c>
    </row>
    <row r="23" spans="1:7" ht="16.3" x14ac:dyDescent="0.3">
      <c r="A23" s="3" t="s">
        <v>475</v>
      </c>
      <c r="B23" s="3" t="s">
        <v>51</v>
      </c>
      <c r="C23" s="3" t="s">
        <v>460</v>
      </c>
      <c r="D23" s="19">
        <v>3</v>
      </c>
      <c r="E23" s="10">
        <v>6.5</v>
      </c>
      <c r="F23" s="10">
        <f t="shared" si="0"/>
        <v>19.5</v>
      </c>
      <c r="G23" s="6">
        <f>VLOOKUP(B23,中交商品税率一览表!B:C,2,FALSE)</f>
        <v>0</v>
      </c>
    </row>
    <row r="24" spans="1:7" ht="16.3" x14ac:dyDescent="0.3">
      <c r="A24" s="3" t="s">
        <v>475</v>
      </c>
      <c r="B24" s="3" t="s">
        <v>143</v>
      </c>
      <c r="C24" s="3" t="s">
        <v>460</v>
      </c>
      <c r="D24" s="19">
        <v>3</v>
      </c>
      <c r="E24" s="10">
        <v>5.8</v>
      </c>
      <c r="F24" s="10">
        <f t="shared" si="0"/>
        <v>17.399999999999999</v>
      </c>
      <c r="G24" s="6">
        <f>VLOOKUP(B24,中交商品税率一览表!B:C,2,FALSE)</f>
        <v>0</v>
      </c>
    </row>
    <row r="25" spans="1:7" ht="16.3" x14ac:dyDescent="0.3">
      <c r="A25" s="3" t="s">
        <v>475</v>
      </c>
      <c r="B25" s="3" t="s">
        <v>226</v>
      </c>
      <c r="C25" s="3" t="s">
        <v>461</v>
      </c>
      <c r="D25" s="19">
        <v>2</v>
      </c>
      <c r="E25" s="10">
        <v>72.900000000000006</v>
      </c>
      <c r="F25" s="10">
        <f t="shared" si="0"/>
        <v>145.80000000000001</v>
      </c>
      <c r="G25" s="6">
        <f>VLOOKUP(B25,中交商品税率一览表!B:C,2,FALSE)</f>
        <v>0.09</v>
      </c>
    </row>
    <row r="26" spans="1:7" ht="16.3" x14ac:dyDescent="0.3">
      <c r="A26" s="3" t="s">
        <v>475</v>
      </c>
      <c r="B26" s="3" t="s">
        <v>128</v>
      </c>
      <c r="C26" s="3" t="s">
        <v>460</v>
      </c>
      <c r="D26" s="19">
        <v>2</v>
      </c>
      <c r="E26" s="10">
        <v>10.5</v>
      </c>
      <c r="F26" s="10">
        <f t="shared" si="0"/>
        <v>21</v>
      </c>
      <c r="G26" s="6">
        <f>VLOOKUP(B26,中交商品税率一览表!B:C,2,FALSE)</f>
        <v>0</v>
      </c>
    </row>
    <row r="27" spans="1:7" ht="16.3" x14ac:dyDescent="0.3">
      <c r="A27" s="3" t="s">
        <v>475</v>
      </c>
      <c r="B27" s="3" t="s">
        <v>37</v>
      </c>
      <c r="C27" s="3" t="s">
        <v>460</v>
      </c>
      <c r="D27" s="19">
        <v>3</v>
      </c>
      <c r="E27" s="10">
        <v>3</v>
      </c>
      <c r="F27" s="10">
        <f t="shared" si="0"/>
        <v>9</v>
      </c>
      <c r="G27" s="6">
        <f>VLOOKUP(B27,中交商品税率一览表!B:C,2,FALSE)</f>
        <v>0</v>
      </c>
    </row>
    <row r="28" spans="1:7" ht="16.3" x14ac:dyDescent="0.3">
      <c r="A28" s="3" t="s">
        <v>475</v>
      </c>
      <c r="B28" s="3" t="s">
        <v>36</v>
      </c>
      <c r="C28" s="3" t="s">
        <v>460</v>
      </c>
      <c r="D28" s="19">
        <v>3</v>
      </c>
      <c r="E28" s="10">
        <v>3.5</v>
      </c>
      <c r="F28" s="10">
        <f t="shared" si="0"/>
        <v>10.5</v>
      </c>
      <c r="G28" s="6">
        <f>VLOOKUP(B28,中交商品税率一览表!B:C,2,FALSE)</f>
        <v>0</v>
      </c>
    </row>
    <row r="29" spans="1:7" ht="16.3" x14ac:dyDescent="0.3">
      <c r="A29" s="3" t="s">
        <v>475</v>
      </c>
      <c r="B29" s="3" t="s">
        <v>407</v>
      </c>
      <c r="C29" s="3" t="s">
        <v>461</v>
      </c>
      <c r="D29" s="19">
        <v>3</v>
      </c>
      <c r="E29" s="10">
        <v>18.399999999999999</v>
      </c>
      <c r="F29" s="10">
        <f t="shared" si="0"/>
        <v>55.199999999999996</v>
      </c>
      <c r="G29" s="6">
        <f>VLOOKUP(B29,中交商品税率一览表!B:C,2,FALSE)</f>
        <v>0.13</v>
      </c>
    </row>
    <row r="30" spans="1:7" ht="16.3" x14ac:dyDescent="0.3">
      <c r="A30" s="3" t="s">
        <v>475</v>
      </c>
      <c r="B30" s="3" t="s">
        <v>290</v>
      </c>
      <c r="C30" s="3" t="s">
        <v>471</v>
      </c>
      <c r="D30" s="19">
        <v>5</v>
      </c>
      <c r="E30" s="10">
        <v>45</v>
      </c>
      <c r="F30" s="10">
        <f t="shared" si="0"/>
        <v>225</v>
      </c>
      <c r="G30" s="6">
        <f>VLOOKUP(B30,中交商品税率一览表!B:C,2,FALSE)</f>
        <v>0.13</v>
      </c>
    </row>
    <row r="31" spans="1:7" ht="16.3" x14ac:dyDescent="0.3">
      <c r="A31" s="3" t="s">
        <v>475</v>
      </c>
      <c r="B31" s="3" t="s">
        <v>292</v>
      </c>
      <c r="C31" s="3" t="s">
        <v>467</v>
      </c>
      <c r="D31" s="19">
        <v>12</v>
      </c>
      <c r="E31" s="10">
        <v>16.25</v>
      </c>
      <c r="F31" s="10">
        <f t="shared" si="0"/>
        <v>195</v>
      </c>
      <c r="G31" s="6">
        <f>VLOOKUP(B31,中交商品税率一览表!B:C,2,FALSE)</f>
        <v>0.13</v>
      </c>
    </row>
    <row r="32" spans="1:7" ht="16.3" x14ac:dyDescent="0.3">
      <c r="A32" s="3" t="s">
        <v>475</v>
      </c>
      <c r="B32" s="3" t="s">
        <v>291</v>
      </c>
      <c r="C32" s="3" t="s">
        <v>471</v>
      </c>
      <c r="D32" s="19">
        <v>2</v>
      </c>
      <c r="E32" s="10">
        <v>50</v>
      </c>
      <c r="F32" s="10">
        <f t="shared" si="0"/>
        <v>100</v>
      </c>
      <c r="G32" s="6">
        <f>VLOOKUP(B32,中交商品税率一览表!B:C,2,FALSE)</f>
        <v>0.13</v>
      </c>
    </row>
    <row r="33" spans="1:7" ht="16.3" x14ac:dyDescent="0.3">
      <c r="A33" s="3" t="s">
        <v>475</v>
      </c>
      <c r="B33" s="3" t="s">
        <v>408</v>
      </c>
      <c r="C33" s="3" t="s">
        <v>471</v>
      </c>
      <c r="D33" s="19">
        <v>1</v>
      </c>
      <c r="E33" s="10">
        <v>54</v>
      </c>
      <c r="F33" s="10">
        <f t="shared" si="0"/>
        <v>54</v>
      </c>
      <c r="G33" s="6">
        <f>VLOOKUP(B33,中交商品税率一览表!B:C,2,FALSE)</f>
        <v>0.13</v>
      </c>
    </row>
    <row r="34" spans="1:7" ht="16.3" x14ac:dyDescent="0.3">
      <c r="A34" s="3" t="s">
        <v>475</v>
      </c>
      <c r="B34" s="3" t="s">
        <v>160</v>
      </c>
      <c r="C34" s="3" t="s">
        <v>460</v>
      </c>
      <c r="D34" s="19">
        <v>5</v>
      </c>
      <c r="E34" s="10">
        <v>4.0999999999999996</v>
      </c>
      <c r="F34" s="10">
        <f t="shared" si="0"/>
        <v>20.5</v>
      </c>
      <c r="G34" s="6">
        <f>VLOOKUP(B34,中交商品税率一览表!B:C,2,FALSE)</f>
        <v>0.09</v>
      </c>
    </row>
    <row r="35" spans="1:7" ht="16.3" x14ac:dyDescent="0.3">
      <c r="A35" s="3" t="s">
        <v>475</v>
      </c>
      <c r="B35" s="3" t="s">
        <v>162</v>
      </c>
      <c r="C35" s="3" t="s">
        <v>460</v>
      </c>
      <c r="D35" s="19">
        <v>16</v>
      </c>
      <c r="E35" s="10">
        <v>8.5</v>
      </c>
      <c r="F35" s="10">
        <f t="shared" si="0"/>
        <v>136</v>
      </c>
      <c r="G35" s="6">
        <f>VLOOKUP(B35,中交商品税率一览表!B:C,2,FALSE)</f>
        <v>0.09</v>
      </c>
    </row>
    <row r="36" spans="1:7" ht="16.3" x14ac:dyDescent="0.3">
      <c r="A36" s="3" t="s">
        <v>475</v>
      </c>
      <c r="B36" s="3" t="s">
        <v>201</v>
      </c>
      <c r="C36" s="3" t="s">
        <v>460</v>
      </c>
      <c r="D36" s="19">
        <v>11.2</v>
      </c>
      <c r="E36" s="10">
        <v>6.5</v>
      </c>
      <c r="F36" s="10">
        <f t="shared" si="0"/>
        <v>72.8</v>
      </c>
      <c r="G36" s="6">
        <f>VLOOKUP(B36,中交商品税率一览表!B:C,2,FALSE)</f>
        <v>0.09</v>
      </c>
    </row>
    <row r="37" spans="1:7" ht="16.3" x14ac:dyDescent="0.3">
      <c r="A37" s="3" t="s">
        <v>475</v>
      </c>
      <c r="B37" s="3" t="s">
        <v>232</v>
      </c>
      <c r="C37" s="3" t="s">
        <v>474</v>
      </c>
      <c r="D37" s="19">
        <v>10</v>
      </c>
      <c r="E37" s="10">
        <v>27</v>
      </c>
      <c r="F37" s="10">
        <f t="shared" si="0"/>
        <v>270</v>
      </c>
      <c r="G37" s="6">
        <f>VLOOKUP(B37,中交商品税率一览表!B:C,2,FALSE)</f>
        <v>0.09</v>
      </c>
    </row>
    <row r="38" spans="1:7" ht="16.3" x14ac:dyDescent="0.3">
      <c r="A38" s="3" t="s">
        <v>476</v>
      </c>
      <c r="B38" s="3" t="s">
        <v>186</v>
      </c>
      <c r="C38" s="3" t="s">
        <v>461</v>
      </c>
      <c r="D38" s="19">
        <v>2</v>
      </c>
      <c r="E38" s="10">
        <v>70.650000000000006</v>
      </c>
      <c r="F38" s="10">
        <f t="shared" si="0"/>
        <v>141.30000000000001</v>
      </c>
      <c r="G38" s="6">
        <f>VLOOKUP(B38,中交商品税率一览表!B:C,2,FALSE)</f>
        <v>0.09</v>
      </c>
    </row>
    <row r="39" spans="1:7" ht="16.3" x14ac:dyDescent="0.3">
      <c r="A39" s="3" t="s">
        <v>476</v>
      </c>
      <c r="B39" s="3" t="s">
        <v>176</v>
      </c>
      <c r="C39" s="3" t="s">
        <v>460</v>
      </c>
      <c r="D39" s="19">
        <v>3</v>
      </c>
      <c r="E39" s="10">
        <v>6.5</v>
      </c>
      <c r="F39" s="10">
        <f t="shared" si="0"/>
        <v>19.5</v>
      </c>
      <c r="G39" s="6">
        <f>VLOOKUP(B39,中交商品税率一览表!B:C,2,FALSE)</f>
        <v>0.09</v>
      </c>
    </row>
    <row r="40" spans="1:7" ht="16.3" x14ac:dyDescent="0.3">
      <c r="A40" s="3" t="s">
        <v>476</v>
      </c>
      <c r="B40" s="3" t="s">
        <v>185</v>
      </c>
      <c r="C40" s="3" t="s">
        <v>460</v>
      </c>
      <c r="D40" s="19">
        <v>1</v>
      </c>
      <c r="E40" s="10">
        <v>34</v>
      </c>
      <c r="F40" s="10">
        <f t="shared" si="0"/>
        <v>34</v>
      </c>
      <c r="G40" s="6">
        <f>VLOOKUP(B40,中交商品税率一览表!B:C,2,FALSE)</f>
        <v>0.09</v>
      </c>
    </row>
    <row r="41" spans="1:7" ht="16.3" x14ac:dyDescent="0.3">
      <c r="A41" s="3" t="s">
        <v>476</v>
      </c>
      <c r="B41" s="3" t="s">
        <v>397</v>
      </c>
      <c r="C41" s="3" t="s">
        <v>463</v>
      </c>
      <c r="D41" s="19">
        <v>1</v>
      </c>
      <c r="E41" s="10">
        <v>13</v>
      </c>
      <c r="F41" s="10">
        <f t="shared" ref="F41:F72" si="1">D41*E41</f>
        <v>13</v>
      </c>
      <c r="G41" s="6">
        <f>VLOOKUP(B41,中交商品税率一览表!B:C,2,FALSE)</f>
        <v>0.13</v>
      </c>
    </row>
    <row r="42" spans="1:7" ht="16.3" x14ac:dyDescent="0.3">
      <c r="A42" s="3" t="s">
        <v>476</v>
      </c>
      <c r="B42" s="3" t="s">
        <v>409</v>
      </c>
      <c r="C42" s="3" t="s">
        <v>463</v>
      </c>
      <c r="D42" s="19">
        <v>1</v>
      </c>
      <c r="E42" s="10">
        <v>22.43</v>
      </c>
      <c r="F42" s="10">
        <f t="shared" si="1"/>
        <v>22.43</v>
      </c>
      <c r="G42" s="6">
        <f>VLOOKUP(B42,中交商品税率一览表!B:C,2,FALSE)</f>
        <v>0.13</v>
      </c>
    </row>
    <row r="43" spans="1:7" ht="16.3" x14ac:dyDescent="0.3">
      <c r="A43" s="3" t="s">
        <v>476</v>
      </c>
      <c r="B43" s="3" t="s">
        <v>309</v>
      </c>
      <c r="C43" s="3" t="s">
        <v>464</v>
      </c>
      <c r="D43" s="19">
        <v>1</v>
      </c>
      <c r="E43" s="10">
        <v>40</v>
      </c>
      <c r="F43" s="10">
        <f t="shared" si="1"/>
        <v>40</v>
      </c>
      <c r="G43" s="6">
        <f>VLOOKUP(B43,中交商品税率一览表!B:C,2,FALSE)</f>
        <v>0.13</v>
      </c>
    </row>
    <row r="44" spans="1:7" ht="16.3" x14ac:dyDescent="0.3">
      <c r="A44" s="3" t="s">
        <v>476</v>
      </c>
      <c r="B44" s="3" t="s">
        <v>410</v>
      </c>
      <c r="C44" s="3" t="s">
        <v>463</v>
      </c>
      <c r="D44" s="19">
        <v>3</v>
      </c>
      <c r="E44" s="10">
        <v>26</v>
      </c>
      <c r="F44" s="10">
        <f t="shared" si="1"/>
        <v>78</v>
      </c>
      <c r="G44" s="6">
        <f>VLOOKUP(B44,中交商品税率一览表!B:C,2,FALSE)</f>
        <v>0.13</v>
      </c>
    </row>
    <row r="45" spans="1:7" ht="16.3" x14ac:dyDescent="0.3">
      <c r="A45" s="3" t="s">
        <v>476</v>
      </c>
      <c r="B45" s="3" t="s">
        <v>411</v>
      </c>
      <c r="C45" s="3" t="s">
        <v>461</v>
      </c>
      <c r="D45" s="19">
        <v>1</v>
      </c>
      <c r="E45" s="10">
        <v>39.1</v>
      </c>
      <c r="F45" s="10">
        <f t="shared" si="1"/>
        <v>39.1</v>
      </c>
      <c r="G45" s="6">
        <f>VLOOKUP(B45,中交商品税率一览表!B:C,2,FALSE)</f>
        <v>0.13</v>
      </c>
    </row>
    <row r="46" spans="1:7" ht="16.3" x14ac:dyDescent="0.3">
      <c r="A46" s="3" t="s">
        <v>476</v>
      </c>
      <c r="B46" s="3" t="s">
        <v>120</v>
      </c>
      <c r="C46" s="3" t="s">
        <v>460</v>
      </c>
      <c r="D46" s="19">
        <v>5</v>
      </c>
      <c r="E46" s="10">
        <v>5.8</v>
      </c>
      <c r="F46" s="10">
        <f t="shared" si="1"/>
        <v>29</v>
      </c>
      <c r="G46" s="6">
        <f>VLOOKUP(B46,中交商品税率一览表!B:C,2,FALSE)</f>
        <v>0</v>
      </c>
    </row>
    <row r="47" spans="1:7" ht="16.3" x14ac:dyDescent="0.3">
      <c r="A47" s="3" t="s">
        <v>476</v>
      </c>
      <c r="B47" s="3" t="s">
        <v>144</v>
      </c>
      <c r="C47" s="3" t="s">
        <v>460</v>
      </c>
      <c r="D47" s="19">
        <v>2</v>
      </c>
      <c r="E47" s="10">
        <v>20</v>
      </c>
      <c r="F47" s="10">
        <f t="shared" si="1"/>
        <v>40</v>
      </c>
      <c r="G47" s="6">
        <f>VLOOKUP(B47,中交商品税率一览表!B:C,2,FALSE)</f>
        <v>0</v>
      </c>
    </row>
    <row r="48" spans="1:7" ht="16.3" x14ac:dyDescent="0.3">
      <c r="A48" s="3" t="s">
        <v>476</v>
      </c>
      <c r="B48" s="3" t="s">
        <v>52</v>
      </c>
      <c r="C48" s="3" t="s">
        <v>460</v>
      </c>
      <c r="D48" s="19">
        <v>2</v>
      </c>
      <c r="E48" s="10">
        <v>3</v>
      </c>
      <c r="F48" s="10">
        <f t="shared" si="1"/>
        <v>6</v>
      </c>
      <c r="G48" s="6">
        <f>VLOOKUP(B48,中交商品税率一览表!B:C,2,FALSE)</f>
        <v>0</v>
      </c>
    </row>
    <row r="49" spans="1:7" ht="16.3" x14ac:dyDescent="0.3">
      <c r="A49" s="3" t="s">
        <v>476</v>
      </c>
      <c r="B49" s="3" t="s">
        <v>38</v>
      </c>
      <c r="C49" s="3" t="s">
        <v>460</v>
      </c>
      <c r="D49" s="19">
        <v>2</v>
      </c>
      <c r="E49" s="10">
        <v>3</v>
      </c>
      <c r="F49" s="10">
        <f t="shared" si="1"/>
        <v>6</v>
      </c>
      <c r="G49" s="6">
        <f>VLOOKUP(B49,中交商品税率一览表!B:C,2,FALSE)</f>
        <v>0</v>
      </c>
    </row>
    <row r="50" spans="1:7" ht="16.3" x14ac:dyDescent="0.3">
      <c r="A50" s="3" t="s">
        <v>476</v>
      </c>
      <c r="B50" s="3" t="s">
        <v>145</v>
      </c>
      <c r="C50" s="3" t="s">
        <v>460</v>
      </c>
      <c r="D50" s="19">
        <v>6</v>
      </c>
      <c r="E50" s="10">
        <v>33</v>
      </c>
      <c r="F50" s="10">
        <f t="shared" si="1"/>
        <v>198</v>
      </c>
      <c r="G50" s="6">
        <f>VLOOKUP(B50,中交商品税率一览表!B:C,2,FALSE)</f>
        <v>0</v>
      </c>
    </row>
    <row r="51" spans="1:7" ht="16.3" x14ac:dyDescent="0.3">
      <c r="A51" s="3" t="s">
        <v>476</v>
      </c>
      <c r="B51" s="3" t="s">
        <v>81</v>
      </c>
      <c r="C51" s="3" t="s">
        <v>460</v>
      </c>
      <c r="D51" s="19">
        <v>5</v>
      </c>
      <c r="E51" s="10">
        <v>10</v>
      </c>
      <c r="F51" s="10">
        <f t="shared" si="1"/>
        <v>50</v>
      </c>
      <c r="G51" s="6">
        <f>VLOOKUP(B51,中交商品税率一览表!B:C,2,FALSE)</f>
        <v>0</v>
      </c>
    </row>
    <row r="52" spans="1:7" ht="16.3" x14ac:dyDescent="0.3">
      <c r="A52" s="3" t="s">
        <v>476</v>
      </c>
      <c r="B52" s="3" t="s">
        <v>79</v>
      </c>
      <c r="C52" s="3" t="s">
        <v>460</v>
      </c>
      <c r="D52" s="19">
        <v>8</v>
      </c>
      <c r="E52" s="10">
        <v>27</v>
      </c>
      <c r="F52" s="10">
        <f t="shared" si="1"/>
        <v>216</v>
      </c>
      <c r="G52" s="6">
        <f>VLOOKUP(B52,中交商品税率一览表!B:C,2,FALSE)</f>
        <v>0</v>
      </c>
    </row>
    <row r="53" spans="1:7" ht="16.3" x14ac:dyDescent="0.3">
      <c r="A53" s="3" t="s">
        <v>476</v>
      </c>
      <c r="B53" s="3" t="s">
        <v>116</v>
      </c>
      <c r="C53" s="3" t="s">
        <v>460</v>
      </c>
      <c r="D53" s="19">
        <v>18</v>
      </c>
      <c r="E53" s="10">
        <v>7</v>
      </c>
      <c r="F53" s="10">
        <f t="shared" si="1"/>
        <v>126</v>
      </c>
      <c r="G53" s="6">
        <f>VLOOKUP(B53,中交商品税率一览表!B:C,2,FALSE)</f>
        <v>0</v>
      </c>
    </row>
    <row r="54" spans="1:7" ht="16.3" x14ac:dyDescent="0.3">
      <c r="A54" s="3" t="s">
        <v>476</v>
      </c>
      <c r="B54" s="3" t="s">
        <v>40</v>
      </c>
      <c r="C54" s="3" t="s">
        <v>460</v>
      </c>
      <c r="D54" s="19">
        <v>10</v>
      </c>
      <c r="E54" s="10">
        <v>2.7</v>
      </c>
      <c r="F54" s="10">
        <f t="shared" si="1"/>
        <v>27</v>
      </c>
      <c r="G54" s="6">
        <f>VLOOKUP(B54,中交商品税率一览表!B:C,2,FALSE)</f>
        <v>0</v>
      </c>
    </row>
    <row r="55" spans="1:7" ht="16.3" x14ac:dyDescent="0.3">
      <c r="A55" s="3" t="s">
        <v>476</v>
      </c>
      <c r="B55" s="3" t="s">
        <v>93</v>
      </c>
      <c r="C55" s="3" t="s">
        <v>460</v>
      </c>
      <c r="D55" s="19">
        <v>4</v>
      </c>
      <c r="E55" s="10">
        <v>10</v>
      </c>
      <c r="F55" s="10">
        <f t="shared" si="1"/>
        <v>40</v>
      </c>
      <c r="G55" s="6">
        <f>VLOOKUP(B55,中交商品税率一览表!B:C,2,FALSE)</f>
        <v>0</v>
      </c>
    </row>
    <row r="56" spans="1:7" ht="16.3" x14ac:dyDescent="0.3">
      <c r="A56" s="3" t="s">
        <v>476</v>
      </c>
      <c r="B56" s="3" t="s">
        <v>42</v>
      </c>
      <c r="C56" s="3" t="s">
        <v>460</v>
      </c>
      <c r="D56" s="19">
        <v>10</v>
      </c>
      <c r="E56" s="10">
        <v>2.8</v>
      </c>
      <c r="F56" s="10">
        <f t="shared" si="1"/>
        <v>28</v>
      </c>
      <c r="G56" s="6">
        <f>VLOOKUP(B56,中交商品税率一览表!B:C,2,FALSE)</f>
        <v>0</v>
      </c>
    </row>
    <row r="57" spans="1:7" ht="16.3" x14ac:dyDescent="0.3">
      <c r="A57" s="3" t="s">
        <v>476</v>
      </c>
      <c r="B57" s="3" t="s">
        <v>18</v>
      </c>
      <c r="C57" s="3" t="s">
        <v>460</v>
      </c>
      <c r="D57" s="19">
        <v>2</v>
      </c>
      <c r="E57" s="10">
        <v>7.14</v>
      </c>
      <c r="F57" s="10">
        <f t="shared" si="1"/>
        <v>14.28</v>
      </c>
      <c r="G57" s="6">
        <f>VLOOKUP(B57,中交商品税率一览表!B:C,2,FALSE)</f>
        <v>0</v>
      </c>
    </row>
    <row r="58" spans="1:7" ht="16.3" x14ac:dyDescent="0.3">
      <c r="A58" s="3" t="s">
        <v>476</v>
      </c>
      <c r="B58" s="3" t="s">
        <v>28</v>
      </c>
      <c r="C58" s="3" t="s">
        <v>460</v>
      </c>
      <c r="D58" s="19">
        <v>1</v>
      </c>
      <c r="E58" s="10">
        <v>11.2</v>
      </c>
      <c r="F58" s="10">
        <f t="shared" si="1"/>
        <v>11.2</v>
      </c>
      <c r="G58" s="6">
        <f>VLOOKUP(B58,中交商品税率一览表!B:C,2,FALSE)</f>
        <v>0</v>
      </c>
    </row>
    <row r="59" spans="1:7" ht="16.3" x14ac:dyDescent="0.3">
      <c r="A59" s="3" t="s">
        <v>476</v>
      </c>
      <c r="B59" s="3" t="s">
        <v>44</v>
      </c>
      <c r="C59" s="3" t="s">
        <v>462</v>
      </c>
      <c r="D59" s="19">
        <v>10</v>
      </c>
      <c r="E59" s="10">
        <v>4</v>
      </c>
      <c r="F59" s="10">
        <f t="shared" si="1"/>
        <v>40</v>
      </c>
      <c r="G59" s="6">
        <f>VLOOKUP(B59,中交商品税率一览表!B:C,2,FALSE)</f>
        <v>0</v>
      </c>
    </row>
    <row r="60" spans="1:7" ht="16.3" x14ac:dyDescent="0.3">
      <c r="A60" s="3" t="s">
        <v>476</v>
      </c>
      <c r="B60" s="3" t="s">
        <v>58</v>
      </c>
      <c r="C60" s="3" t="s">
        <v>460</v>
      </c>
      <c r="D60" s="19">
        <v>10</v>
      </c>
      <c r="E60" s="10">
        <v>24</v>
      </c>
      <c r="F60" s="10">
        <f t="shared" si="1"/>
        <v>240</v>
      </c>
      <c r="G60" s="6">
        <f>VLOOKUP(B60,中交商品税率一览表!B:C,2,FALSE)</f>
        <v>0</v>
      </c>
    </row>
    <row r="61" spans="1:7" ht="16.3" x14ac:dyDescent="0.3">
      <c r="A61" s="3" t="s">
        <v>476</v>
      </c>
      <c r="B61" s="3" t="s">
        <v>181</v>
      </c>
      <c r="C61" s="3" t="s">
        <v>460</v>
      </c>
      <c r="D61" s="19">
        <v>3</v>
      </c>
      <c r="E61" s="10">
        <v>40</v>
      </c>
      <c r="F61" s="10">
        <f t="shared" si="1"/>
        <v>120</v>
      </c>
      <c r="G61" s="6">
        <f>VLOOKUP(B61,中交商品税率一览表!B:C,2,FALSE)</f>
        <v>0.09</v>
      </c>
    </row>
    <row r="62" spans="1:7" ht="16.3" x14ac:dyDescent="0.3">
      <c r="A62" s="3" t="s">
        <v>476</v>
      </c>
      <c r="B62" s="3" t="s">
        <v>84</v>
      </c>
      <c r="C62" s="3" t="s">
        <v>460</v>
      </c>
      <c r="D62" s="19">
        <v>5</v>
      </c>
      <c r="E62" s="10">
        <v>2.5</v>
      </c>
      <c r="F62" s="10">
        <f t="shared" si="1"/>
        <v>12.5</v>
      </c>
      <c r="G62" s="6">
        <f>VLOOKUP(B62,中交商品税率一览表!B:C,2,FALSE)</f>
        <v>0</v>
      </c>
    </row>
    <row r="63" spans="1:7" ht="16.3" x14ac:dyDescent="0.3">
      <c r="A63" s="3" t="s">
        <v>476</v>
      </c>
      <c r="B63" s="3" t="s">
        <v>412</v>
      </c>
      <c r="C63" s="3" t="s">
        <v>469</v>
      </c>
      <c r="D63" s="19">
        <v>3</v>
      </c>
      <c r="E63" s="10">
        <v>4</v>
      </c>
      <c r="F63" s="10">
        <f t="shared" si="1"/>
        <v>12</v>
      </c>
      <c r="G63" s="6">
        <f>VLOOKUP(B63,中交商品税率一览表!B:C,2,FALSE)</f>
        <v>0.13</v>
      </c>
    </row>
    <row r="64" spans="1:7" ht="16.3" x14ac:dyDescent="0.3">
      <c r="A64" s="3" t="s">
        <v>477</v>
      </c>
      <c r="B64" s="3" t="s">
        <v>259</v>
      </c>
      <c r="C64" s="3" t="s">
        <v>460</v>
      </c>
      <c r="D64" s="19">
        <v>9</v>
      </c>
      <c r="E64" s="10">
        <v>24</v>
      </c>
      <c r="F64" s="10">
        <f t="shared" si="1"/>
        <v>216</v>
      </c>
      <c r="G64" s="6">
        <f>VLOOKUP(B64,中交商品税率一览表!B:C,2,FALSE)</f>
        <v>0.09</v>
      </c>
    </row>
    <row r="65" spans="1:7" ht="16.3" x14ac:dyDescent="0.3">
      <c r="A65" s="3" t="s">
        <v>477</v>
      </c>
      <c r="B65" s="3" t="s">
        <v>46</v>
      </c>
      <c r="C65" s="3" t="s">
        <v>460</v>
      </c>
      <c r="D65" s="19">
        <v>0.5</v>
      </c>
      <c r="E65" s="10">
        <v>10.5</v>
      </c>
      <c r="F65" s="10">
        <f t="shared" si="1"/>
        <v>5.25</v>
      </c>
      <c r="G65" s="6">
        <f>VLOOKUP(B65,中交商品税率一览表!B:C,2,FALSE)</f>
        <v>0</v>
      </c>
    </row>
    <row r="66" spans="1:7" ht="16.3" x14ac:dyDescent="0.3">
      <c r="A66" s="3" t="s">
        <v>477</v>
      </c>
      <c r="B66" s="3" t="s">
        <v>27</v>
      </c>
      <c r="C66" s="3" t="s">
        <v>460</v>
      </c>
      <c r="D66" s="19">
        <v>2</v>
      </c>
      <c r="E66" s="10">
        <v>6.3</v>
      </c>
      <c r="F66" s="10">
        <f t="shared" si="1"/>
        <v>12.6</v>
      </c>
      <c r="G66" s="6">
        <f>VLOOKUP(B66,中交商品税率一览表!B:C,2,FALSE)</f>
        <v>0</v>
      </c>
    </row>
    <row r="67" spans="1:7" ht="16.3" x14ac:dyDescent="0.3">
      <c r="A67" s="3" t="s">
        <v>477</v>
      </c>
      <c r="B67" s="3" t="s">
        <v>51</v>
      </c>
      <c r="C67" s="3" t="s">
        <v>460</v>
      </c>
      <c r="D67" s="19">
        <v>2</v>
      </c>
      <c r="E67" s="10">
        <v>6.5</v>
      </c>
      <c r="F67" s="10">
        <f t="shared" si="1"/>
        <v>13</v>
      </c>
      <c r="G67" s="6">
        <f>VLOOKUP(B67,中交商品税率一览表!B:C,2,FALSE)</f>
        <v>0</v>
      </c>
    </row>
    <row r="68" spans="1:7" ht="16.3" x14ac:dyDescent="0.3">
      <c r="A68" s="3" t="s">
        <v>477</v>
      </c>
      <c r="B68" s="3" t="s">
        <v>29</v>
      </c>
      <c r="C68" s="3" t="s">
        <v>460</v>
      </c>
      <c r="D68" s="19">
        <v>5</v>
      </c>
      <c r="E68" s="10">
        <v>7.5</v>
      </c>
      <c r="F68" s="10">
        <f t="shared" si="1"/>
        <v>37.5</v>
      </c>
      <c r="G68" s="6">
        <f>VLOOKUP(B68,中交商品税率一览表!B:C,2,FALSE)</f>
        <v>0</v>
      </c>
    </row>
    <row r="69" spans="1:7" ht="16.3" x14ac:dyDescent="0.3">
      <c r="A69" s="3" t="s">
        <v>477</v>
      </c>
      <c r="B69" s="3" t="s">
        <v>121</v>
      </c>
      <c r="C69" s="3" t="s">
        <v>460</v>
      </c>
      <c r="D69" s="19">
        <v>2</v>
      </c>
      <c r="E69" s="10">
        <v>10.5</v>
      </c>
      <c r="F69" s="10">
        <f t="shared" si="1"/>
        <v>21</v>
      </c>
      <c r="G69" s="6">
        <f>VLOOKUP(B69,中交商品税率一览表!B:C,2,FALSE)</f>
        <v>0</v>
      </c>
    </row>
    <row r="70" spans="1:7" ht="16.3" x14ac:dyDescent="0.3">
      <c r="A70" s="3" t="s">
        <v>477</v>
      </c>
      <c r="B70" s="3" t="s">
        <v>14</v>
      </c>
      <c r="C70" s="3" t="s">
        <v>460</v>
      </c>
      <c r="D70" s="19">
        <v>2</v>
      </c>
      <c r="E70" s="10">
        <v>7.5</v>
      </c>
      <c r="F70" s="10">
        <f t="shared" si="1"/>
        <v>15</v>
      </c>
      <c r="G70" s="6">
        <f>VLOOKUP(B70,中交商品税率一览表!B:C,2,FALSE)</f>
        <v>0</v>
      </c>
    </row>
    <row r="71" spans="1:7" ht="16.3" x14ac:dyDescent="0.3">
      <c r="A71" s="3" t="s">
        <v>477</v>
      </c>
      <c r="B71" s="3" t="s">
        <v>300</v>
      </c>
      <c r="C71" s="3" t="s">
        <v>460</v>
      </c>
      <c r="D71" s="19">
        <v>6</v>
      </c>
      <c r="E71" s="10">
        <v>3.25</v>
      </c>
      <c r="F71" s="10">
        <f t="shared" si="1"/>
        <v>19.5</v>
      </c>
      <c r="G71" s="6">
        <f>VLOOKUP(B71,中交商品税率一览表!B:C,2,FALSE)</f>
        <v>0.13</v>
      </c>
    </row>
    <row r="72" spans="1:7" ht="16.3" x14ac:dyDescent="0.3">
      <c r="A72" s="3" t="s">
        <v>477</v>
      </c>
      <c r="B72" s="3" t="s">
        <v>122</v>
      </c>
      <c r="C72" s="3" t="s">
        <v>460</v>
      </c>
      <c r="D72" s="19">
        <v>6</v>
      </c>
      <c r="E72" s="10">
        <v>30</v>
      </c>
      <c r="F72" s="10">
        <f t="shared" si="1"/>
        <v>180</v>
      </c>
      <c r="G72" s="6">
        <f>VLOOKUP(B72,中交商品税率一览表!B:C,2,FALSE)</f>
        <v>0</v>
      </c>
    </row>
    <row r="73" spans="1:7" ht="16.3" x14ac:dyDescent="0.3">
      <c r="A73" s="3" t="s">
        <v>477</v>
      </c>
      <c r="B73" s="3" t="s">
        <v>112</v>
      </c>
      <c r="C73" s="3" t="s">
        <v>460</v>
      </c>
      <c r="D73" s="19">
        <v>8</v>
      </c>
      <c r="E73" s="10">
        <v>16.5</v>
      </c>
      <c r="F73" s="10">
        <f t="shared" ref="F73:F104" si="2">D73*E73</f>
        <v>132</v>
      </c>
      <c r="G73" s="6">
        <f>VLOOKUP(B73,中交商品税率一览表!B:C,2,FALSE)</f>
        <v>0</v>
      </c>
    </row>
    <row r="74" spans="1:7" ht="16.3" x14ac:dyDescent="0.3">
      <c r="A74" s="3" t="s">
        <v>477</v>
      </c>
      <c r="B74" s="3" t="s">
        <v>56</v>
      </c>
      <c r="C74" s="3" t="s">
        <v>460</v>
      </c>
      <c r="D74" s="19">
        <v>5</v>
      </c>
      <c r="E74" s="10">
        <v>17</v>
      </c>
      <c r="F74" s="10">
        <f t="shared" si="2"/>
        <v>85</v>
      </c>
      <c r="G74" s="6">
        <f>VLOOKUP(B74,中交商品税率一览表!B:C,2,FALSE)</f>
        <v>0</v>
      </c>
    </row>
    <row r="75" spans="1:7" ht="16.3" x14ac:dyDescent="0.3">
      <c r="A75" s="3" t="s">
        <v>477</v>
      </c>
      <c r="B75" s="3" t="s">
        <v>80</v>
      </c>
      <c r="C75" s="3" t="s">
        <v>460</v>
      </c>
      <c r="D75" s="19">
        <v>15</v>
      </c>
      <c r="E75" s="10">
        <v>6.9</v>
      </c>
      <c r="F75" s="10">
        <f t="shared" si="2"/>
        <v>103.5</v>
      </c>
      <c r="G75" s="6">
        <f>VLOOKUP(B75,中交商品税率一览表!B:C,2,FALSE)</f>
        <v>0</v>
      </c>
    </row>
    <row r="76" spans="1:7" ht="16.3" x14ac:dyDescent="0.3">
      <c r="A76" s="3" t="s">
        <v>477</v>
      </c>
      <c r="B76" s="3" t="s">
        <v>23</v>
      </c>
      <c r="C76" s="3" t="s">
        <v>460</v>
      </c>
      <c r="D76" s="19">
        <v>18</v>
      </c>
      <c r="E76" s="10">
        <v>3.2</v>
      </c>
      <c r="F76" s="10">
        <f t="shared" si="2"/>
        <v>57.6</v>
      </c>
      <c r="G76" s="6">
        <f>VLOOKUP(B76,中交商品税率一览表!B:C,2,FALSE)</f>
        <v>0</v>
      </c>
    </row>
    <row r="77" spans="1:7" ht="16.3" x14ac:dyDescent="0.3">
      <c r="A77" s="3" t="s">
        <v>477</v>
      </c>
      <c r="B77" s="3" t="s">
        <v>18</v>
      </c>
      <c r="C77" s="3" t="s">
        <v>460</v>
      </c>
      <c r="D77" s="19">
        <v>2</v>
      </c>
      <c r="E77" s="10">
        <v>7.14</v>
      </c>
      <c r="F77" s="10">
        <f t="shared" si="2"/>
        <v>14.28</v>
      </c>
      <c r="G77" s="6">
        <f>VLOOKUP(B77,中交商品税率一览表!B:C,2,FALSE)</f>
        <v>0</v>
      </c>
    </row>
    <row r="78" spans="1:7" ht="16.3" x14ac:dyDescent="0.3">
      <c r="A78" s="3" t="s">
        <v>477</v>
      </c>
      <c r="B78" s="3" t="s">
        <v>57</v>
      </c>
      <c r="C78" s="3" t="s">
        <v>460</v>
      </c>
      <c r="D78" s="19">
        <v>6</v>
      </c>
      <c r="E78" s="10">
        <v>16.600000000000001</v>
      </c>
      <c r="F78" s="10">
        <f t="shared" si="2"/>
        <v>99.600000000000009</v>
      </c>
      <c r="G78" s="6">
        <f>VLOOKUP(B78,中交商品税率一览表!B:C,2,FALSE)</f>
        <v>0</v>
      </c>
    </row>
    <row r="79" spans="1:7" ht="16.3" x14ac:dyDescent="0.3">
      <c r="A79" s="3" t="s">
        <v>477</v>
      </c>
      <c r="B79" s="3" t="s">
        <v>19</v>
      </c>
      <c r="C79" s="3" t="s">
        <v>460</v>
      </c>
      <c r="D79" s="19">
        <v>5</v>
      </c>
      <c r="E79" s="10">
        <v>2.4</v>
      </c>
      <c r="F79" s="10">
        <f t="shared" si="2"/>
        <v>12</v>
      </c>
      <c r="G79" s="6">
        <f>VLOOKUP(B79,中交商品税率一览表!B:C,2,FALSE)</f>
        <v>0</v>
      </c>
    </row>
    <row r="80" spans="1:7" ht="16.3" x14ac:dyDescent="0.3">
      <c r="A80" s="3" t="s">
        <v>477</v>
      </c>
      <c r="B80" s="3" t="s">
        <v>66</v>
      </c>
      <c r="C80" s="3" t="s">
        <v>460</v>
      </c>
      <c r="D80" s="19">
        <v>8</v>
      </c>
      <c r="E80" s="10">
        <v>5.2</v>
      </c>
      <c r="F80" s="10">
        <f t="shared" si="2"/>
        <v>41.6</v>
      </c>
      <c r="G80" s="6">
        <f>VLOOKUP(B80,中交商品税率一览表!B:C,2,FALSE)</f>
        <v>0</v>
      </c>
    </row>
    <row r="81" spans="1:7" ht="16.3" x14ac:dyDescent="0.3">
      <c r="A81" s="3" t="s">
        <v>477</v>
      </c>
      <c r="B81" s="3" t="s">
        <v>196</v>
      </c>
      <c r="C81" s="3" t="s">
        <v>460</v>
      </c>
      <c r="D81" s="19">
        <v>5</v>
      </c>
      <c r="E81" s="10">
        <v>5.8</v>
      </c>
      <c r="F81" s="10">
        <f t="shared" si="2"/>
        <v>29</v>
      </c>
      <c r="G81" s="6">
        <f>VLOOKUP(B81,中交商品税率一览表!B:C,2,FALSE)</f>
        <v>0.09</v>
      </c>
    </row>
    <row r="82" spans="1:7" ht="16.3" x14ac:dyDescent="0.3">
      <c r="A82" s="3" t="s">
        <v>477</v>
      </c>
      <c r="B82" s="3" t="s">
        <v>225</v>
      </c>
      <c r="C82" s="3" t="s">
        <v>460</v>
      </c>
      <c r="D82" s="19">
        <v>3</v>
      </c>
      <c r="E82" s="10">
        <v>7</v>
      </c>
      <c r="F82" s="10">
        <f t="shared" si="2"/>
        <v>21</v>
      </c>
      <c r="G82" s="6">
        <f>VLOOKUP(B82,中交商品税率一览表!B:C,2,FALSE)</f>
        <v>0.09</v>
      </c>
    </row>
    <row r="83" spans="1:7" ht="16.3" x14ac:dyDescent="0.3">
      <c r="A83" s="3" t="s">
        <v>477</v>
      </c>
      <c r="B83" s="3" t="s">
        <v>227</v>
      </c>
      <c r="C83" s="3" t="s">
        <v>460</v>
      </c>
      <c r="D83" s="19">
        <v>24</v>
      </c>
      <c r="E83" s="10">
        <v>4.5</v>
      </c>
      <c r="F83" s="10">
        <f t="shared" si="2"/>
        <v>108</v>
      </c>
      <c r="G83" s="6">
        <f>VLOOKUP(B83,中交商品税率一览表!B:C,2,FALSE)</f>
        <v>0.09</v>
      </c>
    </row>
    <row r="84" spans="1:7" ht="16.3" x14ac:dyDescent="0.3">
      <c r="A84" s="3" t="s">
        <v>477</v>
      </c>
      <c r="B84" s="3" t="s">
        <v>166</v>
      </c>
      <c r="C84" s="3" t="s">
        <v>460</v>
      </c>
      <c r="D84" s="19">
        <v>13</v>
      </c>
      <c r="E84" s="10">
        <v>4</v>
      </c>
      <c r="F84" s="10">
        <f t="shared" si="2"/>
        <v>52</v>
      </c>
      <c r="G84" s="6">
        <f>VLOOKUP(B84,中交商品税率一览表!B:C,2,FALSE)</f>
        <v>0.09</v>
      </c>
    </row>
    <row r="85" spans="1:7" ht="16.3" x14ac:dyDescent="0.3">
      <c r="A85" s="3" t="s">
        <v>478</v>
      </c>
      <c r="B85" s="3" t="s">
        <v>312</v>
      </c>
      <c r="C85" s="3" t="s">
        <v>460</v>
      </c>
      <c r="D85" s="19">
        <v>5</v>
      </c>
      <c r="E85" s="10">
        <v>5.7</v>
      </c>
      <c r="F85" s="10">
        <f t="shared" si="2"/>
        <v>28.5</v>
      </c>
      <c r="G85" s="6">
        <f>VLOOKUP(B85,中交商品税率一览表!B:C,2,FALSE)</f>
        <v>0.13</v>
      </c>
    </row>
    <row r="86" spans="1:7" ht="16.3" x14ac:dyDescent="0.3">
      <c r="A86" s="3" t="s">
        <v>478</v>
      </c>
      <c r="B86" s="3" t="s">
        <v>297</v>
      </c>
      <c r="C86" s="3" t="s">
        <v>460</v>
      </c>
      <c r="D86" s="19">
        <v>2</v>
      </c>
      <c r="E86" s="10">
        <v>7.2</v>
      </c>
      <c r="F86" s="10">
        <f t="shared" si="2"/>
        <v>14.4</v>
      </c>
      <c r="G86" s="6">
        <f>VLOOKUP(B86,中交商品税率一览表!B:C,2,FALSE)</f>
        <v>0.13</v>
      </c>
    </row>
    <row r="87" spans="1:7" ht="16.3" x14ac:dyDescent="0.3">
      <c r="A87" s="3" t="s">
        <v>478</v>
      </c>
      <c r="B87" s="3" t="s">
        <v>413</v>
      </c>
      <c r="C87" s="3" t="s">
        <v>461</v>
      </c>
      <c r="D87" s="19">
        <v>20</v>
      </c>
      <c r="E87" s="10">
        <v>0.7</v>
      </c>
      <c r="F87" s="10">
        <f t="shared" si="2"/>
        <v>14</v>
      </c>
      <c r="G87" s="6">
        <f>VLOOKUP(B87,中交商品税率一览表!B:C,2,FALSE)</f>
        <v>0.13</v>
      </c>
    </row>
    <row r="88" spans="1:7" ht="16.3" x14ac:dyDescent="0.3">
      <c r="A88" s="3" t="s">
        <v>478</v>
      </c>
      <c r="B88" s="3" t="s">
        <v>344</v>
      </c>
      <c r="C88" s="3" t="s">
        <v>462</v>
      </c>
      <c r="D88" s="19">
        <v>10</v>
      </c>
      <c r="E88" s="10">
        <v>1.2</v>
      </c>
      <c r="F88" s="10">
        <f t="shared" si="2"/>
        <v>12</v>
      </c>
      <c r="G88" s="6">
        <f>VLOOKUP(B88,中交商品税率一览表!B:C,2,FALSE)</f>
        <v>0.13</v>
      </c>
    </row>
    <row r="89" spans="1:7" ht="16.3" x14ac:dyDescent="0.3">
      <c r="A89" s="3" t="s">
        <v>478</v>
      </c>
      <c r="B89" s="3" t="s">
        <v>138</v>
      </c>
      <c r="C89" s="3" t="s">
        <v>460</v>
      </c>
      <c r="D89" s="19">
        <v>15</v>
      </c>
      <c r="E89" s="10">
        <v>47.3</v>
      </c>
      <c r="F89" s="10">
        <f t="shared" si="2"/>
        <v>709.5</v>
      </c>
      <c r="G89" s="6">
        <f>VLOOKUP(B89,中交商品税率一览表!B:C,2,FALSE)</f>
        <v>0</v>
      </c>
    </row>
    <row r="90" spans="1:7" ht="16.3" x14ac:dyDescent="0.3">
      <c r="A90" s="3" t="s">
        <v>478</v>
      </c>
      <c r="B90" s="3" t="s">
        <v>88</v>
      </c>
      <c r="C90" s="3" t="s">
        <v>460</v>
      </c>
      <c r="D90" s="19">
        <v>13</v>
      </c>
      <c r="E90" s="10">
        <v>47.3</v>
      </c>
      <c r="F90" s="10">
        <f t="shared" si="2"/>
        <v>614.9</v>
      </c>
      <c r="G90" s="6">
        <f>VLOOKUP(B90,中交商品税率一览表!B:C,2,FALSE)</f>
        <v>0</v>
      </c>
    </row>
    <row r="91" spans="1:7" ht="16.3" x14ac:dyDescent="0.3">
      <c r="A91" s="3" t="s">
        <v>478</v>
      </c>
      <c r="B91" s="3" t="s">
        <v>67</v>
      </c>
      <c r="C91" s="3" t="s">
        <v>460</v>
      </c>
      <c r="D91" s="19">
        <v>10</v>
      </c>
      <c r="E91" s="10">
        <v>4.5</v>
      </c>
      <c r="F91" s="10">
        <f t="shared" si="2"/>
        <v>45</v>
      </c>
      <c r="G91" s="6">
        <f>VLOOKUP(B91,中交商品税率一览表!B:C,2,FALSE)</f>
        <v>0</v>
      </c>
    </row>
    <row r="92" spans="1:7" ht="16.3" x14ac:dyDescent="0.3">
      <c r="A92" s="3" t="s">
        <v>478</v>
      </c>
      <c r="B92" s="3" t="s">
        <v>313</v>
      </c>
      <c r="C92" s="3" t="s">
        <v>460</v>
      </c>
      <c r="D92" s="19">
        <v>5</v>
      </c>
      <c r="E92" s="10">
        <v>7.5</v>
      </c>
      <c r="F92" s="10">
        <f t="shared" si="2"/>
        <v>37.5</v>
      </c>
      <c r="G92" s="6">
        <f>VLOOKUP(B92,中交商品税率一览表!B:C,2,FALSE)</f>
        <v>0.13</v>
      </c>
    </row>
    <row r="93" spans="1:7" ht="16.3" x14ac:dyDescent="0.3">
      <c r="A93" s="3" t="s">
        <v>478</v>
      </c>
      <c r="B93" s="3" t="s">
        <v>30</v>
      </c>
      <c r="C93" s="3" t="s">
        <v>460</v>
      </c>
      <c r="D93" s="19">
        <v>10</v>
      </c>
      <c r="E93" s="10">
        <v>5.6</v>
      </c>
      <c r="F93" s="10">
        <f t="shared" si="2"/>
        <v>56</v>
      </c>
      <c r="G93" s="6">
        <f>VLOOKUP(B93,中交商品税率一览表!B:C,2,FALSE)</f>
        <v>0</v>
      </c>
    </row>
    <row r="94" spans="1:7" ht="16.3" x14ac:dyDescent="0.3">
      <c r="A94" s="3" t="s">
        <v>478</v>
      </c>
      <c r="B94" s="3" t="s">
        <v>21</v>
      </c>
      <c r="C94" s="3" t="s">
        <v>460</v>
      </c>
      <c r="D94" s="19">
        <v>2</v>
      </c>
      <c r="E94" s="10">
        <v>2.9</v>
      </c>
      <c r="F94" s="10">
        <f t="shared" si="2"/>
        <v>5.8</v>
      </c>
      <c r="G94" s="6">
        <f>VLOOKUP(B94,中交商品税率一览表!B:C,2,FALSE)</f>
        <v>0</v>
      </c>
    </row>
    <row r="95" spans="1:7" ht="16.3" x14ac:dyDescent="0.3">
      <c r="A95" s="3" t="s">
        <v>478</v>
      </c>
      <c r="B95" s="3" t="s">
        <v>194</v>
      </c>
      <c r="C95" s="3" t="s">
        <v>460</v>
      </c>
      <c r="D95" s="19">
        <v>2</v>
      </c>
      <c r="E95" s="10">
        <v>8</v>
      </c>
      <c r="F95" s="10">
        <f t="shared" si="2"/>
        <v>16</v>
      </c>
      <c r="G95" s="6">
        <f>VLOOKUP(B95,中交商品税率一览表!B:C,2,FALSE)</f>
        <v>0.09</v>
      </c>
    </row>
    <row r="96" spans="1:7" ht="16.3" x14ac:dyDescent="0.3">
      <c r="A96" s="3" t="s">
        <v>478</v>
      </c>
      <c r="B96" s="3" t="s">
        <v>110</v>
      </c>
      <c r="C96" s="3" t="s">
        <v>460</v>
      </c>
      <c r="D96" s="19">
        <v>8</v>
      </c>
      <c r="E96" s="10">
        <v>30</v>
      </c>
      <c r="F96" s="10">
        <f t="shared" si="2"/>
        <v>240</v>
      </c>
      <c r="G96" s="6">
        <f>VLOOKUP(B96,中交商品税率一览表!B:C,2,FALSE)</f>
        <v>0</v>
      </c>
    </row>
    <row r="97" spans="1:7" ht="16.3" x14ac:dyDescent="0.3">
      <c r="A97" s="3" t="s">
        <v>478</v>
      </c>
      <c r="B97" s="3" t="s">
        <v>42</v>
      </c>
      <c r="C97" s="3" t="s">
        <v>460</v>
      </c>
      <c r="D97" s="19">
        <v>3</v>
      </c>
      <c r="E97" s="10">
        <v>2.8</v>
      </c>
      <c r="F97" s="10">
        <f t="shared" si="2"/>
        <v>8.3999999999999986</v>
      </c>
      <c r="G97" s="6">
        <f>VLOOKUP(B97,中交商品税率一览表!B:C,2,FALSE)</f>
        <v>0</v>
      </c>
    </row>
    <row r="98" spans="1:7" ht="16.3" x14ac:dyDescent="0.3">
      <c r="A98" s="3" t="s">
        <v>478</v>
      </c>
      <c r="B98" s="3" t="s">
        <v>36</v>
      </c>
      <c r="C98" s="3" t="s">
        <v>460</v>
      </c>
      <c r="D98" s="19">
        <v>2</v>
      </c>
      <c r="E98" s="10">
        <v>3.5</v>
      </c>
      <c r="F98" s="10">
        <f t="shared" si="2"/>
        <v>7</v>
      </c>
      <c r="G98" s="6">
        <f>VLOOKUP(B98,中交商品税率一览表!B:C,2,FALSE)</f>
        <v>0</v>
      </c>
    </row>
    <row r="99" spans="1:7" ht="16.3" x14ac:dyDescent="0.3">
      <c r="A99" s="3" t="s">
        <v>478</v>
      </c>
      <c r="B99" s="3" t="s">
        <v>18</v>
      </c>
      <c r="C99" s="3" t="s">
        <v>460</v>
      </c>
      <c r="D99" s="19">
        <v>2</v>
      </c>
      <c r="E99" s="10">
        <v>7.14</v>
      </c>
      <c r="F99" s="10">
        <f t="shared" si="2"/>
        <v>14.28</v>
      </c>
      <c r="G99" s="6">
        <f>VLOOKUP(B99,中交商品税率一览表!B:C,2,FALSE)</f>
        <v>0</v>
      </c>
    </row>
    <row r="100" spans="1:7" ht="16.3" x14ac:dyDescent="0.3">
      <c r="A100" s="3" t="s">
        <v>478</v>
      </c>
      <c r="B100" s="3" t="s">
        <v>260</v>
      </c>
      <c r="C100" s="3" t="s">
        <v>460</v>
      </c>
      <c r="D100" s="19">
        <v>1</v>
      </c>
      <c r="E100" s="10">
        <v>33</v>
      </c>
      <c r="F100" s="10">
        <f t="shared" si="2"/>
        <v>33</v>
      </c>
      <c r="G100" s="6">
        <f>VLOOKUP(B100,中交商品税率一览表!B:C,2,FALSE)</f>
        <v>0.09</v>
      </c>
    </row>
    <row r="101" spans="1:7" ht="16.3" x14ac:dyDescent="0.3">
      <c r="A101" s="3" t="s">
        <v>478</v>
      </c>
      <c r="B101" s="3" t="s">
        <v>261</v>
      </c>
      <c r="C101" s="3" t="s">
        <v>460</v>
      </c>
      <c r="D101" s="19">
        <v>5</v>
      </c>
      <c r="E101" s="10">
        <v>3.5</v>
      </c>
      <c r="F101" s="10">
        <f t="shared" si="2"/>
        <v>17.5</v>
      </c>
      <c r="G101" s="6">
        <f>VLOOKUP(B101,中交商品税率一览表!B:C,2,FALSE)</f>
        <v>0.09</v>
      </c>
    </row>
    <row r="102" spans="1:7" ht="16.3" x14ac:dyDescent="0.3">
      <c r="A102" s="3" t="s">
        <v>478</v>
      </c>
      <c r="B102" s="3" t="s">
        <v>361</v>
      </c>
      <c r="C102" s="3" t="s">
        <v>460</v>
      </c>
      <c r="D102" s="19">
        <v>5</v>
      </c>
      <c r="E102" s="10">
        <v>4.5</v>
      </c>
      <c r="F102" s="10">
        <f t="shared" si="2"/>
        <v>22.5</v>
      </c>
      <c r="G102" s="6">
        <f>VLOOKUP(B102,中交商品税率一览表!B:C,2,FALSE)</f>
        <v>0.13</v>
      </c>
    </row>
    <row r="103" spans="1:7" ht="16.3" x14ac:dyDescent="0.3">
      <c r="A103" s="3" t="s">
        <v>478</v>
      </c>
      <c r="B103" s="3" t="s">
        <v>15</v>
      </c>
      <c r="C103" s="3" t="s">
        <v>460</v>
      </c>
      <c r="D103" s="19">
        <v>2</v>
      </c>
      <c r="E103" s="10">
        <v>5</v>
      </c>
      <c r="F103" s="10">
        <f t="shared" si="2"/>
        <v>10</v>
      </c>
      <c r="G103" s="6">
        <f>VLOOKUP(B103,中交商品税率一览表!B:C,2,FALSE)</f>
        <v>0</v>
      </c>
    </row>
    <row r="104" spans="1:7" ht="16.3" x14ac:dyDescent="0.3">
      <c r="A104" s="3" t="s">
        <v>478</v>
      </c>
      <c r="B104" s="3" t="s">
        <v>28</v>
      </c>
      <c r="C104" s="3" t="s">
        <v>460</v>
      </c>
      <c r="D104" s="19">
        <v>1</v>
      </c>
      <c r="E104" s="10">
        <v>11.2</v>
      </c>
      <c r="F104" s="10">
        <f t="shared" si="2"/>
        <v>11.2</v>
      </c>
      <c r="G104" s="6">
        <f>VLOOKUP(B104,中交商品税率一览表!B:C,2,FALSE)</f>
        <v>0</v>
      </c>
    </row>
    <row r="105" spans="1:7" ht="16.3" x14ac:dyDescent="0.3">
      <c r="A105" s="3" t="s">
        <v>478</v>
      </c>
      <c r="B105" s="3" t="s">
        <v>222</v>
      </c>
      <c r="C105" s="3" t="s">
        <v>460</v>
      </c>
      <c r="D105" s="19">
        <v>0.5</v>
      </c>
      <c r="E105" s="10">
        <v>65</v>
      </c>
      <c r="F105" s="10">
        <f t="shared" ref="F105:F136" si="3">D105*E105</f>
        <v>32.5</v>
      </c>
      <c r="G105" s="6">
        <f>VLOOKUP(B105,中交商品税率一览表!B:C,2,FALSE)</f>
        <v>0.09</v>
      </c>
    </row>
    <row r="106" spans="1:7" ht="16.3" x14ac:dyDescent="0.3">
      <c r="A106" s="3" t="s">
        <v>478</v>
      </c>
      <c r="B106" s="3" t="s">
        <v>347</v>
      </c>
      <c r="C106" s="3" t="s">
        <v>479</v>
      </c>
      <c r="D106" s="19">
        <v>1</v>
      </c>
      <c r="E106" s="10">
        <v>65</v>
      </c>
      <c r="F106" s="10">
        <f t="shared" si="3"/>
        <v>65</v>
      </c>
      <c r="G106" s="6">
        <f>VLOOKUP(B106,中交商品税率一览表!B:C,2,FALSE)</f>
        <v>0.13</v>
      </c>
    </row>
    <row r="107" spans="1:7" ht="16.3" x14ac:dyDescent="0.3">
      <c r="A107" s="3" t="s">
        <v>480</v>
      </c>
      <c r="B107" s="3" t="s">
        <v>314</v>
      </c>
      <c r="C107" s="3" t="s">
        <v>460</v>
      </c>
      <c r="D107" s="19">
        <v>13</v>
      </c>
      <c r="E107" s="10">
        <v>18</v>
      </c>
      <c r="F107" s="10">
        <f t="shared" si="3"/>
        <v>234</v>
      </c>
      <c r="G107" s="6">
        <f>VLOOKUP(B107,中交商品税率一览表!B:C,2,FALSE)</f>
        <v>0.13</v>
      </c>
    </row>
    <row r="108" spans="1:7" ht="16.3" x14ac:dyDescent="0.3">
      <c r="A108" s="3" t="s">
        <v>480</v>
      </c>
      <c r="B108" s="3" t="s">
        <v>226</v>
      </c>
      <c r="C108" s="3" t="s">
        <v>461</v>
      </c>
      <c r="D108" s="19">
        <v>2</v>
      </c>
      <c r="E108" s="10">
        <v>72.900000000000006</v>
      </c>
      <c r="F108" s="10">
        <f t="shared" si="3"/>
        <v>145.80000000000001</v>
      </c>
      <c r="G108" s="6">
        <f>VLOOKUP(B108,中交商品税率一览表!B:C,2,FALSE)</f>
        <v>0.09</v>
      </c>
    </row>
    <row r="109" spans="1:7" ht="16.3" x14ac:dyDescent="0.3">
      <c r="A109" s="3" t="s">
        <v>480</v>
      </c>
      <c r="B109" s="3" t="s">
        <v>40</v>
      </c>
      <c r="C109" s="3" t="s">
        <v>460</v>
      </c>
      <c r="D109" s="19">
        <v>3</v>
      </c>
      <c r="E109" s="10">
        <v>2.7</v>
      </c>
      <c r="F109" s="10">
        <f t="shared" si="3"/>
        <v>8.1000000000000014</v>
      </c>
      <c r="G109" s="6">
        <f>VLOOKUP(B109,中交商品税率一览表!B:C,2,FALSE)</f>
        <v>0</v>
      </c>
    </row>
    <row r="110" spans="1:7" ht="16.3" x14ac:dyDescent="0.3">
      <c r="A110" s="3" t="s">
        <v>480</v>
      </c>
      <c r="B110" s="3" t="s">
        <v>29</v>
      </c>
      <c r="C110" s="3" t="s">
        <v>460</v>
      </c>
      <c r="D110" s="19">
        <v>3</v>
      </c>
      <c r="E110" s="10">
        <v>7.5</v>
      </c>
      <c r="F110" s="10">
        <f t="shared" si="3"/>
        <v>22.5</v>
      </c>
      <c r="G110" s="6">
        <f>VLOOKUP(B110,中交商品税率一览表!B:C,2,FALSE)</f>
        <v>0</v>
      </c>
    </row>
    <row r="111" spans="1:7" ht="16.3" x14ac:dyDescent="0.3">
      <c r="A111" s="3" t="s">
        <v>480</v>
      </c>
      <c r="B111" s="3" t="s">
        <v>146</v>
      </c>
      <c r="C111" s="3" t="s">
        <v>460</v>
      </c>
      <c r="D111" s="19">
        <v>1</v>
      </c>
      <c r="E111" s="10">
        <v>52.8</v>
      </c>
      <c r="F111" s="10">
        <f t="shared" si="3"/>
        <v>52.8</v>
      </c>
      <c r="G111" s="6">
        <f>VLOOKUP(B111,中交商品税率一览表!B:C,2,FALSE)</f>
        <v>0</v>
      </c>
    </row>
    <row r="112" spans="1:7" ht="16.3" x14ac:dyDescent="0.3">
      <c r="A112" s="3" t="s">
        <v>480</v>
      </c>
      <c r="B112" s="3" t="s">
        <v>328</v>
      </c>
      <c r="C112" s="3" t="s">
        <v>463</v>
      </c>
      <c r="D112" s="19">
        <v>2</v>
      </c>
      <c r="E112" s="10">
        <v>9.44</v>
      </c>
      <c r="F112" s="10">
        <f t="shared" si="3"/>
        <v>18.88</v>
      </c>
      <c r="G112" s="6">
        <f>VLOOKUP(B112,中交商品税率一览表!B:C,2,FALSE)</f>
        <v>0.13</v>
      </c>
    </row>
    <row r="113" spans="1:7" ht="16.3" x14ac:dyDescent="0.3">
      <c r="A113" s="3" t="s">
        <v>480</v>
      </c>
      <c r="B113" s="3" t="s">
        <v>55</v>
      </c>
      <c r="C113" s="3" t="s">
        <v>460</v>
      </c>
      <c r="D113" s="19">
        <v>6</v>
      </c>
      <c r="E113" s="10">
        <v>54.7</v>
      </c>
      <c r="F113" s="10">
        <f t="shared" si="3"/>
        <v>328.20000000000005</v>
      </c>
      <c r="G113" s="6">
        <f>VLOOKUP(B113,中交商品税率一览表!B:C,2,FALSE)</f>
        <v>0</v>
      </c>
    </row>
    <row r="114" spans="1:7" ht="16.3" x14ac:dyDescent="0.3">
      <c r="A114" s="3" t="s">
        <v>480</v>
      </c>
      <c r="B114" s="3" t="s">
        <v>227</v>
      </c>
      <c r="C114" s="3" t="s">
        <v>460</v>
      </c>
      <c r="D114" s="19">
        <v>46</v>
      </c>
      <c r="E114" s="10">
        <v>4.5</v>
      </c>
      <c r="F114" s="10">
        <f t="shared" si="3"/>
        <v>207</v>
      </c>
      <c r="G114" s="6">
        <f>VLOOKUP(B114,中交商品税率一览表!B:C,2,FALSE)</f>
        <v>0.09</v>
      </c>
    </row>
    <row r="115" spans="1:7" ht="16.3" x14ac:dyDescent="0.3">
      <c r="A115" s="3" t="s">
        <v>480</v>
      </c>
      <c r="B115" s="3" t="s">
        <v>157</v>
      </c>
      <c r="C115" s="3" t="s">
        <v>460</v>
      </c>
      <c r="D115" s="19">
        <v>22</v>
      </c>
      <c r="E115" s="10">
        <v>4.5</v>
      </c>
      <c r="F115" s="10">
        <f t="shared" si="3"/>
        <v>99</v>
      </c>
      <c r="G115" s="6">
        <f>VLOOKUP(B115,中交商品税率一览表!B:C,2,FALSE)</f>
        <v>0.09</v>
      </c>
    </row>
    <row r="116" spans="1:7" ht="16.3" x14ac:dyDescent="0.3">
      <c r="A116" s="3" t="s">
        <v>480</v>
      </c>
      <c r="B116" s="3" t="s">
        <v>166</v>
      </c>
      <c r="C116" s="3" t="s">
        <v>460</v>
      </c>
      <c r="D116" s="19">
        <v>18</v>
      </c>
      <c r="E116" s="10">
        <v>4</v>
      </c>
      <c r="F116" s="10">
        <f t="shared" si="3"/>
        <v>72</v>
      </c>
      <c r="G116" s="6">
        <f>VLOOKUP(B116,中交商品税率一览表!B:C,2,FALSE)</f>
        <v>0.09</v>
      </c>
    </row>
    <row r="117" spans="1:7" ht="16.3" x14ac:dyDescent="0.3">
      <c r="A117" s="3" t="s">
        <v>480</v>
      </c>
      <c r="B117" s="3" t="s">
        <v>164</v>
      </c>
      <c r="C117" s="3" t="s">
        <v>460</v>
      </c>
      <c r="D117" s="19">
        <v>8</v>
      </c>
      <c r="E117" s="10">
        <v>11.7</v>
      </c>
      <c r="F117" s="10">
        <f t="shared" si="3"/>
        <v>93.6</v>
      </c>
      <c r="G117" s="6">
        <f>VLOOKUP(B117,中交商品税率一览表!B:C,2,FALSE)</f>
        <v>0.09</v>
      </c>
    </row>
    <row r="118" spans="1:7" ht="16.3" x14ac:dyDescent="0.3">
      <c r="A118" s="3" t="s">
        <v>480</v>
      </c>
      <c r="B118" s="3" t="s">
        <v>167</v>
      </c>
      <c r="C118" s="3" t="s">
        <v>460</v>
      </c>
      <c r="D118" s="19">
        <v>36</v>
      </c>
      <c r="E118" s="10">
        <v>8</v>
      </c>
      <c r="F118" s="10">
        <f t="shared" si="3"/>
        <v>288</v>
      </c>
      <c r="G118" s="6">
        <f>VLOOKUP(B118,中交商品税率一览表!B:C,2,FALSE)</f>
        <v>0.09</v>
      </c>
    </row>
    <row r="119" spans="1:7" ht="16.3" x14ac:dyDescent="0.3">
      <c r="A119" s="3" t="s">
        <v>480</v>
      </c>
      <c r="B119" s="3" t="s">
        <v>165</v>
      </c>
      <c r="C119" s="3" t="s">
        <v>460</v>
      </c>
      <c r="D119" s="19">
        <v>13</v>
      </c>
      <c r="E119" s="10">
        <v>8</v>
      </c>
      <c r="F119" s="10">
        <f t="shared" si="3"/>
        <v>104</v>
      </c>
      <c r="G119" s="6">
        <f>VLOOKUP(B119,中交商品税率一览表!B:C,2,FALSE)</f>
        <v>0.09</v>
      </c>
    </row>
    <row r="120" spans="1:7" ht="16.3" x14ac:dyDescent="0.3">
      <c r="A120" s="3" t="s">
        <v>480</v>
      </c>
      <c r="B120" s="3" t="s">
        <v>162</v>
      </c>
      <c r="C120" s="3" t="s">
        <v>460</v>
      </c>
      <c r="D120" s="19">
        <v>17</v>
      </c>
      <c r="E120" s="10">
        <v>4</v>
      </c>
      <c r="F120" s="10">
        <f t="shared" si="3"/>
        <v>68</v>
      </c>
      <c r="G120" s="6">
        <f>VLOOKUP(B120,中交商品税率一览表!B:C,2,FALSE)</f>
        <v>0.09</v>
      </c>
    </row>
    <row r="121" spans="1:7" ht="16.3" x14ac:dyDescent="0.3">
      <c r="A121" s="3" t="s">
        <v>480</v>
      </c>
      <c r="B121" s="3" t="s">
        <v>201</v>
      </c>
      <c r="C121" s="3" t="s">
        <v>460</v>
      </c>
      <c r="D121" s="19">
        <v>18</v>
      </c>
      <c r="E121" s="10">
        <v>6.5</v>
      </c>
      <c r="F121" s="10">
        <f t="shared" si="3"/>
        <v>117</v>
      </c>
      <c r="G121" s="6">
        <f>VLOOKUP(B121,中交商品税率一览表!B:C,2,FALSE)</f>
        <v>0.09</v>
      </c>
    </row>
    <row r="122" spans="1:7" ht="16.3" x14ac:dyDescent="0.3">
      <c r="A122" s="3" t="s">
        <v>480</v>
      </c>
      <c r="B122" s="3" t="s">
        <v>232</v>
      </c>
      <c r="C122" s="3" t="s">
        <v>474</v>
      </c>
      <c r="D122" s="19">
        <v>20</v>
      </c>
      <c r="E122" s="10">
        <v>27</v>
      </c>
      <c r="F122" s="10">
        <f t="shared" si="3"/>
        <v>540</v>
      </c>
      <c r="G122" s="6">
        <f>VLOOKUP(B122,中交商品税率一览表!B:C,2,FALSE)</f>
        <v>0.09</v>
      </c>
    </row>
    <row r="123" spans="1:7" ht="16.3" x14ac:dyDescent="0.3">
      <c r="A123" s="3" t="s">
        <v>480</v>
      </c>
      <c r="B123" s="3" t="s">
        <v>160</v>
      </c>
      <c r="C123" s="3" t="s">
        <v>460</v>
      </c>
      <c r="D123" s="19">
        <v>12</v>
      </c>
      <c r="E123" s="10">
        <v>4.0999999999999996</v>
      </c>
      <c r="F123" s="10">
        <f t="shared" si="3"/>
        <v>49.199999999999996</v>
      </c>
      <c r="G123" s="6">
        <f>VLOOKUP(B123,中交商品税率一览表!B:C,2,FALSE)</f>
        <v>0.09</v>
      </c>
    </row>
    <row r="124" spans="1:7" ht="16.3" x14ac:dyDescent="0.3">
      <c r="A124" s="3" t="s">
        <v>480</v>
      </c>
      <c r="B124" s="3" t="s">
        <v>262</v>
      </c>
      <c r="C124" s="3" t="s">
        <v>460</v>
      </c>
      <c r="D124" s="19">
        <v>13</v>
      </c>
      <c r="E124" s="10">
        <v>11.7</v>
      </c>
      <c r="F124" s="10">
        <f t="shared" si="3"/>
        <v>152.1</v>
      </c>
      <c r="G124" s="6">
        <f>VLOOKUP(B124,中交商品税率一览表!B:C,2,FALSE)</f>
        <v>0.09</v>
      </c>
    </row>
    <row r="125" spans="1:7" ht="16.3" x14ac:dyDescent="0.3">
      <c r="A125" s="3" t="s">
        <v>480</v>
      </c>
      <c r="B125" s="3" t="s">
        <v>252</v>
      </c>
      <c r="C125" s="3" t="s">
        <v>460</v>
      </c>
      <c r="D125" s="19">
        <v>6</v>
      </c>
      <c r="E125" s="10">
        <v>6.8</v>
      </c>
      <c r="F125" s="10">
        <f t="shared" si="3"/>
        <v>40.799999999999997</v>
      </c>
      <c r="G125" s="6">
        <f>VLOOKUP(B125,中交商品税率一览表!B:C,2,FALSE)</f>
        <v>0.09</v>
      </c>
    </row>
    <row r="126" spans="1:7" ht="16.3" x14ac:dyDescent="0.3">
      <c r="A126" s="3" t="s">
        <v>480</v>
      </c>
      <c r="B126" s="3" t="s">
        <v>408</v>
      </c>
      <c r="C126" s="3" t="s">
        <v>471</v>
      </c>
      <c r="D126" s="19">
        <v>5</v>
      </c>
      <c r="E126" s="10">
        <v>54</v>
      </c>
      <c r="F126" s="10">
        <f t="shared" si="3"/>
        <v>270</v>
      </c>
      <c r="G126" s="6">
        <f>VLOOKUP(B126,中交商品税率一览表!B:C,2,FALSE)</f>
        <v>0.13</v>
      </c>
    </row>
    <row r="127" spans="1:7" ht="16.3" x14ac:dyDescent="0.3">
      <c r="A127" s="3" t="s">
        <v>480</v>
      </c>
      <c r="B127" s="3" t="s">
        <v>290</v>
      </c>
      <c r="C127" s="3" t="s">
        <v>471</v>
      </c>
      <c r="D127" s="19">
        <v>5</v>
      </c>
      <c r="E127" s="10">
        <v>45</v>
      </c>
      <c r="F127" s="10">
        <f t="shared" si="3"/>
        <v>225</v>
      </c>
      <c r="G127" s="6">
        <f>VLOOKUP(B127,中交商品税率一览表!B:C,2,FALSE)</f>
        <v>0.13</v>
      </c>
    </row>
    <row r="128" spans="1:7" ht="16.3" x14ac:dyDescent="0.3">
      <c r="A128" s="3" t="s">
        <v>480</v>
      </c>
      <c r="B128" s="3" t="s">
        <v>291</v>
      </c>
      <c r="C128" s="3" t="s">
        <v>471</v>
      </c>
      <c r="D128" s="19">
        <v>3</v>
      </c>
      <c r="E128" s="10">
        <v>50</v>
      </c>
      <c r="F128" s="10">
        <f t="shared" si="3"/>
        <v>150</v>
      </c>
      <c r="G128" s="6">
        <f>VLOOKUP(B128,中交商品税率一览表!B:C,2,FALSE)</f>
        <v>0.13</v>
      </c>
    </row>
    <row r="129" spans="1:7" ht="16.3" x14ac:dyDescent="0.3">
      <c r="A129" s="3" t="s">
        <v>480</v>
      </c>
      <c r="B129" s="3" t="s">
        <v>292</v>
      </c>
      <c r="C129" s="3" t="s">
        <v>467</v>
      </c>
      <c r="D129" s="19">
        <v>10</v>
      </c>
      <c r="E129" s="10">
        <v>16.25</v>
      </c>
      <c r="F129" s="10">
        <f t="shared" si="3"/>
        <v>162.5</v>
      </c>
      <c r="G129" s="6">
        <f>VLOOKUP(B129,中交商品税率一览表!B:C,2,FALSE)</f>
        <v>0.13</v>
      </c>
    </row>
    <row r="130" spans="1:7" ht="16.3" x14ac:dyDescent="0.3">
      <c r="A130" s="22">
        <v>45080</v>
      </c>
      <c r="B130" s="3" t="s">
        <v>48</v>
      </c>
      <c r="C130" s="3" t="s">
        <v>460</v>
      </c>
      <c r="D130" s="19">
        <v>3</v>
      </c>
      <c r="E130" s="10">
        <v>6.2</v>
      </c>
      <c r="F130" s="10">
        <f t="shared" si="3"/>
        <v>18.600000000000001</v>
      </c>
      <c r="G130" s="6">
        <f>VLOOKUP(B130,中交商品税率一览表!B:C,2,FALSE)</f>
        <v>0</v>
      </c>
    </row>
    <row r="131" spans="1:7" ht="16.3" x14ac:dyDescent="0.3">
      <c r="A131" s="22">
        <v>45080</v>
      </c>
      <c r="B131" s="3" t="s">
        <v>155</v>
      </c>
      <c r="C131" s="3" t="s">
        <v>460</v>
      </c>
      <c r="D131" s="19">
        <v>8</v>
      </c>
      <c r="E131" s="10">
        <v>30</v>
      </c>
      <c r="F131" s="10">
        <f t="shared" si="3"/>
        <v>240</v>
      </c>
      <c r="G131" s="6">
        <f>VLOOKUP(B131,中交商品税率一览表!B:C,2,FALSE)</f>
        <v>0.09</v>
      </c>
    </row>
    <row r="132" spans="1:7" ht="16.3" x14ac:dyDescent="0.3">
      <c r="A132" s="22">
        <v>45080</v>
      </c>
      <c r="B132" s="3" t="s">
        <v>168</v>
      </c>
      <c r="C132" s="3" t="s">
        <v>460</v>
      </c>
      <c r="D132" s="19">
        <v>8</v>
      </c>
      <c r="E132" s="10">
        <v>2.4</v>
      </c>
      <c r="F132" s="10">
        <f t="shared" si="3"/>
        <v>19.2</v>
      </c>
      <c r="G132" s="6">
        <f>VLOOKUP(B132,中交商品税率一览表!B:C,2,FALSE)</f>
        <v>0.09</v>
      </c>
    </row>
    <row r="133" spans="1:7" ht="16.3" x14ac:dyDescent="0.3">
      <c r="A133" s="22">
        <v>45080</v>
      </c>
      <c r="B133" s="3" t="s">
        <v>38</v>
      </c>
      <c r="C133" s="3" t="s">
        <v>460</v>
      </c>
      <c r="D133" s="19">
        <v>4</v>
      </c>
      <c r="E133" s="10">
        <v>3</v>
      </c>
      <c r="F133" s="10">
        <f t="shared" si="3"/>
        <v>12</v>
      </c>
      <c r="G133" s="6">
        <f>VLOOKUP(B133,中交商品税率一览表!B:C,2,FALSE)</f>
        <v>0</v>
      </c>
    </row>
    <row r="134" spans="1:7" ht="16.3" x14ac:dyDescent="0.3">
      <c r="A134" s="22">
        <v>45080</v>
      </c>
      <c r="B134" s="3" t="s">
        <v>116</v>
      </c>
      <c r="C134" s="3" t="s">
        <v>460</v>
      </c>
      <c r="D134" s="19">
        <v>6</v>
      </c>
      <c r="E134" s="10">
        <v>7</v>
      </c>
      <c r="F134" s="10">
        <f t="shared" si="3"/>
        <v>42</v>
      </c>
      <c r="G134" s="6">
        <f>VLOOKUP(B134,中交商品税率一览表!B:C,2,FALSE)</f>
        <v>0</v>
      </c>
    </row>
    <row r="135" spans="1:7" ht="16.3" x14ac:dyDescent="0.3">
      <c r="A135" s="22">
        <v>45080</v>
      </c>
      <c r="B135" s="3" t="s">
        <v>41</v>
      </c>
      <c r="C135" s="3" t="s">
        <v>460</v>
      </c>
      <c r="D135" s="19">
        <v>2</v>
      </c>
      <c r="E135" s="10">
        <v>7</v>
      </c>
      <c r="F135" s="10">
        <f t="shared" si="3"/>
        <v>14</v>
      </c>
      <c r="G135" s="6">
        <f>VLOOKUP(B135,中交商品税率一览表!B:C,2,FALSE)</f>
        <v>0</v>
      </c>
    </row>
    <row r="136" spans="1:7" ht="16.3" x14ac:dyDescent="0.3">
      <c r="A136" s="22">
        <v>45080</v>
      </c>
      <c r="B136" s="3" t="s">
        <v>27</v>
      </c>
      <c r="C136" s="3" t="s">
        <v>460</v>
      </c>
      <c r="D136" s="19">
        <v>2</v>
      </c>
      <c r="E136" s="10">
        <v>6.3</v>
      </c>
      <c r="F136" s="10">
        <f t="shared" si="3"/>
        <v>12.6</v>
      </c>
      <c r="G136" s="6">
        <f>VLOOKUP(B136,中交商品税率一览表!B:C,2,FALSE)</f>
        <v>0</v>
      </c>
    </row>
    <row r="137" spans="1:7" ht="16.3" x14ac:dyDescent="0.3">
      <c r="A137" s="22">
        <v>45080</v>
      </c>
      <c r="B137" s="3" t="s">
        <v>28</v>
      </c>
      <c r="C137" s="3" t="s">
        <v>460</v>
      </c>
      <c r="D137" s="19">
        <v>0.5</v>
      </c>
      <c r="E137" s="10">
        <v>11.2</v>
      </c>
      <c r="F137" s="10">
        <f t="shared" ref="F137:F168" si="4">D137*E137</f>
        <v>5.6</v>
      </c>
      <c r="G137" s="6">
        <f>VLOOKUP(B137,中交商品税率一览表!B:C,2,FALSE)</f>
        <v>0</v>
      </c>
    </row>
    <row r="138" spans="1:7" ht="16.3" x14ac:dyDescent="0.3">
      <c r="A138" s="22">
        <v>45080</v>
      </c>
      <c r="B138" s="3" t="s">
        <v>29</v>
      </c>
      <c r="C138" s="3" t="s">
        <v>460</v>
      </c>
      <c r="D138" s="19">
        <v>8</v>
      </c>
      <c r="E138" s="10">
        <v>7.5</v>
      </c>
      <c r="F138" s="10">
        <f t="shared" si="4"/>
        <v>60</v>
      </c>
      <c r="G138" s="6">
        <f>VLOOKUP(B138,中交商品税率一览表!B:C,2,FALSE)</f>
        <v>0</v>
      </c>
    </row>
    <row r="139" spans="1:7" ht="16.3" x14ac:dyDescent="0.3">
      <c r="A139" s="22">
        <v>45080</v>
      </c>
      <c r="B139" s="3" t="s">
        <v>19</v>
      </c>
      <c r="C139" s="3" t="s">
        <v>460</v>
      </c>
      <c r="D139" s="19">
        <v>5</v>
      </c>
      <c r="E139" s="10">
        <v>2.4</v>
      </c>
      <c r="F139" s="10">
        <f t="shared" si="4"/>
        <v>12</v>
      </c>
      <c r="G139" s="6">
        <f>VLOOKUP(B139,中交商品税率一览表!B:C,2,FALSE)</f>
        <v>0</v>
      </c>
    </row>
    <row r="140" spans="1:7" ht="16.3" x14ac:dyDescent="0.3">
      <c r="A140" s="22">
        <v>45080</v>
      </c>
      <c r="B140" s="3" t="s">
        <v>36</v>
      </c>
      <c r="C140" s="3" t="s">
        <v>460</v>
      </c>
      <c r="D140" s="19">
        <v>3</v>
      </c>
      <c r="E140" s="10">
        <v>3.5</v>
      </c>
      <c r="F140" s="10">
        <f t="shared" si="4"/>
        <v>10.5</v>
      </c>
      <c r="G140" s="6">
        <f>VLOOKUP(B140,中交商品税率一览表!B:C,2,FALSE)</f>
        <v>0</v>
      </c>
    </row>
    <row r="141" spans="1:7" ht="16.3" x14ac:dyDescent="0.3">
      <c r="A141" s="22">
        <v>45080</v>
      </c>
      <c r="B141" s="3" t="s">
        <v>128</v>
      </c>
      <c r="C141" s="3" t="s">
        <v>460</v>
      </c>
      <c r="D141" s="19">
        <v>2</v>
      </c>
      <c r="E141" s="10">
        <v>10.5</v>
      </c>
      <c r="F141" s="10">
        <f t="shared" si="4"/>
        <v>21</v>
      </c>
      <c r="G141" s="6">
        <f>VLOOKUP(B141,中交商品税率一览表!B:C,2,FALSE)</f>
        <v>0</v>
      </c>
    </row>
    <row r="142" spans="1:7" ht="16.3" x14ac:dyDescent="0.3">
      <c r="A142" s="22">
        <v>45080</v>
      </c>
      <c r="B142" s="3" t="s">
        <v>40</v>
      </c>
      <c r="C142" s="3" t="s">
        <v>460</v>
      </c>
      <c r="D142" s="19">
        <v>15</v>
      </c>
      <c r="E142" s="10">
        <v>2.7</v>
      </c>
      <c r="F142" s="10">
        <f t="shared" si="4"/>
        <v>40.5</v>
      </c>
      <c r="G142" s="6">
        <f>VLOOKUP(B142,中交商品税率一览表!B:C,2,FALSE)</f>
        <v>0</v>
      </c>
    </row>
    <row r="143" spans="1:7" ht="16.3" x14ac:dyDescent="0.3">
      <c r="A143" s="22">
        <v>45080</v>
      </c>
      <c r="B143" s="3" t="s">
        <v>117</v>
      </c>
      <c r="C143" s="3" t="s">
        <v>460</v>
      </c>
      <c r="D143" s="19">
        <v>2</v>
      </c>
      <c r="E143" s="10">
        <v>4.9000000000000004</v>
      </c>
      <c r="F143" s="10">
        <f t="shared" si="4"/>
        <v>9.8000000000000007</v>
      </c>
      <c r="G143" s="6">
        <f>VLOOKUP(B143,中交商品税率一览表!B:C,2,FALSE)</f>
        <v>0</v>
      </c>
    </row>
    <row r="144" spans="1:7" ht="16.3" x14ac:dyDescent="0.3">
      <c r="A144" s="22">
        <v>45080</v>
      </c>
      <c r="B144" s="3" t="s">
        <v>15</v>
      </c>
      <c r="C144" s="3" t="s">
        <v>460</v>
      </c>
      <c r="D144" s="19">
        <v>1</v>
      </c>
      <c r="E144" s="10">
        <v>5</v>
      </c>
      <c r="F144" s="10">
        <f t="shared" si="4"/>
        <v>5</v>
      </c>
      <c r="G144" s="6">
        <f>VLOOKUP(B144,中交商品税率一览表!B:C,2,FALSE)</f>
        <v>0</v>
      </c>
    </row>
    <row r="145" spans="1:7" ht="16.3" x14ac:dyDescent="0.3">
      <c r="A145" s="22">
        <v>45080</v>
      </c>
      <c r="B145" s="3" t="s">
        <v>47</v>
      </c>
      <c r="C145" s="3" t="s">
        <v>460</v>
      </c>
      <c r="D145" s="19">
        <v>2</v>
      </c>
      <c r="E145" s="10">
        <v>6.3</v>
      </c>
      <c r="F145" s="10">
        <f t="shared" si="4"/>
        <v>12.6</v>
      </c>
      <c r="G145" s="6">
        <f>VLOOKUP(B145,中交商品税率一览表!B:C,2,FALSE)</f>
        <v>0</v>
      </c>
    </row>
    <row r="146" spans="1:7" ht="16.3" x14ac:dyDescent="0.3">
      <c r="A146" s="22">
        <v>45080</v>
      </c>
      <c r="B146" s="3" t="s">
        <v>142</v>
      </c>
      <c r="C146" s="3" t="s">
        <v>460</v>
      </c>
      <c r="D146" s="19">
        <v>3</v>
      </c>
      <c r="E146" s="10">
        <v>7.5</v>
      </c>
      <c r="F146" s="10">
        <f t="shared" si="4"/>
        <v>22.5</v>
      </c>
      <c r="G146" s="6">
        <f>VLOOKUP(B146,中交商品税率一览表!B:C,2,FALSE)</f>
        <v>0</v>
      </c>
    </row>
    <row r="147" spans="1:7" ht="16.3" x14ac:dyDescent="0.3">
      <c r="A147" s="22">
        <v>45080</v>
      </c>
      <c r="B147" s="3" t="s">
        <v>143</v>
      </c>
      <c r="C147" s="3" t="s">
        <v>460</v>
      </c>
      <c r="D147" s="19">
        <v>2</v>
      </c>
      <c r="E147" s="10">
        <v>5.8</v>
      </c>
      <c r="F147" s="10">
        <f t="shared" si="4"/>
        <v>11.6</v>
      </c>
      <c r="G147" s="6">
        <f>VLOOKUP(B147,中交商品税率一览表!B:C,2,FALSE)</f>
        <v>0</v>
      </c>
    </row>
    <row r="148" spans="1:7" ht="16.3" x14ac:dyDescent="0.3">
      <c r="A148" s="22">
        <v>45080</v>
      </c>
      <c r="B148" s="3" t="s">
        <v>46</v>
      </c>
      <c r="C148" s="3" t="s">
        <v>460</v>
      </c>
      <c r="D148" s="19">
        <v>1</v>
      </c>
      <c r="E148" s="10">
        <v>10.5</v>
      </c>
      <c r="F148" s="10">
        <f t="shared" si="4"/>
        <v>10.5</v>
      </c>
      <c r="G148" s="6">
        <f>VLOOKUP(B148,中交商品税率一览表!B:C,2,FALSE)</f>
        <v>0</v>
      </c>
    </row>
    <row r="149" spans="1:7" ht="16.3" x14ac:dyDescent="0.3">
      <c r="A149" s="22">
        <v>45080</v>
      </c>
      <c r="B149" s="3" t="s">
        <v>131</v>
      </c>
      <c r="C149" s="3" t="s">
        <v>460</v>
      </c>
      <c r="D149" s="19">
        <v>8</v>
      </c>
      <c r="E149" s="10">
        <v>4.7</v>
      </c>
      <c r="F149" s="10">
        <f t="shared" si="4"/>
        <v>37.6</v>
      </c>
      <c r="G149" s="6">
        <f>VLOOKUP(B149,中交商品税率一览表!B:C,2,FALSE)</f>
        <v>0</v>
      </c>
    </row>
    <row r="150" spans="1:7" ht="16.3" x14ac:dyDescent="0.3">
      <c r="A150" s="22">
        <v>45080</v>
      </c>
      <c r="B150" s="3" t="s">
        <v>21</v>
      </c>
      <c r="C150" s="3" t="s">
        <v>460</v>
      </c>
      <c r="D150" s="19">
        <v>4</v>
      </c>
      <c r="E150" s="10">
        <v>2.9</v>
      </c>
      <c r="F150" s="10">
        <f t="shared" si="4"/>
        <v>11.6</v>
      </c>
      <c r="G150" s="6">
        <f>VLOOKUP(B150,中交商品税率一览表!B:C,2,FALSE)</f>
        <v>0</v>
      </c>
    </row>
    <row r="151" spans="1:7" ht="16.3" x14ac:dyDescent="0.3">
      <c r="A151" s="22">
        <v>45080</v>
      </c>
      <c r="B151" s="3" t="s">
        <v>33</v>
      </c>
      <c r="C151" s="3" t="s">
        <v>460</v>
      </c>
      <c r="D151" s="19">
        <v>18</v>
      </c>
      <c r="E151" s="10">
        <v>3</v>
      </c>
      <c r="F151" s="10">
        <f t="shared" si="4"/>
        <v>54</v>
      </c>
      <c r="G151" s="6">
        <f>VLOOKUP(B151,中交商品税率一览表!B:C,2,FALSE)</f>
        <v>0</v>
      </c>
    </row>
    <row r="152" spans="1:7" ht="16.3" x14ac:dyDescent="0.3">
      <c r="A152" s="22">
        <v>45080</v>
      </c>
      <c r="B152" s="3" t="s">
        <v>52</v>
      </c>
      <c r="C152" s="3" t="s">
        <v>460</v>
      </c>
      <c r="D152" s="19">
        <v>4</v>
      </c>
      <c r="E152" s="10">
        <v>3</v>
      </c>
      <c r="F152" s="10">
        <f t="shared" si="4"/>
        <v>12</v>
      </c>
      <c r="G152" s="6">
        <f>VLOOKUP(B152,中交商品税率一览表!B:C,2,FALSE)</f>
        <v>0</v>
      </c>
    </row>
    <row r="153" spans="1:7" ht="16.3" x14ac:dyDescent="0.3">
      <c r="A153" s="22">
        <v>45080</v>
      </c>
      <c r="B153" s="3" t="s">
        <v>106</v>
      </c>
      <c r="C153" s="3" t="s">
        <v>460</v>
      </c>
      <c r="D153" s="19">
        <v>2</v>
      </c>
      <c r="E153" s="10">
        <v>3.8</v>
      </c>
      <c r="F153" s="10">
        <f t="shared" si="4"/>
        <v>7.6</v>
      </c>
      <c r="G153" s="6">
        <f>VLOOKUP(B153,中交商品税率一览表!B:C,2,FALSE)</f>
        <v>0</v>
      </c>
    </row>
    <row r="154" spans="1:7" ht="16.3" x14ac:dyDescent="0.3">
      <c r="A154" s="22">
        <v>45080</v>
      </c>
      <c r="B154" s="3" t="s">
        <v>50</v>
      </c>
      <c r="C154" s="3" t="s">
        <v>460</v>
      </c>
      <c r="D154" s="19">
        <v>1.2</v>
      </c>
      <c r="E154" s="10">
        <v>4.2</v>
      </c>
      <c r="F154" s="10">
        <f t="shared" si="4"/>
        <v>5.04</v>
      </c>
      <c r="G154" s="6">
        <f>VLOOKUP(B154,中交商品税率一览表!B:C,2,FALSE)</f>
        <v>0</v>
      </c>
    </row>
    <row r="155" spans="1:7" ht="16.3" x14ac:dyDescent="0.3">
      <c r="A155" s="22">
        <v>45080</v>
      </c>
      <c r="B155" s="3" t="s">
        <v>49</v>
      </c>
      <c r="C155" s="3" t="s">
        <v>460</v>
      </c>
      <c r="D155" s="19">
        <v>5</v>
      </c>
      <c r="E155" s="10">
        <v>6.7</v>
      </c>
      <c r="F155" s="10">
        <f t="shared" si="4"/>
        <v>33.5</v>
      </c>
      <c r="G155" s="6">
        <f>VLOOKUP(B155,中交商品税率一览表!B:C,2,FALSE)</f>
        <v>0</v>
      </c>
    </row>
    <row r="156" spans="1:7" ht="16.3" x14ac:dyDescent="0.3">
      <c r="A156" s="22">
        <v>45080</v>
      </c>
      <c r="B156" s="3" t="s">
        <v>23</v>
      </c>
      <c r="C156" s="3" t="s">
        <v>460</v>
      </c>
      <c r="D156" s="19">
        <v>10</v>
      </c>
      <c r="E156" s="10">
        <v>3.2</v>
      </c>
      <c r="F156" s="10">
        <f t="shared" si="4"/>
        <v>32</v>
      </c>
      <c r="G156" s="6">
        <f>VLOOKUP(B156,中交商品税率一览表!B:C,2,FALSE)</f>
        <v>0</v>
      </c>
    </row>
    <row r="157" spans="1:7" ht="16.3" x14ac:dyDescent="0.3">
      <c r="A157" s="22">
        <v>45080</v>
      </c>
      <c r="B157" s="3" t="s">
        <v>32</v>
      </c>
      <c r="C157" s="3" t="s">
        <v>460</v>
      </c>
      <c r="D157" s="19">
        <v>2.5</v>
      </c>
      <c r="E157" s="10">
        <v>5</v>
      </c>
      <c r="F157" s="10">
        <f t="shared" si="4"/>
        <v>12.5</v>
      </c>
      <c r="G157" s="6">
        <f>VLOOKUP(B157,中交商品税率一览表!B:C,2,FALSE)</f>
        <v>0</v>
      </c>
    </row>
    <row r="158" spans="1:7" ht="16.3" x14ac:dyDescent="0.3">
      <c r="A158" s="22">
        <v>45080</v>
      </c>
      <c r="B158" s="3" t="s">
        <v>85</v>
      </c>
      <c r="C158" s="3" t="s">
        <v>460</v>
      </c>
      <c r="D158" s="19">
        <v>8</v>
      </c>
      <c r="E158" s="10">
        <v>4.3</v>
      </c>
      <c r="F158" s="10">
        <f t="shared" si="4"/>
        <v>34.4</v>
      </c>
      <c r="G158" s="6">
        <f>VLOOKUP(B158,中交商品税率一览表!B:C,2,FALSE)</f>
        <v>0</v>
      </c>
    </row>
    <row r="159" spans="1:7" ht="16.3" x14ac:dyDescent="0.3">
      <c r="A159" s="22">
        <v>45080</v>
      </c>
      <c r="B159" s="3" t="s">
        <v>43</v>
      </c>
      <c r="C159" s="3" t="s">
        <v>460</v>
      </c>
      <c r="D159" s="19">
        <v>13</v>
      </c>
      <c r="E159" s="10">
        <v>5</v>
      </c>
      <c r="F159" s="10">
        <f t="shared" si="4"/>
        <v>65</v>
      </c>
      <c r="G159" s="6">
        <f>VLOOKUP(B159,中交商品税率一览表!B:C,2,FALSE)</f>
        <v>0</v>
      </c>
    </row>
    <row r="160" spans="1:7" ht="16.3" x14ac:dyDescent="0.3">
      <c r="A160" s="22">
        <v>45080</v>
      </c>
      <c r="B160" s="3" t="s">
        <v>44</v>
      </c>
      <c r="C160" s="3" t="s">
        <v>462</v>
      </c>
      <c r="D160" s="19">
        <v>10</v>
      </c>
      <c r="E160" s="10">
        <v>4</v>
      </c>
      <c r="F160" s="10">
        <f t="shared" si="4"/>
        <v>40</v>
      </c>
      <c r="G160" s="6">
        <f>VLOOKUP(B160,中交商品税率一览表!B:C,2,FALSE)</f>
        <v>0</v>
      </c>
    </row>
    <row r="161" spans="1:7" ht="16.3" x14ac:dyDescent="0.3">
      <c r="A161" s="22">
        <v>45080</v>
      </c>
      <c r="B161" s="3" t="s">
        <v>45</v>
      </c>
      <c r="C161" s="3" t="s">
        <v>462</v>
      </c>
      <c r="D161" s="19">
        <v>6</v>
      </c>
      <c r="E161" s="10">
        <v>5</v>
      </c>
      <c r="F161" s="10">
        <f t="shared" si="4"/>
        <v>30</v>
      </c>
      <c r="G161" s="6">
        <f>VLOOKUP(B161,中交商品税率一览表!B:C,2,FALSE)</f>
        <v>0</v>
      </c>
    </row>
    <row r="162" spans="1:7" ht="16.3" x14ac:dyDescent="0.3">
      <c r="A162" s="22">
        <v>45080</v>
      </c>
      <c r="B162" s="3" t="s">
        <v>120</v>
      </c>
      <c r="C162" s="3" t="s">
        <v>460</v>
      </c>
      <c r="D162" s="19">
        <v>6</v>
      </c>
      <c r="E162" s="10">
        <v>5.8</v>
      </c>
      <c r="F162" s="10">
        <f t="shared" si="4"/>
        <v>34.799999999999997</v>
      </c>
      <c r="G162" s="6">
        <f>VLOOKUP(B162,中交商品税率一览表!B:C,2,FALSE)</f>
        <v>0</v>
      </c>
    </row>
    <row r="163" spans="1:7" ht="16.3" x14ac:dyDescent="0.3">
      <c r="A163" s="22">
        <v>45080</v>
      </c>
      <c r="B163" s="3" t="s">
        <v>39</v>
      </c>
      <c r="C163" s="3" t="s">
        <v>460</v>
      </c>
      <c r="D163" s="19">
        <v>3.6</v>
      </c>
      <c r="E163" s="10">
        <v>5.8</v>
      </c>
      <c r="F163" s="10">
        <f t="shared" si="4"/>
        <v>20.88</v>
      </c>
      <c r="G163" s="6">
        <f>VLOOKUP(B163,中交商品税率一览表!B:C,2,FALSE)</f>
        <v>0</v>
      </c>
    </row>
    <row r="164" spans="1:7" ht="16.3" x14ac:dyDescent="0.3">
      <c r="A164" s="22">
        <v>45080</v>
      </c>
      <c r="B164" s="3" t="s">
        <v>67</v>
      </c>
      <c r="C164" s="3" t="s">
        <v>460</v>
      </c>
      <c r="D164" s="19">
        <v>18</v>
      </c>
      <c r="E164" s="10">
        <v>4.5</v>
      </c>
      <c r="F164" s="10">
        <f t="shared" si="4"/>
        <v>81</v>
      </c>
      <c r="G164" s="6">
        <f>VLOOKUP(B164,中交商品税率一览表!B:C,2,FALSE)</f>
        <v>0</v>
      </c>
    </row>
    <row r="165" spans="1:7" ht="16.3" x14ac:dyDescent="0.3">
      <c r="A165" s="22">
        <v>45080</v>
      </c>
      <c r="B165" s="3" t="s">
        <v>93</v>
      </c>
      <c r="C165" s="3" t="s">
        <v>460</v>
      </c>
      <c r="D165" s="19">
        <v>3</v>
      </c>
      <c r="E165" s="10">
        <v>10</v>
      </c>
      <c r="F165" s="10">
        <f t="shared" si="4"/>
        <v>30</v>
      </c>
      <c r="G165" s="6">
        <f>VLOOKUP(B165,中交商品税率一览表!B:C,2,FALSE)</f>
        <v>0</v>
      </c>
    </row>
    <row r="166" spans="1:7" ht="16.3" x14ac:dyDescent="0.3">
      <c r="A166" s="22">
        <v>45080</v>
      </c>
      <c r="B166" s="3" t="s">
        <v>24</v>
      </c>
      <c r="C166" s="3" t="s">
        <v>460</v>
      </c>
      <c r="D166" s="19">
        <v>2</v>
      </c>
      <c r="E166" s="10">
        <v>7.1</v>
      </c>
      <c r="F166" s="10">
        <f t="shared" si="4"/>
        <v>14.2</v>
      </c>
      <c r="G166" s="6">
        <f>VLOOKUP(B166,中交商品税率一览表!B:C,2,FALSE)</f>
        <v>0</v>
      </c>
    </row>
    <row r="167" spans="1:7" ht="16.3" x14ac:dyDescent="0.3">
      <c r="A167" s="22">
        <v>45080</v>
      </c>
      <c r="B167" s="3" t="s">
        <v>121</v>
      </c>
      <c r="C167" s="3" t="s">
        <v>460</v>
      </c>
      <c r="D167" s="19">
        <v>3</v>
      </c>
      <c r="E167" s="10">
        <v>10.5</v>
      </c>
      <c r="F167" s="10">
        <f t="shared" si="4"/>
        <v>31.5</v>
      </c>
      <c r="G167" s="6">
        <f>VLOOKUP(B167,中交商品税率一览表!B:C,2,FALSE)</f>
        <v>0</v>
      </c>
    </row>
    <row r="168" spans="1:7" ht="16.3" x14ac:dyDescent="0.3">
      <c r="A168" s="22">
        <v>45080</v>
      </c>
      <c r="B168" s="3" t="s">
        <v>30</v>
      </c>
      <c r="C168" s="3" t="s">
        <v>460</v>
      </c>
      <c r="D168" s="19">
        <v>2</v>
      </c>
      <c r="E168" s="10">
        <v>5.6</v>
      </c>
      <c r="F168" s="10">
        <f t="shared" si="4"/>
        <v>11.2</v>
      </c>
      <c r="G168" s="6">
        <f>VLOOKUP(B168,中交商品税率一览表!B:C,2,FALSE)</f>
        <v>0</v>
      </c>
    </row>
    <row r="169" spans="1:7" ht="16.3" x14ac:dyDescent="0.3">
      <c r="A169" s="22">
        <v>45080</v>
      </c>
      <c r="B169" s="3" t="s">
        <v>16</v>
      </c>
      <c r="C169" s="3" t="s">
        <v>460</v>
      </c>
      <c r="D169" s="19">
        <v>2</v>
      </c>
      <c r="E169" s="10">
        <v>7.4</v>
      </c>
      <c r="F169" s="10">
        <f t="shared" ref="F169:F200" si="5">D169*E169</f>
        <v>14.8</v>
      </c>
      <c r="G169" s="6">
        <f>VLOOKUP(B169,中交商品税率一览表!B:C,2,FALSE)</f>
        <v>0</v>
      </c>
    </row>
    <row r="170" spans="1:7" ht="16.3" x14ac:dyDescent="0.3">
      <c r="A170" s="3" t="s">
        <v>481</v>
      </c>
      <c r="B170" s="3" t="s">
        <v>103</v>
      </c>
      <c r="C170" s="3" t="s">
        <v>461</v>
      </c>
      <c r="D170" s="19">
        <v>4</v>
      </c>
      <c r="E170" s="10">
        <v>7.45</v>
      </c>
      <c r="F170" s="10">
        <f t="shared" si="5"/>
        <v>29.8</v>
      </c>
      <c r="G170" s="6">
        <f>VLOOKUP(B170,中交商品税率一览表!B:C,2,FALSE)</f>
        <v>0.13</v>
      </c>
    </row>
    <row r="171" spans="1:7" ht="16.3" x14ac:dyDescent="0.3">
      <c r="A171" s="3" t="s">
        <v>481</v>
      </c>
      <c r="B171" s="3" t="s">
        <v>295</v>
      </c>
      <c r="C171" s="3" t="s">
        <v>461</v>
      </c>
      <c r="D171" s="19">
        <v>5</v>
      </c>
      <c r="E171" s="10">
        <v>21</v>
      </c>
      <c r="F171" s="10">
        <f t="shared" si="5"/>
        <v>105</v>
      </c>
      <c r="G171" s="6">
        <f>VLOOKUP(B171,中交商品税率一览表!B:C,2,FALSE)</f>
        <v>0.13</v>
      </c>
    </row>
    <row r="172" spans="1:7" ht="16.3" x14ac:dyDescent="0.3">
      <c r="A172" s="3" t="s">
        <v>481</v>
      </c>
      <c r="B172" s="3" t="s">
        <v>407</v>
      </c>
      <c r="C172" s="3" t="s">
        <v>461</v>
      </c>
      <c r="D172" s="19">
        <v>3</v>
      </c>
      <c r="E172" s="10">
        <v>18.399999999999999</v>
      </c>
      <c r="F172" s="10">
        <f t="shared" si="5"/>
        <v>55.199999999999996</v>
      </c>
      <c r="G172" s="6">
        <f>VLOOKUP(B172,中交商品税率一览表!B:C,2,FALSE)</f>
        <v>0.13</v>
      </c>
    </row>
    <row r="173" spans="1:7" ht="16.3" x14ac:dyDescent="0.3">
      <c r="A173" s="3" t="s">
        <v>481</v>
      </c>
      <c r="B173" s="3" t="s">
        <v>415</v>
      </c>
      <c r="C173" s="3" t="s">
        <v>461</v>
      </c>
      <c r="D173" s="19">
        <v>1</v>
      </c>
      <c r="E173" s="10">
        <v>11</v>
      </c>
      <c r="F173" s="10">
        <f t="shared" si="5"/>
        <v>11</v>
      </c>
      <c r="G173" s="6">
        <f>VLOOKUP(B173,中交商品税率一览表!B:C,2,FALSE)</f>
        <v>0.13</v>
      </c>
    </row>
    <row r="174" spans="1:7" ht="16.3" x14ac:dyDescent="0.3">
      <c r="A174" s="3" t="s">
        <v>481</v>
      </c>
      <c r="B174" s="3" t="s">
        <v>153</v>
      </c>
      <c r="C174" s="3" t="s">
        <v>482</v>
      </c>
      <c r="D174" s="19">
        <v>3</v>
      </c>
      <c r="E174" s="10">
        <v>10</v>
      </c>
      <c r="F174" s="10">
        <f t="shared" si="5"/>
        <v>30</v>
      </c>
      <c r="G174" s="6">
        <f>VLOOKUP(B174,中交商品税率一览表!B:C,2,FALSE)</f>
        <v>0.09</v>
      </c>
    </row>
    <row r="175" spans="1:7" ht="16.3" x14ac:dyDescent="0.3">
      <c r="A175" s="3" t="s">
        <v>481</v>
      </c>
      <c r="B175" s="3" t="s">
        <v>416</v>
      </c>
      <c r="C175" s="3" t="s">
        <v>463</v>
      </c>
      <c r="D175" s="19">
        <v>1</v>
      </c>
      <c r="E175" s="10">
        <v>16.399999999999999</v>
      </c>
      <c r="F175" s="10">
        <f t="shared" si="5"/>
        <v>16.399999999999999</v>
      </c>
      <c r="G175" s="6">
        <f>VLOOKUP(B175,中交商品税率一览表!B:C,2,FALSE)</f>
        <v>0.13</v>
      </c>
    </row>
    <row r="176" spans="1:7" ht="16.3" x14ac:dyDescent="0.3">
      <c r="A176" s="3" t="s">
        <v>481</v>
      </c>
      <c r="B176" s="3" t="s">
        <v>411</v>
      </c>
      <c r="C176" s="3" t="s">
        <v>461</v>
      </c>
      <c r="D176" s="19">
        <v>1</v>
      </c>
      <c r="E176" s="10">
        <v>39.1</v>
      </c>
      <c r="F176" s="10">
        <f t="shared" si="5"/>
        <v>39.1</v>
      </c>
      <c r="G176" s="6">
        <f>VLOOKUP(B176,中交商品税率一览表!B:C,2,FALSE)</f>
        <v>0.13</v>
      </c>
    </row>
    <row r="177" spans="1:7" ht="16.3" x14ac:dyDescent="0.3">
      <c r="A177" s="3" t="s">
        <v>481</v>
      </c>
      <c r="B177" s="3" t="s">
        <v>287</v>
      </c>
      <c r="C177" s="3" t="s">
        <v>469</v>
      </c>
      <c r="D177" s="19">
        <v>1</v>
      </c>
      <c r="E177" s="10">
        <v>16</v>
      </c>
      <c r="F177" s="10">
        <f t="shared" si="5"/>
        <v>16</v>
      </c>
      <c r="G177" s="6">
        <f>VLOOKUP(B177,中交商品税率一览表!B:C,2,FALSE)</f>
        <v>0.13</v>
      </c>
    </row>
    <row r="178" spans="1:7" ht="16.3" x14ac:dyDescent="0.3">
      <c r="A178" s="3" t="s">
        <v>481</v>
      </c>
      <c r="B178" s="3" t="s">
        <v>263</v>
      </c>
      <c r="C178" s="3" t="s">
        <v>460</v>
      </c>
      <c r="D178" s="19">
        <v>0.5</v>
      </c>
      <c r="E178" s="10">
        <v>23</v>
      </c>
      <c r="F178" s="10">
        <f t="shared" si="5"/>
        <v>11.5</v>
      </c>
      <c r="G178" s="6">
        <f>VLOOKUP(B178,中交商品税率一览表!B:C,2,FALSE)</f>
        <v>0.09</v>
      </c>
    </row>
    <row r="179" spans="1:7" ht="16.3" x14ac:dyDescent="0.3">
      <c r="A179" s="3" t="s">
        <v>481</v>
      </c>
      <c r="B179" s="3" t="s">
        <v>176</v>
      </c>
      <c r="C179" s="3" t="s">
        <v>460</v>
      </c>
      <c r="D179" s="19">
        <v>2</v>
      </c>
      <c r="E179" s="10">
        <v>6.5</v>
      </c>
      <c r="F179" s="10">
        <f t="shared" si="5"/>
        <v>13</v>
      </c>
      <c r="G179" s="6">
        <f>VLOOKUP(B179,中交商品税率一览表!B:C,2,FALSE)</f>
        <v>0.09</v>
      </c>
    </row>
    <row r="180" spans="1:7" ht="16.3" x14ac:dyDescent="0.3">
      <c r="A180" s="3" t="s">
        <v>481</v>
      </c>
      <c r="B180" s="3" t="s">
        <v>357</v>
      </c>
      <c r="C180" s="3" t="s">
        <v>470</v>
      </c>
      <c r="D180" s="19">
        <v>2</v>
      </c>
      <c r="E180" s="10">
        <v>8.4</v>
      </c>
      <c r="F180" s="10">
        <f t="shared" si="5"/>
        <v>16.8</v>
      </c>
      <c r="G180" s="6">
        <f>VLOOKUP(B180,中交商品税率一览表!B:C,2,FALSE)</f>
        <v>0.13</v>
      </c>
    </row>
    <row r="181" spans="1:7" ht="16.3" x14ac:dyDescent="0.3">
      <c r="A181" s="3" t="s">
        <v>481</v>
      </c>
      <c r="B181" s="3" t="s">
        <v>310</v>
      </c>
      <c r="C181" s="3" t="s">
        <v>460</v>
      </c>
      <c r="D181" s="19">
        <v>3</v>
      </c>
      <c r="E181" s="10">
        <v>4.5</v>
      </c>
      <c r="F181" s="10">
        <f t="shared" si="5"/>
        <v>13.5</v>
      </c>
      <c r="G181" s="6">
        <f>VLOOKUP(B181,中交商品税率一览表!B:C,2,FALSE)</f>
        <v>0.13</v>
      </c>
    </row>
    <row r="182" spans="1:7" ht="16.3" x14ac:dyDescent="0.3">
      <c r="A182" s="3" t="s">
        <v>481</v>
      </c>
      <c r="B182" s="3" t="s">
        <v>417</v>
      </c>
      <c r="C182" s="3" t="s">
        <v>461</v>
      </c>
      <c r="D182" s="19">
        <v>2</v>
      </c>
      <c r="E182" s="10">
        <v>24</v>
      </c>
      <c r="F182" s="10">
        <f t="shared" si="5"/>
        <v>48</v>
      </c>
      <c r="G182" s="6">
        <f>VLOOKUP(B182,中交商品税率一览表!B:C,2,FALSE)</f>
        <v>0.13</v>
      </c>
    </row>
    <row r="183" spans="1:7" ht="16.3" x14ac:dyDescent="0.3">
      <c r="A183" s="3" t="s">
        <v>481</v>
      </c>
      <c r="B183" s="3" t="s">
        <v>393</v>
      </c>
      <c r="C183" s="3" t="s">
        <v>461</v>
      </c>
      <c r="D183" s="19">
        <v>1</v>
      </c>
      <c r="E183" s="10">
        <v>25</v>
      </c>
      <c r="F183" s="10">
        <f t="shared" si="5"/>
        <v>25</v>
      </c>
      <c r="G183" s="6">
        <f>VLOOKUP(B183,中交商品税率一览表!B:C,2,FALSE)</f>
        <v>0.13</v>
      </c>
    </row>
    <row r="184" spans="1:7" ht="16.3" x14ac:dyDescent="0.3">
      <c r="A184" s="3" t="s">
        <v>481</v>
      </c>
      <c r="B184" s="3" t="s">
        <v>413</v>
      </c>
      <c r="C184" s="3" t="s">
        <v>461</v>
      </c>
      <c r="D184" s="19">
        <v>20</v>
      </c>
      <c r="E184" s="10">
        <v>0.7</v>
      </c>
      <c r="F184" s="10">
        <f t="shared" si="5"/>
        <v>14</v>
      </c>
      <c r="G184" s="6">
        <f>VLOOKUP(B184,中交商品税率一览表!B:C,2,FALSE)</f>
        <v>0.13</v>
      </c>
    </row>
    <row r="185" spans="1:7" ht="16.3" x14ac:dyDescent="0.3">
      <c r="A185" s="3" t="s">
        <v>481</v>
      </c>
      <c r="B185" s="3" t="s">
        <v>418</v>
      </c>
      <c r="C185" s="3" t="s">
        <v>461</v>
      </c>
      <c r="D185" s="19">
        <v>3</v>
      </c>
      <c r="E185" s="10">
        <v>12</v>
      </c>
      <c r="F185" s="10">
        <f t="shared" si="5"/>
        <v>36</v>
      </c>
      <c r="G185" s="6">
        <f>VLOOKUP(B185,中交商品税率一览表!B:C,2,FALSE)</f>
        <v>0.13</v>
      </c>
    </row>
    <row r="186" spans="1:7" ht="16.3" x14ac:dyDescent="0.3">
      <c r="A186" s="3" t="s">
        <v>481</v>
      </c>
      <c r="B186" s="3" t="s">
        <v>152</v>
      </c>
      <c r="C186" s="3" t="s">
        <v>461</v>
      </c>
      <c r="D186" s="19">
        <v>6</v>
      </c>
      <c r="E186" s="10">
        <v>24.15</v>
      </c>
      <c r="F186" s="10">
        <f t="shared" si="5"/>
        <v>144.89999999999998</v>
      </c>
      <c r="G186" s="6">
        <f>VLOOKUP(B186,中交商品税率一览表!B:C,2,FALSE)</f>
        <v>0.09</v>
      </c>
    </row>
    <row r="187" spans="1:7" ht="16.3" x14ac:dyDescent="0.3">
      <c r="A187" s="3" t="s">
        <v>481</v>
      </c>
      <c r="B187" s="3" t="s">
        <v>51</v>
      </c>
      <c r="C187" s="3" t="s">
        <v>460</v>
      </c>
      <c r="D187" s="19">
        <v>3</v>
      </c>
      <c r="E187" s="10">
        <v>6.5</v>
      </c>
      <c r="F187" s="10">
        <f t="shared" si="5"/>
        <v>19.5</v>
      </c>
      <c r="G187" s="6">
        <f>VLOOKUP(B187,中交商品税率一览表!B:C,2,FALSE)</f>
        <v>0</v>
      </c>
    </row>
    <row r="188" spans="1:7" ht="16.3" x14ac:dyDescent="0.3">
      <c r="A188" s="3" t="s">
        <v>481</v>
      </c>
      <c r="B188" s="3" t="s">
        <v>264</v>
      </c>
      <c r="C188" s="3" t="s">
        <v>460</v>
      </c>
      <c r="D188" s="19">
        <v>1</v>
      </c>
      <c r="E188" s="10">
        <v>45</v>
      </c>
      <c r="F188" s="10">
        <f t="shared" si="5"/>
        <v>45</v>
      </c>
      <c r="G188" s="6">
        <f>VLOOKUP(B188,中交商品税率一览表!B:C,2,FALSE)</f>
        <v>0.09</v>
      </c>
    </row>
    <row r="189" spans="1:7" ht="16.3" x14ac:dyDescent="0.3">
      <c r="A189" s="3" t="s">
        <v>481</v>
      </c>
      <c r="B189" s="3" t="s">
        <v>409</v>
      </c>
      <c r="C189" s="3" t="s">
        <v>463</v>
      </c>
      <c r="D189" s="19">
        <v>1</v>
      </c>
      <c r="E189" s="10">
        <v>22.43</v>
      </c>
      <c r="F189" s="10">
        <f t="shared" si="5"/>
        <v>22.43</v>
      </c>
      <c r="G189" s="6">
        <f>VLOOKUP(B189,中交商品税率一览表!B:C,2,FALSE)</f>
        <v>0.13</v>
      </c>
    </row>
    <row r="190" spans="1:7" ht="16.3" x14ac:dyDescent="0.3">
      <c r="A190" s="3" t="s">
        <v>481</v>
      </c>
      <c r="B190" s="3" t="s">
        <v>419</v>
      </c>
      <c r="C190" s="3" t="s">
        <v>461</v>
      </c>
      <c r="D190" s="19">
        <v>3</v>
      </c>
      <c r="E190" s="10">
        <v>6</v>
      </c>
      <c r="F190" s="10">
        <f t="shared" si="5"/>
        <v>18</v>
      </c>
      <c r="G190" s="6">
        <f>VLOOKUP(B190,中交商品税率一览表!B:C,2,FALSE)</f>
        <v>0.13</v>
      </c>
    </row>
    <row r="191" spans="1:7" ht="16.3" x14ac:dyDescent="0.3">
      <c r="A191" s="3" t="s">
        <v>481</v>
      </c>
      <c r="B191" s="3" t="s">
        <v>265</v>
      </c>
      <c r="C191" s="3" t="s">
        <v>460</v>
      </c>
      <c r="D191" s="19">
        <v>2</v>
      </c>
      <c r="E191" s="10">
        <v>30</v>
      </c>
      <c r="F191" s="10">
        <f t="shared" si="5"/>
        <v>60</v>
      </c>
      <c r="G191" s="6">
        <f>VLOOKUP(B191,中交商品税率一览表!B:C,2,FALSE)</f>
        <v>0.09</v>
      </c>
    </row>
    <row r="192" spans="1:7" ht="16.3" x14ac:dyDescent="0.3">
      <c r="A192" s="3" t="s">
        <v>481</v>
      </c>
      <c r="B192" s="3" t="s">
        <v>22</v>
      </c>
      <c r="C192" s="3" t="s">
        <v>460</v>
      </c>
      <c r="D192" s="19">
        <v>7</v>
      </c>
      <c r="E192" s="10">
        <v>24</v>
      </c>
      <c r="F192" s="10">
        <f t="shared" si="5"/>
        <v>168</v>
      </c>
      <c r="G192" s="6">
        <f>VLOOKUP(B192,中交商品税率一览表!B:C,2,FALSE)</f>
        <v>0</v>
      </c>
    </row>
    <row r="193" spans="1:7" ht="16.3" x14ac:dyDescent="0.3">
      <c r="A193" s="3" t="s">
        <v>481</v>
      </c>
      <c r="B193" s="3" t="s">
        <v>123</v>
      </c>
      <c r="C193" s="3" t="s">
        <v>460</v>
      </c>
      <c r="D193" s="19">
        <v>3</v>
      </c>
      <c r="E193" s="10">
        <v>10</v>
      </c>
      <c r="F193" s="10">
        <f t="shared" si="5"/>
        <v>30</v>
      </c>
      <c r="G193" s="6">
        <f>VLOOKUP(B193,中交商品税率一览表!B:C,2,FALSE)</f>
        <v>0</v>
      </c>
    </row>
    <row r="194" spans="1:7" ht="16.3" x14ac:dyDescent="0.3">
      <c r="A194" s="3" t="s">
        <v>481</v>
      </c>
      <c r="B194" s="3" t="s">
        <v>230</v>
      </c>
      <c r="C194" s="3" t="s">
        <v>465</v>
      </c>
      <c r="D194" s="19">
        <v>10</v>
      </c>
      <c r="E194" s="10">
        <v>80</v>
      </c>
      <c r="F194" s="10">
        <f t="shared" si="5"/>
        <v>800</v>
      </c>
      <c r="G194" s="6">
        <f>VLOOKUP(B194,中交商品税率一览表!B:C,2,FALSE)</f>
        <v>0.09</v>
      </c>
    </row>
    <row r="195" spans="1:7" ht="16.3" x14ac:dyDescent="0.3">
      <c r="A195" s="3" t="s">
        <v>481</v>
      </c>
      <c r="B195" s="3" t="s">
        <v>113</v>
      </c>
      <c r="C195" s="3" t="s">
        <v>460</v>
      </c>
      <c r="D195" s="19">
        <v>5</v>
      </c>
      <c r="E195" s="10">
        <v>24</v>
      </c>
      <c r="F195" s="10">
        <f t="shared" si="5"/>
        <v>120</v>
      </c>
      <c r="G195" s="6">
        <f>VLOOKUP(B195,中交商品税率一览表!B:C,2,FALSE)</f>
        <v>0</v>
      </c>
    </row>
    <row r="196" spans="1:7" ht="16.3" x14ac:dyDescent="0.3">
      <c r="A196" s="3" t="s">
        <v>481</v>
      </c>
      <c r="B196" s="3" t="s">
        <v>313</v>
      </c>
      <c r="C196" s="3" t="s">
        <v>460</v>
      </c>
      <c r="D196" s="19">
        <v>2</v>
      </c>
      <c r="E196" s="10">
        <v>7.5</v>
      </c>
      <c r="F196" s="10">
        <f t="shared" si="5"/>
        <v>15</v>
      </c>
      <c r="G196" s="6">
        <f>VLOOKUP(B196,中交商品税率一览表!B:C,2,FALSE)</f>
        <v>0.13</v>
      </c>
    </row>
    <row r="197" spans="1:7" ht="16.3" x14ac:dyDescent="0.3">
      <c r="A197" s="3" t="s">
        <v>481</v>
      </c>
      <c r="B197" s="3" t="s">
        <v>79</v>
      </c>
      <c r="C197" s="3" t="s">
        <v>460</v>
      </c>
      <c r="D197" s="19">
        <v>5</v>
      </c>
      <c r="E197" s="10">
        <v>27</v>
      </c>
      <c r="F197" s="10">
        <f t="shared" si="5"/>
        <v>135</v>
      </c>
      <c r="G197" s="6">
        <f>VLOOKUP(B197,中交商品税率一览表!B:C,2,FALSE)</f>
        <v>0</v>
      </c>
    </row>
    <row r="198" spans="1:7" ht="16.3" x14ac:dyDescent="0.3">
      <c r="A198" s="3" t="s">
        <v>481</v>
      </c>
      <c r="B198" s="3" t="s">
        <v>420</v>
      </c>
      <c r="C198" s="3" t="s">
        <v>461</v>
      </c>
      <c r="D198" s="19">
        <v>1</v>
      </c>
      <c r="E198" s="10">
        <v>10</v>
      </c>
      <c r="F198" s="10">
        <f t="shared" si="5"/>
        <v>10</v>
      </c>
      <c r="G198" s="6">
        <f>VLOOKUP(B198,中交商品税率一览表!B:C,2,FALSE)</f>
        <v>0.13</v>
      </c>
    </row>
    <row r="199" spans="1:7" ht="16.3" x14ac:dyDescent="0.3">
      <c r="A199" s="3" t="s">
        <v>481</v>
      </c>
      <c r="B199" s="3" t="s">
        <v>56</v>
      </c>
      <c r="C199" s="3" t="s">
        <v>460</v>
      </c>
      <c r="D199" s="19">
        <v>3</v>
      </c>
      <c r="E199" s="10">
        <v>17</v>
      </c>
      <c r="F199" s="10">
        <f t="shared" si="5"/>
        <v>51</v>
      </c>
      <c r="G199" s="6">
        <f>VLOOKUP(B199,中交商品税率一览表!B:C,2,FALSE)</f>
        <v>0</v>
      </c>
    </row>
    <row r="200" spans="1:7" ht="16.3" x14ac:dyDescent="0.3">
      <c r="A200" s="3" t="s">
        <v>481</v>
      </c>
      <c r="B200" s="3" t="s">
        <v>59</v>
      </c>
      <c r="C200" s="3" t="s">
        <v>460</v>
      </c>
      <c r="D200" s="19">
        <v>8</v>
      </c>
      <c r="E200" s="10">
        <v>21</v>
      </c>
      <c r="F200" s="10">
        <f t="shared" si="5"/>
        <v>168</v>
      </c>
      <c r="G200" s="6">
        <f>VLOOKUP(B200,中交商品税率一览表!B:C,2,FALSE)</f>
        <v>0</v>
      </c>
    </row>
    <row r="201" spans="1:7" ht="16.3" x14ac:dyDescent="0.3">
      <c r="A201" s="3" t="s">
        <v>481</v>
      </c>
      <c r="B201" s="3" t="s">
        <v>421</v>
      </c>
      <c r="C201" s="3" t="s">
        <v>469</v>
      </c>
      <c r="D201" s="19">
        <v>5</v>
      </c>
      <c r="E201" s="10">
        <v>4.5</v>
      </c>
      <c r="F201" s="10">
        <f t="shared" ref="F201:F232" si="6">D201*E201</f>
        <v>22.5</v>
      </c>
      <c r="G201" s="6">
        <f>VLOOKUP(B201,中交商品税率一览表!B:C,2,FALSE)</f>
        <v>0.13</v>
      </c>
    </row>
    <row r="202" spans="1:7" ht="16.3" x14ac:dyDescent="0.3">
      <c r="A202" s="3" t="s">
        <v>481</v>
      </c>
      <c r="B202" s="3" t="s">
        <v>57</v>
      </c>
      <c r="C202" s="3" t="s">
        <v>460</v>
      </c>
      <c r="D202" s="19">
        <v>1</v>
      </c>
      <c r="E202" s="10">
        <v>16.600000000000001</v>
      </c>
      <c r="F202" s="10">
        <f t="shared" si="6"/>
        <v>16.600000000000001</v>
      </c>
      <c r="G202" s="6">
        <f>VLOOKUP(B202,中交商品税率一览表!B:C,2,FALSE)</f>
        <v>0</v>
      </c>
    </row>
    <row r="203" spans="1:7" ht="16.3" x14ac:dyDescent="0.3">
      <c r="A203" s="3" t="s">
        <v>481</v>
      </c>
      <c r="B203" s="3" t="s">
        <v>297</v>
      </c>
      <c r="C203" s="3" t="s">
        <v>460</v>
      </c>
      <c r="D203" s="19">
        <v>4</v>
      </c>
      <c r="E203" s="10">
        <v>7.2</v>
      </c>
      <c r="F203" s="10">
        <f t="shared" si="6"/>
        <v>28.8</v>
      </c>
      <c r="G203" s="6">
        <f>VLOOKUP(B203,中交商品税率一览表!B:C,2,FALSE)</f>
        <v>0.13</v>
      </c>
    </row>
    <row r="204" spans="1:7" ht="16.3" x14ac:dyDescent="0.3">
      <c r="A204" s="3" t="s">
        <v>481</v>
      </c>
      <c r="B204" s="3" t="s">
        <v>400</v>
      </c>
      <c r="C204" s="3" t="s">
        <v>461</v>
      </c>
      <c r="D204" s="19">
        <v>3</v>
      </c>
      <c r="E204" s="10">
        <v>22.09</v>
      </c>
      <c r="F204" s="10">
        <f t="shared" si="6"/>
        <v>66.27</v>
      </c>
      <c r="G204" s="6">
        <f>VLOOKUP(B204,中交商品税率一览表!B:C,2,FALSE)</f>
        <v>0.13</v>
      </c>
    </row>
    <row r="205" spans="1:7" ht="16.3" x14ac:dyDescent="0.3">
      <c r="A205" s="3" t="s">
        <v>481</v>
      </c>
      <c r="B205" s="3" t="s">
        <v>399</v>
      </c>
      <c r="C205" s="3" t="s">
        <v>461</v>
      </c>
      <c r="D205" s="19">
        <v>3</v>
      </c>
      <c r="E205" s="10">
        <v>35</v>
      </c>
      <c r="F205" s="10">
        <f t="shared" si="6"/>
        <v>105</v>
      </c>
      <c r="G205" s="6">
        <f>VLOOKUP(B205,中交商品税率一览表!B:C,2,FALSE)</f>
        <v>0.13</v>
      </c>
    </row>
    <row r="206" spans="1:7" ht="16.3" x14ac:dyDescent="0.3">
      <c r="A206" s="17" t="s">
        <v>481</v>
      </c>
      <c r="B206" s="17" t="s">
        <v>401</v>
      </c>
      <c r="C206" s="17" t="s">
        <v>461</v>
      </c>
      <c r="D206" s="18">
        <v>2</v>
      </c>
      <c r="E206" s="18">
        <v>19.2</v>
      </c>
      <c r="F206" s="18">
        <f t="shared" si="6"/>
        <v>38.4</v>
      </c>
      <c r="G206" s="6">
        <f>VLOOKUP(B206,中交商品税率一览表!B:C,2,FALSE)</f>
        <v>0.13</v>
      </c>
    </row>
    <row r="207" spans="1:7" ht="16.3" x14ac:dyDescent="0.3">
      <c r="A207" s="3" t="s">
        <v>481</v>
      </c>
      <c r="B207" s="3" t="s">
        <v>220</v>
      </c>
      <c r="C207" s="3" t="s">
        <v>464</v>
      </c>
      <c r="D207" s="19">
        <v>4</v>
      </c>
      <c r="E207" s="10">
        <f>358/4</f>
        <v>89.5</v>
      </c>
      <c r="F207" s="10">
        <f t="shared" si="6"/>
        <v>358</v>
      </c>
      <c r="G207" s="6">
        <f>VLOOKUP(B207,中交商品税率一览表!B:C,2,FALSE)</f>
        <v>0.09</v>
      </c>
    </row>
    <row r="208" spans="1:7" ht="16.3" x14ac:dyDescent="0.3">
      <c r="A208" s="3" t="s">
        <v>481</v>
      </c>
      <c r="B208" s="3" t="s">
        <v>414</v>
      </c>
      <c r="C208" s="3" t="s">
        <v>479</v>
      </c>
      <c r="D208" s="19">
        <v>1</v>
      </c>
      <c r="E208" s="10">
        <v>80</v>
      </c>
      <c r="F208" s="10">
        <f t="shared" si="6"/>
        <v>80</v>
      </c>
      <c r="G208" s="6">
        <f>VLOOKUP(B208,中交商品税率一览表!B:C,2,FALSE)</f>
        <v>0.13</v>
      </c>
    </row>
    <row r="209" spans="1:7" ht="16.3" x14ac:dyDescent="0.3">
      <c r="A209" s="3" t="s">
        <v>481</v>
      </c>
      <c r="B209" s="3" t="s">
        <v>220</v>
      </c>
      <c r="C209" s="3" t="s">
        <v>464</v>
      </c>
      <c r="D209" s="19">
        <v>4</v>
      </c>
      <c r="E209" s="10">
        <f>358/4</f>
        <v>89.5</v>
      </c>
      <c r="F209" s="10">
        <f t="shared" si="6"/>
        <v>358</v>
      </c>
      <c r="G209" s="6">
        <f>VLOOKUP(B209,中交商品税率一览表!B:C,2,FALSE)</f>
        <v>0.09</v>
      </c>
    </row>
  </sheetData>
  <autoFilter ref="A1:G209" xr:uid="{00000000-0009-0000-0000-000003000000}">
    <sortState xmlns:xlrd2="http://schemas.microsoft.com/office/spreadsheetml/2017/richdata2" ref="A2:G209">
      <sortCondition ref="A1"/>
    </sortState>
  </autoFilter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6"/>
  <sheetViews>
    <sheetView workbookViewId="0">
      <selection activeCell="G1" sqref="G1:G2"/>
    </sheetView>
  </sheetViews>
  <sheetFormatPr defaultColWidth="9" defaultRowHeight="14.15" x14ac:dyDescent="0.3"/>
  <cols>
    <col min="1" max="1" width="12.3828125" customWidth="1"/>
    <col min="2" max="2" width="34.4609375" customWidth="1"/>
    <col min="4" max="4" width="9.23046875" style="8"/>
    <col min="5" max="5" width="10.3828125" style="8"/>
    <col min="6" max="6" width="11.61328125" style="8"/>
  </cols>
  <sheetData>
    <row r="1" spans="1:7" ht="16.3" x14ac:dyDescent="0.3">
      <c r="A1" s="3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s="6" t="s">
        <v>13</v>
      </c>
    </row>
    <row r="2" spans="1:7" ht="16.3" x14ac:dyDescent="0.3">
      <c r="A2" s="3" t="s">
        <v>483</v>
      </c>
      <c r="B2" s="3" t="s">
        <v>218</v>
      </c>
      <c r="C2" s="3" t="s">
        <v>460</v>
      </c>
      <c r="D2" s="19">
        <v>7</v>
      </c>
      <c r="E2" s="10">
        <v>5.5</v>
      </c>
      <c r="F2" s="10">
        <f t="shared" ref="F2:F65" si="0">D2*E2</f>
        <v>38.5</v>
      </c>
      <c r="G2" s="6">
        <f>VLOOKUP(B2,中交商品税率一览表!B:C,2,FALSE)</f>
        <v>0.09</v>
      </c>
    </row>
    <row r="3" spans="1:7" ht="16.3" x14ac:dyDescent="0.3">
      <c r="A3" s="3" t="s">
        <v>483</v>
      </c>
      <c r="B3" s="3" t="s">
        <v>109</v>
      </c>
      <c r="C3" s="3" t="s">
        <v>460</v>
      </c>
      <c r="D3" s="19">
        <v>20</v>
      </c>
      <c r="E3" s="10">
        <v>23</v>
      </c>
      <c r="F3" s="10">
        <f t="shared" si="0"/>
        <v>460</v>
      </c>
      <c r="G3" s="6">
        <f>VLOOKUP(B3,中交商品税率一览表!B:C,2,FALSE)</f>
        <v>0</v>
      </c>
    </row>
    <row r="4" spans="1:7" ht="16.3" x14ac:dyDescent="0.3">
      <c r="A4" s="3" t="s">
        <v>483</v>
      </c>
      <c r="B4" s="3" t="s">
        <v>105</v>
      </c>
      <c r="C4" s="3" t="s">
        <v>460</v>
      </c>
      <c r="D4" s="19">
        <v>23</v>
      </c>
      <c r="E4" s="10">
        <v>14</v>
      </c>
      <c r="F4" s="10">
        <f t="shared" si="0"/>
        <v>322</v>
      </c>
      <c r="G4" s="6">
        <f>VLOOKUP(B4,中交商品税率一览表!B:C,2,FALSE)</f>
        <v>0</v>
      </c>
    </row>
    <row r="5" spans="1:7" ht="16.3" x14ac:dyDescent="0.3">
      <c r="A5" s="3" t="s">
        <v>483</v>
      </c>
      <c r="B5" s="3" t="s">
        <v>56</v>
      </c>
      <c r="C5" s="3" t="s">
        <v>460</v>
      </c>
      <c r="D5" s="19">
        <v>22</v>
      </c>
      <c r="E5" s="10">
        <v>17</v>
      </c>
      <c r="F5" s="10">
        <f t="shared" si="0"/>
        <v>374</v>
      </c>
      <c r="G5" s="6">
        <f>VLOOKUP(B5,中交商品税率一览表!B:C,2,FALSE)</f>
        <v>0</v>
      </c>
    </row>
    <row r="6" spans="1:7" ht="16.3" x14ac:dyDescent="0.3">
      <c r="A6" s="3" t="s">
        <v>483</v>
      </c>
      <c r="B6" s="3" t="s">
        <v>76</v>
      </c>
      <c r="C6" s="3" t="s">
        <v>460</v>
      </c>
      <c r="D6" s="19">
        <v>28</v>
      </c>
      <c r="E6" s="10">
        <v>41.4</v>
      </c>
      <c r="F6" s="10">
        <f t="shared" si="0"/>
        <v>1159.2</v>
      </c>
      <c r="G6" s="6">
        <f>VLOOKUP(B6,中交商品税率一览表!B:C,2,FALSE)</f>
        <v>0</v>
      </c>
    </row>
    <row r="7" spans="1:7" ht="16.3" x14ac:dyDescent="0.3">
      <c r="A7" s="3" t="s">
        <v>483</v>
      </c>
      <c r="B7" s="3" t="s">
        <v>98</v>
      </c>
      <c r="C7" s="3" t="s">
        <v>460</v>
      </c>
      <c r="D7" s="19">
        <v>3.6</v>
      </c>
      <c r="E7" s="10">
        <v>16.399999999999999</v>
      </c>
      <c r="F7" s="10">
        <f t="shared" si="0"/>
        <v>59.04</v>
      </c>
      <c r="G7" s="6">
        <f>VLOOKUP(B7,中交商品税率一览表!B:C,2,FALSE)</f>
        <v>0</v>
      </c>
    </row>
    <row r="8" spans="1:7" ht="16.3" x14ac:dyDescent="0.3">
      <c r="A8" s="3" t="s">
        <v>483</v>
      </c>
      <c r="B8" s="3" t="s">
        <v>147</v>
      </c>
      <c r="C8" s="3" t="s">
        <v>470</v>
      </c>
      <c r="D8" s="19">
        <v>6</v>
      </c>
      <c r="E8" s="10">
        <v>8</v>
      </c>
      <c r="F8" s="10">
        <f t="shared" si="0"/>
        <v>48</v>
      </c>
      <c r="G8" s="6">
        <f>VLOOKUP(B8,中交商品税率一览表!B:C,2,FALSE)</f>
        <v>0</v>
      </c>
    </row>
    <row r="9" spans="1:7" ht="16.3" x14ac:dyDescent="0.3">
      <c r="A9" s="3" t="s">
        <v>483</v>
      </c>
      <c r="B9" s="3" t="s">
        <v>229</v>
      </c>
      <c r="C9" s="3" t="s">
        <v>460</v>
      </c>
      <c r="D9" s="19">
        <v>3</v>
      </c>
      <c r="E9" s="10">
        <v>11.44</v>
      </c>
      <c r="F9" s="10">
        <f t="shared" si="0"/>
        <v>34.32</v>
      </c>
      <c r="G9" s="6">
        <f>VLOOKUP(B9,中交商品税率一览表!B:C,2,FALSE)</f>
        <v>0.09</v>
      </c>
    </row>
    <row r="10" spans="1:7" ht="16.3" x14ac:dyDescent="0.3">
      <c r="A10" s="3" t="s">
        <v>483</v>
      </c>
      <c r="B10" s="3" t="s">
        <v>178</v>
      </c>
      <c r="C10" s="3" t="s">
        <v>460</v>
      </c>
      <c r="D10" s="19">
        <v>2</v>
      </c>
      <c r="E10" s="10">
        <v>4.7</v>
      </c>
      <c r="F10" s="10">
        <f t="shared" si="0"/>
        <v>9.4</v>
      </c>
      <c r="G10" s="6">
        <f>VLOOKUP(B10,中交商品税率一览表!B:C,2,FALSE)</f>
        <v>0.09</v>
      </c>
    </row>
    <row r="11" spans="1:7" ht="16.3" x14ac:dyDescent="0.3">
      <c r="A11" s="3" t="s">
        <v>483</v>
      </c>
      <c r="B11" s="3" t="s">
        <v>190</v>
      </c>
      <c r="C11" s="3" t="s">
        <v>460</v>
      </c>
      <c r="D11" s="19">
        <v>1.5</v>
      </c>
      <c r="E11" s="10">
        <v>4.7</v>
      </c>
      <c r="F11" s="10">
        <f t="shared" si="0"/>
        <v>7.0500000000000007</v>
      </c>
      <c r="G11" s="6">
        <f>VLOOKUP(B11,中交商品税率一览表!B:C,2,FALSE)</f>
        <v>0.09</v>
      </c>
    </row>
    <row r="12" spans="1:7" ht="16.3" x14ac:dyDescent="0.3">
      <c r="A12" s="3" t="s">
        <v>483</v>
      </c>
      <c r="B12" s="3" t="s">
        <v>61</v>
      </c>
      <c r="C12" s="3" t="s">
        <v>460</v>
      </c>
      <c r="D12" s="19">
        <v>1</v>
      </c>
      <c r="E12" s="10">
        <v>59.4</v>
      </c>
      <c r="F12" s="10">
        <f t="shared" si="0"/>
        <v>59.4</v>
      </c>
      <c r="G12" s="6">
        <f>VLOOKUP(B12,中交商品税率一览表!B:C,2,FALSE)</f>
        <v>0</v>
      </c>
    </row>
    <row r="13" spans="1:7" ht="16.3" x14ac:dyDescent="0.3">
      <c r="A13" s="3" t="s">
        <v>483</v>
      </c>
      <c r="B13" s="3" t="s">
        <v>21</v>
      </c>
      <c r="C13" s="3" t="s">
        <v>460</v>
      </c>
      <c r="D13" s="19">
        <v>20</v>
      </c>
      <c r="E13" s="10">
        <v>2.9</v>
      </c>
      <c r="F13" s="10">
        <f t="shared" si="0"/>
        <v>58</v>
      </c>
      <c r="G13" s="6">
        <f>VLOOKUP(B13,中交商品税率一览表!B:C,2,FALSE)</f>
        <v>0</v>
      </c>
    </row>
    <row r="14" spans="1:7" ht="16.3" x14ac:dyDescent="0.3">
      <c r="A14" s="3" t="s">
        <v>483</v>
      </c>
      <c r="B14" s="3" t="s">
        <v>68</v>
      </c>
      <c r="C14" s="3" t="s">
        <v>460</v>
      </c>
      <c r="D14" s="19">
        <v>5</v>
      </c>
      <c r="E14" s="10">
        <v>5</v>
      </c>
      <c r="F14" s="10">
        <f t="shared" si="0"/>
        <v>25</v>
      </c>
      <c r="G14" s="6">
        <f>VLOOKUP(B14,中交商品税率一览表!B:C,2,FALSE)</f>
        <v>0</v>
      </c>
    </row>
    <row r="15" spans="1:7" ht="16.3" x14ac:dyDescent="0.3">
      <c r="A15" s="3" t="s">
        <v>483</v>
      </c>
      <c r="B15" s="3" t="s">
        <v>196</v>
      </c>
      <c r="C15" s="3" t="s">
        <v>460</v>
      </c>
      <c r="D15" s="19">
        <v>2</v>
      </c>
      <c r="E15" s="10">
        <v>5.8</v>
      </c>
      <c r="F15" s="10">
        <f t="shared" si="0"/>
        <v>11.6</v>
      </c>
      <c r="G15" s="6">
        <f>VLOOKUP(B15,中交商品税率一览表!B:C,2,FALSE)</f>
        <v>0.09</v>
      </c>
    </row>
    <row r="16" spans="1:7" ht="16.3" x14ac:dyDescent="0.3">
      <c r="A16" s="3" t="s">
        <v>483</v>
      </c>
      <c r="B16" s="3" t="s">
        <v>22</v>
      </c>
      <c r="C16" s="3" t="s">
        <v>460</v>
      </c>
      <c r="D16" s="19">
        <v>15</v>
      </c>
      <c r="E16" s="10">
        <v>24</v>
      </c>
      <c r="F16" s="10">
        <f t="shared" si="0"/>
        <v>360</v>
      </c>
      <c r="G16" s="6">
        <f>VLOOKUP(B16,中交商品税率一览表!B:C,2,FALSE)</f>
        <v>0</v>
      </c>
    </row>
    <row r="17" spans="1:7" ht="16.3" x14ac:dyDescent="0.3">
      <c r="A17" s="3" t="s">
        <v>483</v>
      </c>
      <c r="B17" s="3" t="s">
        <v>334</v>
      </c>
      <c r="C17" s="3" t="s">
        <v>465</v>
      </c>
      <c r="D17" s="19">
        <v>4</v>
      </c>
      <c r="E17" s="10">
        <v>15</v>
      </c>
      <c r="F17" s="10">
        <f t="shared" si="0"/>
        <v>60</v>
      </c>
      <c r="G17" s="6">
        <f>VLOOKUP(B17,中交商品税率一览表!B:C,2,FALSE)</f>
        <v>0.13</v>
      </c>
    </row>
    <row r="18" spans="1:7" ht="16.3" x14ac:dyDescent="0.3">
      <c r="A18" s="3" t="s">
        <v>483</v>
      </c>
      <c r="B18" s="3" t="s">
        <v>155</v>
      </c>
      <c r="C18" s="3" t="s">
        <v>460</v>
      </c>
      <c r="D18" s="19">
        <v>10</v>
      </c>
      <c r="E18" s="10">
        <v>30</v>
      </c>
      <c r="F18" s="10">
        <f t="shared" si="0"/>
        <v>300</v>
      </c>
      <c r="G18" s="6">
        <f>VLOOKUP(B18,中交商品税率一览表!B:C,2,FALSE)</f>
        <v>0.09</v>
      </c>
    </row>
    <row r="19" spans="1:7" ht="16.3" x14ac:dyDescent="0.3">
      <c r="A19" s="3" t="s">
        <v>484</v>
      </c>
      <c r="B19" s="3" t="s">
        <v>334</v>
      </c>
      <c r="C19" s="3" t="s">
        <v>465</v>
      </c>
      <c r="D19" s="19">
        <v>4</v>
      </c>
      <c r="E19" s="10">
        <v>15</v>
      </c>
      <c r="F19" s="10">
        <f t="shared" si="0"/>
        <v>60</v>
      </c>
      <c r="G19" s="6">
        <f>VLOOKUP(B19,中交商品税率一览表!B:C,2,FALSE)</f>
        <v>0.13</v>
      </c>
    </row>
    <row r="20" spans="1:7" ht="16.3" x14ac:dyDescent="0.3">
      <c r="A20" s="3" t="s">
        <v>484</v>
      </c>
      <c r="B20" s="3" t="s">
        <v>265</v>
      </c>
      <c r="C20" s="3" t="s">
        <v>460</v>
      </c>
      <c r="D20" s="19">
        <v>2</v>
      </c>
      <c r="E20" s="10">
        <v>30</v>
      </c>
      <c r="F20" s="10">
        <f t="shared" si="0"/>
        <v>60</v>
      </c>
      <c r="G20" s="6">
        <f>VLOOKUP(B20,中交商品税率一览表!B:C,2,FALSE)</f>
        <v>0.09</v>
      </c>
    </row>
    <row r="21" spans="1:7" ht="16.3" x14ac:dyDescent="0.3">
      <c r="A21" s="3" t="s">
        <v>484</v>
      </c>
      <c r="B21" s="3" t="s">
        <v>142</v>
      </c>
      <c r="C21" s="3" t="s">
        <v>460</v>
      </c>
      <c r="D21" s="19">
        <v>3</v>
      </c>
      <c r="E21" s="10">
        <v>7.5</v>
      </c>
      <c r="F21" s="10">
        <f t="shared" si="0"/>
        <v>22.5</v>
      </c>
      <c r="G21" s="6">
        <f>VLOOKUP(B21,中交商品税率一览表!B:C,2,FALSE)</f>
        <v>0</v>
      </c>
    </row>
    <row r="22" spans="1:7" ht="16.3" x14ac:dyDescent="0.3">
      <c r="A22" s="3" t="s">
        <v>484</v>
      </c>
      <c r="B22" s="3" t="s">
        <v>201</v>
      </c>
      <c r="C22" s="3" t="s">
        <v>460</v>
      </c>
      <c r="D22" s="19">
        <v>6.5</v>
      </c>
      <c r="E22" s="10">
        <v>6.5</v>
      </c>
      <c r="F22" s="10">
        <f t="shared" si="0"/>
        <v>42.25</v>
      </c>
      <c r="G22" s="6">
        <f>VLOOKUP(B22,中交商品税率一览表!B:C,2,FALSE)</f>
        <v>0.09</v>
      </c>
    </row>
    <row r="23" spans="1:7" ht="16.3" x14ac:dyDescent="0.3">
      <c r="A23" s="3" t="s">
        <v>484</v>
      </c>
      <c r="B23" s="3" t="s">
        <v>51</v>
      </c>
      <c r="C23" s="3" t="s">
        <v>460</v>
      </c>
      <c r="D23" s="19">
        <v>4</v>
      </c>
      <c r="E23" s="10">
        <v>6.5</v>
      </c>
      <c r="F23" s="10">
        <f t="shared" si="0"/>
        <v>26</v>
      </c>
      <c r="G23" s="6">
        <f>VLOOKUP(B23,中交商品税率一览表!B:C,2,FALSE)</f>
        <v>0</v>
      </c>
    </row>
    <row r="24" spans="1:7" ht="16.3" x14ac:dyDescent="0.3">
      <c r="A24" s="3" t="s">
        <v>484</v>
      </c>
      <c r="B24" s="3" t="s">
        <v>194</v>
      </c>
      <c r="C24" s="3" t="s">
        <v>460</v>
      </c>
      <c r="D24" s="19">
        <v>1.5</v>
      </c>
      <c r="E24" s="10">
        <v>8</v>
      </c>
      <c r="F24" s="10">
        <f t="shared" si="0"/>
        <v>12</v>
      </c>
      <c r="G24" s="6">
        <f>VLOOKUP(B24,中交商品税率一览表!B:C,2,FALSE)</f>
        <v>0.09</v>
      </c>
    </row>
    <row r="25" spans="1:7" ht="16.3" x14ac:dyDescent="0.3">
      <c r="A25" s="3" t="s">
        <v>484</v>
      </c>
      <c r="B25" s="3" t="s">
        <v>116</v>
      </c>
      <c r="C25" s="3" t="s">
        <v>460</v>
      </c>
      <c r="D25" s="19">
        <v>11</v>
      </c>
      <c r="E25" s="10">
        <v>7</v>
      </c>
      <c r="F25" s="10">
        <f t="shared" si="0"/>
        <v>77</v>
      </c>
      <c r="G25" s="6">
        <f>VLOOKUP(B25,中交商品税率一览表!B:C,2,FALSE)</f>
        <v>0</v>
      </c>
    </row>
    <row r="26" spans="1:7" ht="16.3" x14ac:dyDescent="0.3">
      <c r="A26" s="3" t="s">
        <v>484</v>
      </c>
      <c r="B26" s="3" t="s">
        <v>23</v>
      </c>
      <c r="C26" s="3" t="s">
        <v>460</v>
      </c>
      <c r="D26" s="19">
        <v>12</v>
      </c>
      <c r="E26" s="10">
        <v>3.2</v>
      </c>
      <c r="F26" s="10">
        <f t="shared" si="0"/>
        <v>38.400000000000006</v>
      </c>
      <c r="G26" s="6">
        <f>VLOOKUP(B26,中交商品税率一览表!B:C,2,FALSE)</f>
        <v>0</v>
      </c>
    </row>
    <row r="27" spans="1:7" ht="16.3" x14ac:dyDescent="0.3">
      <c r="A27" s="3" t="s">
        <v>485</v>
      </c>
      <c r="B27" s="3" t="s">
        <v>148</v>
      </c>
      <c r="C27" s="3" t="s">
        <v>460</v>
      </c>
      <c r="D27" s="19">
        <v>16</v>
      </c>
      <c r="E27" s="10">
        <v>35</v>
      </c>
      <c r="F27" s="10">
        <f t="shared" si="0"/>
        <v>560</v>
      </c>
      <c r="G27" s="6">
        <f>VLOOKUP(B27,中交商品税率一览表!B:C,2,FALSE)</f>
        <v>0</v>
      </c>
    </row>
    <row r="28" spans="1:7" ht="16.3" x14ac:dyDescent="0.3">
      <c r="A28" s="3" t="s">
        <v>485</v>
      </c>
      <c r="B28" s="3" t="s">
        <v>266</v>
      </c>
      <c r="C28" s="3" t="s">
        <v>460</v>
      </c>
      <c r="D28" s="19">
        <v>3</v>
      </c>
      <c r="E28" s="10">
        <v>6.8</v>
      </c>
      <c r="F28" s="10">
        <f t="shared" si="0"/>
        <v>20.399999999999999</v>
      </c>
      <c r="G28" s="6">
        <f>VLOOKUP(B28,中交商品税率一览表!B:C,2,FALSE)</f>
        <v>0.09</v>
      </c>
    </row>
    <row r="29" spans="1:7" ht="16.3" x14ac:dyDescent="0.3">
      <c r="A29" s="3" t="s">
        <v>485</v>
      </c>
      <c r="B29" s="3" t="s">
        <v>278</v>
      </c>
      <c r="C29" s="3" t="s">
        <v>460</v>
      </c>
      <c r="D29" s="19">
        <v>1.6</v>
      </c>
      <c r="E29" s="10">
        <v>8.75</v>
      </c>
      <c r="F29" s="10">
        <f t="shared" si="0"/>
        <v>14</v>
      </c>
      <c r="G29" s="6">
        <f>VLOOKUP(B29,中交商品税率一览表!B:C,2,FALSE)</f>
        <v>0.13</v>
      </c>
    </row>
    <row r="30" spans="1:7" ht="16.3" x14ac:dyDescent="0.3">
      <c r="A30" s="3" t="s">
        <v>485</v>
      </c>
      <c r="B30" s="3" t="s">
        <v>126</v>
      </c>
      <c r="C30" s="3" t="s">
        <v>461</v>
      </c>
      <c r="D30" s="19">
        <v>12</v>
      </c>
      <c r="E30" s="10">
        <v>7.5</v>
      </c>
      <c r="F30" s="10">
        <f t="shared" si="0"/>
        <v>90</v>
      </c>
      <c r="G30" s="6">
        <f>VLOOKUP(B30,中交商品税率一览表!B:C,2,FALSE)</f>
        <v>0</v>
      </c>
    </row>
    <row r="31" spans="1:7" ht="16.3" x14ac:dyDescent="0.3">
      <c r="A31" s="3" t="s">
        <v>485</v>
      </c>
      <c r="B31" s="3" t="s">
        <v>304</v>
      </c>
      <c r="C31" s="3" t="s">
        <v>460</v>
      </c>
      <c r="D31" s="19">
        <v>3</v>
      </c>
      <c r="E31" s="10">
        <v>17</v>
      </c>
      <c r="F31" s="10">
        <f t="shared" si="0"/>
        <v>51</v>
      </c>
      <c r="G31" s="6">
        <f>VLOOKUP(B31,中交商品税率一览表!B:C,2,FALSE)</f>
        <v>0.13</v>
      </c>
    </row>
    <row r="32" spans="1:7" ht="16.3" x14ac:dyDescent="0.3">
      <c r="A32" s="3" t="s">
        <v>485</v>
      </c>
      <c r="B32" s="3" t="s">
        <v>122</v>
      </c>
      <c r="C32" s="3" t="s">
        <v>460</v>
      </c>
      <c r="D32" s="19">
        <v>30</v>
      </c>
      <c r="E32" s="10">
        <v>30</v>
      </c>
      <c r="F32" s="10">
        <f t="shared" si="0"/>
        <v>900</v>
      </c>
      <c r="G32" s="6">
        <f>VLOOKUP(B32,中交商品税率一览表!B:C,2,FALSE)</f>
        <v>0</v>
      </c>
    </row>
    <row r="33" spans="1:7" ht="16.3" x14ac:dyDescent="0.3">
      <c r="A33" s="3" t="s">
        <v>485</v>
      </c>
      <c r="B33" s="3" t="s">
        <v>310</v>
      </c>
      <c r="C33" s="3" t="s">
        <v>460</v>
      </c>
      <c r="D33" s="19">
        <v>5</v>
      </c>
      <c r="E33" s="10">
        <v>4.5</v>
      </c>
      <c r="F33" s="10">
        <f t="shared" si="0"/>
        <v>22.5</v>
      </c>
      <c r="G33" s="6">
        <f>VLOOKUP(B33,中交商品税率一览表!B:C,2,FALSE)</f>
        <v>0.13</v>
      </c>
    </row>
    <row r="34" spans="1:7" ht="16.3" x14ac:dyDescent="0.3">
      <c r="A34" s="3" t="s">
        <v>476</v>
      </c>
      <c r="B34" s="3" t="s">
        <v>422</v>
      </c>
      <c r="C34" s="3" t="s">
        <v>474</v>
      </c>
      <c r="D34" s="19">
        <v>1</v>
      </c>
      <c r="E34" s="20">
        <v>94</v>
      </c>
      <c r="F34" s="10">
        <f t="shared" si="0"/>
        <v>94</v>
      </c>
      <c r="G34" s="6">
        <f>VLOOKUP(B34,中交商品税率一览表!B:C,2,FALSE)</f>
        <v>0.13</v>
      </c>
    </row>
    <row r="35" spans="1:7" ht="16.3" x14ac:dyDescent="0.3">
      <c r="A35" s="3" t="s">
        <v>485</v>
      </c>
      <c r="B35" s="3" t="s">
        <v>226</v>
      </c>
      <c r="C35" s="3" t="s">
        <v>461</v>
      </c>
      <c r="D35" s="19">
        <v>2</v>
      </c>
      <c r="E35" s="10">
        <v>72.900000000000006</v>
      </c>
      <c r="F35" s="10">
        <f t="shared" si="0"/>
        <v>145.80000000000001</v>
      </c>
      <c r="G35" s="6">
        <f>VLOOKUP(B35,中交商品税率一览表!B:C,2,FALSE)</f>
        <v>0.09</v>
      </c>
    </row>
    <row r="36" spans="1:7" ht="16.3" x14ac:dyDescent="0.3">
      <c r="A36" s="3" t="s">
        <v>485</v>
      </c>
      <c r="B36" s="3" t="s">
        <v>186</v>
      </c>
      <c r="C36" s="3" t="s">
        <v>461</v>
      </c>
      <c r="D36" s="19">
        <v>2</v>
      </c>
      <c r="E36" s="10">
        <v>70.650000000000006</v>
      </c>
      <c r="F36" s="10">
        <f t="shared" si="0"/>
        <v>141.30000000000001</v>
      </c>
      <c r="G36" s="6">
        <f>VLOOKUP(B36,中交商品税率一览表!B:C,2,FALSE)</f>
        <v>0.09</v>
      </c>
    </row>
    <row r="37" spans="1:7" ht="16.3" x14ac:dyDescent="0.3">
      <c r="A37" s="3" t="s">
        <v>485</v>
      </c>
      <c r="B37" s="3" t="s">
        <v>423</v>
      </c>
      <c r="C37" s="3" t="s">
        <v>461</v>
      </c>
      <c r="D37" s="19">
        <v>2</v>
      </c>
      <c r="E37" s="10">
        <v>75</v>
      </c>
      <c r="F37" s="10">
        <f t="shared" si="0"/>
        <v>150</v>
      </c>
      <c r="G37" s="6">
        <f>VLOOKUP(B37,中交商品税率一览表!B:C,2,FALSE)</f>
        <v>0.13</v>
      </c>
    </row>
    <row r="38" spans="1:7" ht="16.3" x14ac:dyDescent="0.3">
      <c r="A38" s="3" t="s">
        <v>485</v>
      </c>
      <c r="B38" s="3" t="s">
        <v>238</v>
      </c>
      <c r="C38" s="3" t="s">
        <v>460</v>
      </c>
      <c r="D38" s="19">
        <v>3.4</v>
      </c>
      <c r="E38" s="10">
        <v>24</v>
      </c>
      <c r="F38" s="10">
        <f t="shared" si="0"/>
        <v>81.599999999999994</v>
      </c>
      <c r="G38" s="6">
        <f>VLOOKUP(B38,中交商品税率一览表!B:C,2,FALSE)</f>
        <v>0.09</v>
      </c>
    </row>
    <row r="39" spans="1:7" ht="16.3" x14ac:dyDescent="0.3">
      <c r="A39" s="3" t="s">
        <v>485</v>
      </c>
      <c r="B39" s="3" t="s">
        <v>40</v>
      </c>
      <c r="C39" s="3" t="s">
        <v>460</v>
      </c>
      <c r="D39" s="19">
        <v>10</v>
      </c>
      <c r="E39" s="10">
        <v>2.7</v>
      </c>
      <c r="F39" s="10">
        <f t="shared" si="0"/>
        <v>27</v>
      </c>
      <c r="G39" s="6">
        <f>VLOOKUP(B39,中交商品税率一览表!B:C,2,FALSE)</f>
        <v>0</v>
      </c>
    </row>
    <row r="40" spans="1:7" ht="16.3" x14ac:dyDescent="0.3">
      <c r="A40" s="3" t="s">
        <v>485</v>
      </c>
      <c r="B40" s="3" t="s">
        <v>29</v>
      </c>
      <c r="C40" s="3" t="s">
        <v>460</v>
      </c>
      <c r="D40" s="19">
        <v>5</v>
      </c>
      <c r="E40" s="10">
        <v>7.5</v>
      </c>
      <c r="F40" s="10">
        <f t="shared" si="0"/>
        <v>37.5</v>
      </c>
      <c r="G40" s="6">
        <f>VLOOKUP(B40,中交商品税率一览表!B:C,2,FALSE)</f>
        <v>0</v>
      </c>
    </row>
    <row r="41" spans="1:7" ht="16.3" x14ac:dyDescent="0.3">
      <c r="A41" s="3" t="s">
        <v>485</v>
      </c>
      <c r="B41" s="3" t="s">
        <v>191</v>
      </c>
      <c r="C41" s="3" t="s">
        <v>460</v>
      </c>
      <c r="D41" s="19">
        <v>9</v>
      </c>
      <c r="E41" s="10">
        <v>1.8</v>
      </c>
      <c r="F41" s="10">
        <f t="shared" si="0"/>
        <v>16.2</v>
      </c>
      <c r="G41" s="6">
        <f>VLOOKUP(B41,中交商品税率一览表!B:C,2,FALSE)</f>
        <v>0.09</v>
      </c>
    </row>
    <row r="42" spans="1:7" ht="16.3" x14ac:dyDescent="0.3">
      <c r="A42" s="3" t="s">
        <v>485</v>
      </c>
      <c r="B42" s="3" t="s">
        <v>267</v>
      </c>
      <c r="C42" s="3" t="s">
        <v>460</v>
      </c>
      <c r="D42" s="19">
        <v>27</v>
      </c>
      <c r="E42" s="10">
        <v>20</v>
      </c>
      <c r="F42" s="10">
        <f t="shared" si="0"/>
        <v>540</v>
      </c>
      <c r="G42" s="6">
        <f>VLOOKUP(B42,中交商品税率一览表!B:C,2,FALSE)</f>
        <v>0.09</v>
      </c>
    </row>
    <row r="43" spans="1:7" ht="16.3" x14ac:dyDescent="0.3">
      <c r="A43" s="3" t="s">
        <v>485</v>
      </c>
      <c r="B43" s="3" t="s">
        <v>227</v>
      </c>
      <c r="C43" s="3" t="s">
        <v>460</v>
      </c>
      <c r="D43" s="19">
        <v>52</v>
      </c>
      <c r="E43" s="10">
        <v>4.5</v>
      </c>
      <c r="F43" s="10">
        <f t="shared" si="0"/>
        <v>234</v>
      </c>
      <c r="G43" s="6">
        <f>VLOOKUP(B43,中交商品税率一览表!B:C,2,FALSE)</f>
        <v>0.09</v>
      </c>
    </row>
    <row r="44" spans="1:7" ht="16.3" x14ac:dyDescent="0.3">
      <c r="A44" s="3" t="s">
        <v>485</v>
      </c>
      <c r="B44" s="3" t="s">
        <v>166</v>
      </c>
      <c r="C44" s="3" t="s">
        <v>460</v>
      </c>
      <c r="D44" s="19">
        <v>17.8</v>
      </c>
      <c r="E44" s="10">
        <v>4</v>
      </c>
      <c r="F44" s="10">
        <f t="shared" si="0"/>
        <v>71.2</v>
      </c>
      <c r="G44" s="6">
        <f>VLOOKUP(B44,中交商品税率一览表!B:C,2,FALSE)</f>
        <v>0.09</v>
      </c>
    </row>
    <row r="45" spans="1:7" ht="16.3" x14ac:dyDescent="0.3">
      <c r="A45" s="3" t="s">
        <v>485</v>
      </c>
      <c r="B45" s="3" t="s">
        <v>29</v>
      </c>
      <c r="C45" s="3" t="s">
        <v>460</v>
      </c>
      <c r="D45" s="19">
        <v>5</v>
      </c>
      <c r="E45" s="10">
        <v>7.5</v>
      </c>
      <c r="F45" s="10">
        <f t="shared" si="0"/>
        <v>37.5</v>
      </c>
      <c r="G45" s="6">
        <f>VLOOKUP(B45,中交商品税率一览表!B:C,2,FALSE)</f>
        <v>0</v>
      </c>
    </row>
    <row r="46" spans="1:7" ht="16.3" x14ac:dyDescent="0.3">
      <c r="A46" s="3" t="s">
        <v>486</v>
      </c>
      <c r="B46" s="3" t="s">
        <v>77</v>
      </c>
      <c r="C46" s="3" t="s">
        <v>460</v>
      </c>
      <c r="D46" s="19">
        <v>28</v>
      </c>
      <c r="E46" s="10">
        <v>18</v>
      </c>
      <c r="F46" s="10">
        <f t="shared" si="0"/>
        <v>504</v>
      </c>
      <c r="G46" s="6">
        <f>VLOOKUP(B46,中交商品税率一览表!B:C,2,FALSE)</f>
        <v>0</v>
      </c>
    </row>
    <row r="47" spans="1:7" ht="16.3" x14ac:dyDescent="0.3">
      <c r="A47" s="3" t="s">
        <v>486</v>
      </c>
      <c r="B47" s="3" t="s">
        <v>104</v>
      </c>
      <c r="C47" s="3" t="s">
        <v>460</v>
      </c>
      <c r="D47" s="19">
        <v>23</v>
      </c>
      <c r="E47" s="10">
        <v>9.5</v>
      </c>
      <c r="F47" s="10">
        <f t="shared" si="0"/>
        <v>218.5</v>
      </c>
      <c r="G47" s="6">
        <f>VLOOKUP(B47,中交商品税率一览表!B:C,2,FALSE)</f>
        <v>0</v>
      </c>
    </row>
    <row r="48" spans="1:7" ht="16.3" x14ac:dyDescent="0.3">
      <c r="A48" s="3" t="s">
        <v>486</v>
      </c>
      <c r="B48" s="3" t="s">
        <v>34</v>
      </c>
      <c r="C48" s="3" t="s">
        <v>460</v>
      </c>
      <c r="D48" s="19">
        <v>10</v>
      </c>
      <c r="E48" s="10">
        <v>8</v>
      </c>
      <c r="F48" s="10">
        <f t="shared" si="0"/>
        <v>80</v>
      </c>
      <c r="G48" s="6">
        <f>VLOOKUP(B48,中交商品税率一览表!B:C,2,FALSE)</f>
        <v>0</v>
      </c>
    </row>
    <row r="49" spans="1:7" ht="16.3" x14ac:dyDescent="0.3">
      <c r="A49" s="3" t="s">
        <v>486</v>
      </c>
      <c r="B49" s="3" t="s">
        <v>14</v>
      </c>
      <c r="C49" s="3" t="s">
        <v>460</v>
      </c>
      <c r="D49" s="19">
        <v>10</v>
      </c>
      <c r="E49" s="10">
        <v>7.5</v>
      </c>
      <c r="F49" s="10">
        <f t="shared" si="0"/>
        <v>75</v>
      </c>
      <c r="G49" s="6">
        <f>VLOOKUP(B49,中交商品税率一览表!B:C,2,FALSE)</f>
        <v>0</v>
      </c>
    </row>
    <row r="50" spans="1:7" ht="16.3" x14ac:dyDescent="0.3">
      <c r="A50" s="3" t="s">
        <v>486</v>
      </c>
      <c r="B50" s="3" t="s">
        <v>136</v>
      </c>
      <c r="C50" s="3" t="s">
        <v>460</v>
      </c>
      <c r="D50" s="19">
        <v>5</v>
      </c>
      <c r="E50" s="10">
        <v>14</v>
      </c>
      <c r="F50" s="10">
        <f t="shared" si="0"/>
        <v>70</v>
      </c>
      <c r="G50" s="6">
        <f>VLOOKUP(B50,中交商品税率一览表!B:C,2,FALSE)</f>
        <v>0</v>
      </c>
    </row>
    <row r="51" spans="1:7" ht="16.3" x14ac:dyDescent="0.3">
      <c r="A51" s="3" t="s">
        <v>486</v>
      </c>
      <c r="B51" s="3" t="s">
        <v>48</v>
      </c>
      <c r="C51" s="3" t="s">
        <v>460</v>
      </c>
      <c r="D51" s="19">
        <v>18</v>
      </c>
      <c r="E51" s="10">
        <v>6.2</v>
      </c>
      <c r="F51" s="10">
        <f t="shared" si="0"/>
        <v>111.60000000000001</v>
      </c>
      <c r="G51" s="6">
        <f>VLOOKUP(B51,中交商品税率一览表!B:C,2,FALSE)</f>
        <v>0</v>
      </c>
    </row>
    <row r="52" spans="1:7" ht="16.3" x14ac:dyDescent="0.3">
      <c r="A52" s="3" t="s">
        <v>486</v>
      </c>
      <c r="B52" s="3" t="s">
        <v>149</v>
      </c>
      <c r="C52" s="3" t="s">
        <v>460</v>
      </c>
      <c r="D52" s="19">
        <v>18</v>
      </c>
      <c r="E52" s="10">
        <v>4.5</v>
      </c>
      <c r="F52" s="10">
        <f t="shared" si="0"/>
        <v>81</v>
      </c>
      <c r="G52" s="6">
        <f>VLOOKUP(B52,中交商品税率一览表!B:C,2,FALSE)</f>
        <v>0</v>
      </c>
    </row>
    <row r="53" spans="1:7" ht="16.3" x14ac:dyDescent="0.3">
      <c r="A53" s="3" t="s">
        <v>486</v>
      </c>
      <c r="B53" s="3" t="s">
        <v>119</v>
      </c>
      <c r="C53" s="3" t="s">
        <v>460</v>
      </c>
      <c r="D53" s="19">
        <v>6</v>
      </c>
      <c r="E53" s="10">
        <v>6.19</v>
      </c>
      <c r="F53" s="10">
        <f t="shared" si="0"/>
        <v>37.14</v>
      </c>
      <c r="G53" s="6">
        <f>VLOOKUP(B53,中交商品税率一览表!B:C,2,FALSE)</f>
        <v>0</v>
      </c>
    </row>
    <row r="54" spans="1:7" ht="16.3" x14ac:dyDescent="0.3">
      <c r="A54" s="3" t="s">
        <v>486</v>
      </c>
      <c r="B54" s="3" t="s">
        <v>338</v>
      </c>
      <c r="C54" s="3" t="s">
        <v>461</v>
      </c>
      <c r="D54" s="19">
        <v>6</v>
      </c>
      <c r="E54" s="10">
        <v>5</v>
      </c>
      <c r="F54" s="10">
        <f t="shared" si="0"/>
        <v>30</v>
      </c>
      <c r="G54" s="6">
        <f>VLOOKUP(B54,中交商品税率一览表!B:C,2,FALSE)</f>
        <v>0.13</v>
      </c>
    </row>
    <row r="55" spans="1:7" ht="16.3" x14ac:dyDescent="0.3">
      <c r="A55" s="3" t="s">
        <v>486</v>
      </c>
      <c r="B55" s="3" t="s">
        <v>339</v>
      </c>
      <c r="C55" s="3" t="s">
        <v>461</v>
      </c>
      <c r="D55" s="19">
        <v>5</v>
      </c>
      <c r="E55" s="10">
        <v>22.4</v>
      </c>
      <c r="F55" s="10">
        <f t="shared" si="0"/>
        <v>112</v>
      </c>
      <c r="G55" s="6">
        <f>VLOOKUP(B55,中交商品税率一览表!B:C,2,FALSE)</f>
        <v>0.13</v>
      </c>
    </row>
    <row r="56" spans="1:7" ht="16.3" x14ac:dyDescent="0.3">
      <c r="A56" s="3" t="s">
        <v>486</v>
      </c>
      <c r="B56" s="3" t="s">
        <v>182</v>
      </c>
      <c r="C56" s="3" t="s">
        <v>460</v>
      </c>
      <c r="D56" s="19">
        <v>1</v>
      </c>
      <c r="E56" s="10">
        <v>15.4</v>
      </c>
      <c r="F56" s="10">
        <f t="shared" si="0"/>
        <v>15.4</v>
      </c>
      <c r="G56" s="6">
        <f>VLOOKUP(B56,中交商品税率一览表!B:C,2,FALSE)</f>
        <v>0.09</v>
      </c>
    </row>
    <row r="57" spans="1:7" ht="16.3" x14ac:dyDescent="0.3">
      <c r="A57" s="3" t="s">
        <v>486</v>
      </c>
      <c r="B57" s="3" t="s">
        <v>376</v>
      </c>
      <c r="C57" s="3" t="s">
        <v>460</v>
      </c>
      <c r="D57" s="19">
        <v>16</v>
      </c>
      <c r="E57" s="10">
        <v>2.2000000000000002</v>
      </c>
      <c r="F57" s="10">
        <f t="shared" si="0"/>
        <v>35.200000000000003</v>
      </c>
      <c r="G57" s="6">
        <f>VLOOKUP(B57,中交商品税率一览表!B:C,2,FALSE)</f>
        <v>0.13</v>
      </c>
    </row>
    <row r="58" spans="1:7" ht="16.3" x14ac:dyDescent="0.3">
      <c r="A58" s="3" t="s">
        <v>486</v>
      </c>
      <c r="B58" s="3" t="s">
        <v>348</v>
      </c>
      <c r="C58" s="3" t="s">
        <v>471</v>
      </c>
      <c r="D58" s="19">
        <v>1</v>
      </c>
      <c r="E58" s="10">
        <v>85</v>
      </c>
      <c r="F58" s="10">
        <f t="shared" si="0"/>
        <v>85</v>
      </c>
      <c r="G58" s="6">
        <f>VLOOKUP(B58,中交商品税率一览表!B:C,2,FALSE)</f>
        <v>0.13</v>
      </c>
    </row>
    <row r="59" spans="1:7" ht="16.3" x14ac:dyDescent="0.3">
      <c r="A59" s="3" t="s">
        <v>486</v>
      </c>
      <c r="B59" s="3" t="s">
        <v>422</v>
      </c>
      <c r="C59" s="3" t="s">
        <v>474</v>
      </c>
      <c r="D59" s="19">
        <v>1</v>
      </c>
      <c r="E59" s="20">
        <v>94</v>
      </c>
      <c r="F59" s="10">
        <f t="shared" si="0"/>
        <v>94</v>
      </c>
      <c r="G59" s="6">
        <f>VLOOKUP(B59,中交商品税率一览表!B:C,2,FALSE)</f>
        <v>0.13</v>
      </c>
    </row>
    <row r="60" spans="1:7" ht="16.3" x14ac:dyDescent="0.3">
      <c r="A60" s="3" t="s">
        <v>486</v>
      </c>
      <c r="B60" s="3" t="s">
        <v>268</v>
      </c>
      <c r="C60" s="3" t="s">
        <v>460</v>
      </c>
      <c r="D60" s="19">
        <v>12</v>
      </c>
      <c r="E60" s="10">
        <f>150/12</f>
        <v>12.5</v>
      </c>
      <c r="F60" s="10">
        <f t="shared" si="0"/>
        <v>150</v>
      </c>
      <c r="G60" s="6">
        <f>VLOOKUP(B60,中交商品税率一览表!B:C,2,FALSE)</f>
        <v>0.09</v>
      </c>
    </row>
    <row r="61" spans="1:7" ht="16.3" x14ac:dyDescent="0.3">
      <c r="A61" s="3" t="s">
        <v>486</v>
      </c>
      <c r="B61" s="3" t="s">
        <v>27</v>
      </c>
      <c r="C61" s="3" t="s">
        <v>460</v>
      </c>
      <c r="D61" s="19">
        <v>2</v>
      </c>
      <c r="E61" s="10">
        <v>6.3</v>
      </c>
      <c r="F61" s="10">
        <f t="shared" si="0"/>
        <v>12.6</v>
      </c>
      <c r="G61" s="6">
        <f>VLOOKUP(B61,中交商品税率一览表!B:C,2,FALSE)</f>
        <v>0</v>
      </c>
    </row>
    <row r="62" spans="1:7" ht="16.3" x14ac:dyDescent="0.3">
      <c r="A62" s="3" t="s">
        <v>486</v>
      </c>
      <c r="B62" s="3" t="s">
        <v>51</v>
      </c>
      <c r="C62" s="3" t="s">
        <v>460</v>
      </c>
      <c r="D62" s="19">
        <v>2</v>
      </c>
      <c r="E62" s="10">
        <v>6.5</v>
      </c>
      <c r="F62" s="10">
        <f t="shared" si="0"/>
        <v>13</v>
      </c>
      <c r="G62" s="6">
        <f>VLOOKUP(B62,中交商品税率一览表!B:C,2,FALSE)</f>
        <v>0</v>
      </c>
    </row>
    <row r="63" spans="1:7" ht="16.3" x14ac:dyDescent="0.3">
      <c r="A63" s="3" t="s">
        <v>486</v>
      </c>
      <c r="B63" s="3" t="s">
        <v>126</v>
      </c>
      <c r="C63" s="3" t="s">
        <v>461</v>
      </c>
      <c r="D63" s="19">
        <v>2</v>
      </c>
      <c r="E63" s="10">
        <v>7.5</v>
      </c>
      <c r="F63" s="10">
        <f t="shared" si="0"/>
        <v>15</v>
      </c>
      <c r="G63" s="6">
        <f>VLOOKUP(B63,中交商品税率一览表!B:C,2,FALSE)</f>
        <v>0</v>
      </c>
    </row>
    <row r="64" spans="1:7" ht="16.3" x14ac:dyDescent="0.3">
      <c r="A64" s="3" t="s">
        <v>487</v>
      </c>
      <c r="B64" s="3" t="s">
        <v>120</v>
      </c>
      <c r="C64" s="3" t="s">
        <v>460</v>
      </c>
      <c r="D64" s="19">
        <v>13</v>
      </c>
      <c r="E64" s="10">
        <v>5.8</v>
      </c>
      <c r="F64" s="10">
        <f t="shared" si="0"/>
        <v>75.399999999999991</v>
      </c>
      <c r="G64" s="6">
        <f>VLOOKUP(B64,中交商品税率一览表!B:C,2,FALSE)</f>
        <v>0</v>
      </c>
    </row>
    <row r="65" spans="1:7" ht="16.3" x14ac:dyDescent="0.3">
      <c r="A65" s="3" t="s">
        <v>487</v>
      </c>
      <c r="B65" s="3" t="s">
        <v>94</v>
      </c>
      <c r="C65" s="3" t="s">
        <v>460</v>
      </c>
      <c r="D65" s="19">
        <v>25</v>
      </c>
      <c r="E65" s="10">
        <v>16</v>
      </c>
      <c r="F65" s="10">
        <f t="shared" si="0"/>
        <v>400</v>
      </c>
      <c r="G65" s="6">
        <f>VLOOKUP(B65,中交商品税率一览表!B:C,2,FALSE)</f>
        <v>0</v>
      </c>
    </row>
    <row r="66" spans="1:7" ht="16.3" x14ac:dyDescent="0.3">
      <c r="A66" s="3" t="s">
        <v>487</v>
      </c>
      <c r="B66" s="3" t="s">
        <v>55</v>
      </c>
      <c r="C66" s="3" t="s">
        <v>460</v>
      </c>
      <c r="D66" s="19">
        <v>23</v>
      </c>
      <c r="E66" s="10">
        <v>54.7</v>
      </c>
      <c r="F66" s="10">
        <f t="shared" ref="F66:F106" si="1">D66*E66</f>
        <v>1258.1000000000001</v>
      </c>
      <c r="G66" s="6">
        <f>VLOOKUP(B66,中交商品税率一览表!B:C,2,FALSE)</f>
        <v>0</v>
      </c>
    </row>
    <row r="67" spans="1:7" ht="16.3" x14ac:dyDescent="0.3">
      <c r="A67" s="3" t="s">
        <v>487</v>
      </c>
      <c r="B67" s="3" t="s">
        <v>19</v>
      </c>
      <c r="C67" s="3" t="s">
        <v>460</v>
      </c>
      <c r="D67" s="19">
        <v>8</v>
      </c>
      <c r="E67" s="10">
        <v>2.2999999999999998</v>
      </c>
      <c r="F67" s="10">
        <f t="shared" si="1"/>
        <v>18.399999999999999</v>
      </c>
      <c r="G67" s="6">
        <f>VLOOKUP(B67,中交商品税率一览表!B:C,2,FALSE)</f>
        <v>0</v>
      </c>
    </row>
    <row r="68" spans="1:7" ht="16.3" x14ac:dyDescent="0.3">
      <c r="A68" s="3" t="s">
        <v>487</v>
      </c>
      <c r="B68" s="3" t="s">
        <v>67</v>
      </c>
      <c r="C68" s="3" t="s">
        <v>460</v>
      </c>
      <c r="D68" s="19">
        <v>20</v>
      </c>
      <c r="E68" s="10">
        <v>4.5</v>
      </c>
      <c r="F68" s="10">
        <f t="shared" si="1"/>
        <v>90</v>
      </c>
      <c r="G68" s="6">
        <f>VLOOKUP(B68,中交商品税率一览表!B:C,2,FALSE)</f>
        <v>0</v>
      </c>
    </row>
    <row r="69" spans="1:7" ht="16.3" x14ac:dyDescent="0.3">
      <c r="A69" s="3" t="s">
        <v>487</v>
      </c>
      <c r="B69" s="3" t="s">
        <v>407</v>
      </c>
      <c r="C69" s="3" t="s">
        <v>461</v>
      </c>
      <c r="D69" s="19">
        <v>2</v>
      </c>
      <c r="E69" s="10">
        <v>18.399999999999999</v>
      </c>
      <c r="F69" s="10">
        <f t="shared" si="1"/>
        <v>36.799999999999997</v>
      </c>
      <c r="G69" s="6">
        <f>VLOOKUP(B69,中交商品税率一览表!B:C,2,FALSE)</f>
        <v>0.13</v>
      </c>
    </row>
    <row r="70" spans="1:7" ht="16.3" x14ac:dyDescent="0.3">
      <c r="A70" s="3" t="s">
        <v>487</v>
      </c>
      <c r="B70" s="3" t="s">
        <v>40</v>
      </c>
      <c r="C70" s="3" t="s">
        <v>460</v>
      </c>
      <c r="D70" s="19">
        <v>20</v>
      </c>
      <c r="E70" s="10">
        <v>2.7</v>
      </c>
      <c r="F70" s="10">
        <f t="shared" si="1"/>
        <v>54</v>
      </c>
      <c r="G70" s="6">
        <f>VLOOKUP(B70,中交商品税率一览表!B:C,2,FALSE)</f>
        <v>0</v>
      </c>
    </row>
    <row r="71" spans="1:7" ht="16.3" x14ac:dyDescent="0.3">
      <c r="A71" s="3" t="s">
        <v>487</v>
      </c>
      <c r="B71" s="3" t="s">
        <v>53</v>
      </c>
      <c r="C71" s="3" t="s">
        <v>460</v>
      </c>
      <c r="D71" s="19">
        <v>6</v>
      </c>
      <c r="E71" s="10">
        <v>10</v>
      </c>
      <c r="F71" s="10">
        <f t="shared" si="1"/>
        <v>60</v>
      </c>
      <c r="G71" s="6">
        <f>VLOOKUP(B71,中交商品税率一览表!B:C,2,FALSE)</f>
        <v>0</v>
      </c>
    </row>
    <row r="72" spans="1:7" ht="16.3" x14ac:dyDescent="0.3">
      <c r="A72" s="3" t="s">
        <v>487</v>
      </c>
      <c r="B72" s="3" t="s">
        <v>129</v>
      </c>
      <c r="C72" s="3" t="s">
        <v>460</v>
      </c>
      <c r="D72" s="19">
        <v>15</v>
      </c>
      <c r="E72" s="10">
        <v>4.5</v>
      </c>
      <c r="F72" s="10">
        <f t="shared" si="1"/>
        <v>67.5</v>
      </c>
      <c r="G72" s="6">
        <f>VLOOKUP(B72,中交商品税率一览表!B:C,2,FALSE)</f>
        <v>0</v>
      </c>
    </row>
    <row r="73" spans="1:7" ht="16.3" x14ac:dyDescent="0.3">
      <c r="A73" s="3" t="s">
        <v>487</v>
      </c>
      <c r="B73" s="3" t="s">
        <v>36</v>
      </c>
      <c r="C73" s="3" t="s">
        <v>460</v>
      </c>
      <c r="D73" s="19">
        <v>12</v>
      </c>
      <c r="E73" s="10">
        <v>3.5</v>
      </c>
      <c r="F73" s="10">
        <f t="shared" si="1"/>
        <v>42</v>
      </c>
      <c r="G73" s="6">
        <f>VLOOKUP(B73,中交商品税率一览表!B:C,2,FALSE)</f>
        <v>0</v>
      </c>
    </row>
    <row r="74" spans="1:7" ht="16.3" x14ac:dyDescent="0.3">
      <c r="A74" s="3" t="s">
        <v>487</v>
      </c>
      <c r="B74" s="3" t="s">
        <v>117</v>
      </c>
      <c r="C74" s="3" t="s">
        <v>460</v>
      </c>
      <c r="D74" s="19">
        <v>15</v>
      </c>
      <c r="E74" s="10">
        <v>4.9000000000000004</v>
      </c>
      <c r="F74" s="10">
        <f t="shared" si="1"/>
        <v>73.5</v>
      </c>
      <c r="G74" s="6">
        <f>VLOOKUP(B74,中交商品税率一览表!B:C,2,FALSE)</f>
        <v>0</v>
      </c>
    </row>
    <row r="75" spans="1:7" ht="16.3" x14ac:dyDescent="0.3">
      <c r="A75" s="3" t="s">
        <v>487</v>
      </c>
      <c r="B75" s="3" t="s">
        <v>82</v>
      </c>
      <c r="C75" s="3" t="s">
        <v>460</v>
      </c>
      <c r="D75" s="19">
        <v>15.76</v>
      </c>
      <c r="E75" s="10">
        <v>2.5</v>
      </c>
      <c r="F75" s="10">
        <f t="shared" si="1"/>
        <v>39.4</v>
      </c>
      <c r="G75" s="6">
        <f>VLOOKUP(B75,中交商品税率一览表!B:C,2,FALSE)</f>
        <v>0</v>
      </c>
    </row>
    <row r="76" spans="1:7" ht="16.3" x14ac:dyDescent="0.3">
      <c r="A76" s="3" t="s">
        <v>487</v>
      </c>
      <c r="B76" s="3" t="s">
        <v>121</v>
      </c>
      <c r="C76" s="3" t="s">
        <v>460</v>
      </c>
      <c r="D76" s="19">
        <v>5</v>
      </c>
      <c r="E76" s="10">
        <v>10.5</v>
      </c>
      <c r="F76" s="10">
        <f t="shared" si="1"/>
        <v>52.5</v>
      </c>
      <c r="G76" s="6">
        <f>VLOOKUP(B76,中交商品税率一览表!B:C,2,FALSE)</f>
        <v>0</v>
      </c>
    </row>
    <row r="77" spans="1:7" ht="16.3" x14ac:dyDescent="0.3">
      <c r="A77" s="3" t="s">
        <v>487</v>
      </c>
      <c r="B77" s="3" t="s">
        <v>51</v>
      </c>
      <c r="C77" s="3" t="s">
        <v>460</v>
      </c>
      <c r="D77" s="19">
        <v>5</v>
      </c>
      <c r="E77" s="10">
        <v>6.5</v>
      </c>
      <c r="F77" s="10">
        <f t="shared" si="1"/>
        <v>32.5</v>
      </c>
      <c r="G77" s="6">
        <f>VLOOKUP(B77,中交商品税率一览表!B:C,2,FALSE)</f>
        <v>0</v>
      </c>
    </row>
    <row r="78" spans="1:7" ht="16.3" x14ac:dyDescent="0.3">
      <c r="A78" s="3" t="s">
        <v>487</v>
      </c>
      <c r="B78" s="3" t="s">
        <v>29</v>
      </c>
      <c r="C78" s="3" t="s">
        <v>460</v>
      </c>
      <c r="D78" s="19">
        <v>3</v>
      </c>
      <c r="E78" s="10">
        <v>7.5</v>
      </c>
      <c r="F78" s="10">
        <f t="shared" si="1"/>
        <v>22.5</v>
      </c>
      <c r="G78" s="6">
        <f>VLOOKUP(B78,中交商品税率一览表!B:C,2,FALSE)</f>
        <v>0</v>
      </c>
    </row>
    <row r="79" spans="1:7" ht="16.3" x14ac:dyDescent="0.3">
      <c r="A79" s="3" t="s">
        <v>487</v>
      </c>
      <c r="B79" s="3" t="s">
        <v>28</v>
      </c>
      <c r="C79" s="3" t="s">
        <v>460</v>
      </c>
      <c r="D79" s="19">
        <v>1</v>
      </c>
      <c r="E79" s="10">
        <v>11.2</v>
      </c>
      <c r="F79" s="10">
        <f t="shared" si="1"/>
        <v>11.2</v>
      </c>
      <c r="G79" s="6">
        <f>VLOOKUP(B79,中交商品税率一览表!B:C,2,FALSE)</f>
        <v>0</v>
      </c>
    </row>
    <row r="80" spans="1:7" ht="16.3" x14ac:dyDescent="0.3">
      <c r="A80" s="3" t="s">
        <v>487</v>
      </c>
      <c r="B80" s="3" t="s">
        <v>27</v>
      </c>
      <c r="C80" s="3" t="s">
        <v>460</v>
      </c>
      <c r="D80" s="19">
        <v>2</v>
      </c>
      <c r="E80" s="10">
        <v>6.3</v>
      </c>
      <c r="F80" s="10">
        <f t="shared" si="1"/>
        <v>12.6</v>
      </c>
      <c r="G80" s="6">
        <f>VLOOKUP(B80,中交商品税率一览表!B:C,2,FALSE)</f>
        <v>0</v>
      </c>
    </row>
    <row r="81" spans="1:7" ht="16.3" x14ac:dyDescent="0.3">
      <c r="A81" s="3" t="s">
        <v>487</v>
      </c>
      <c r="B81" s="3" t="s">
        <v>58</v>
      </c>
      <c r="C81" s="3" t="s">
        <v>460</v>
      </c>
      <c r="D81" s="19">
        <v>25</v>
      </c>
      <c r="E81" s="10">
        <v>24</v>
      </c>
      <c r="F81" s="10">
        <f t="shared" si="1"/>
        <v>600</v>
      </c>
      <c r="G81" s="6">
        <f>VLOOKUP(B81,中交商品税率一览表!B:C,2,FALSE)</f>
        <v>0</v>
      </c>
    </row>
    <row r="82" spans="1:7" ht="16.3" x14ac:dyDescent="0.3">
      <c r="A82" s="3" t="s">
        <v>487</v>
      </c>
      <c r="B82" s="3" t="s">
        <v>22</v>
      </c>
      <c r="C82" s="3" t="s">
        <v>460</v>
      </c>
      <c r="D82" s="19">
        <v>25</v>
      </c>
      <c r="E82" s="10">
        <v>24</v>
      </c>
      <c r="F82" s="10">
        <f t="shared" si="1"/>
        <v>600</v>
      </c>
      <c r="G82" s="6">
        <f>VLOOKUP(B82,中交商品税率一览表!B:C,2,FALSE)</f>
        <v>0</v>
      </c>
    </row>
    <row r="83" spans="1:7" ht="16.3" x14ac:dyDescent="0.3">
      <c r="A83" s="3" t="s">
        <v>487</v>
      </c>
      <c r="B83" s="3" t="s">
        <v>424</v>
      </c>
      <c r="C83" s="3" t="s">
        <v>465</v>
      </c>
      <c r="D83" s="19">
        <v>5</v>
      </c>
      <c r="E83" s="10">
        <v>18</v>
      </c>
      <c r="F83" s="10">
        <f t="shared" si="1"/>
        <v>90</v>
      </c>
      <c r="G83" s="6">
        <f>VLOOKUP(B83,中交商品税率一览表!B:C,2,FALSE)</f>
        <v>0.13</v>
      </c>
    </row>
    <row r="84" spans="1:7" ht="16.3" x14ac:dyDescent="0.3">
      <c r="A84" s="3" t="s">
        <v>487</v>
      </c>
      <c r="B84" s="3" t="s">
        <v>314</v>
      </c>
      <c r="C84" s="3" t="s">
        <v>460</v>
      </c>
      <c r="D84" s="19">
        <v>30</v>
      </c>
      <c r="E84" s="10">
        <v>18</v>
      </c>
      <c r="F84" s="10">
        <f t="shared" si="1"/>
        <v>540</v>
      </c>
      <c r="G84" s="6">
        <f>VLOOKUP(B84,中交商品税率一览表!B:C,2,FALSE)</f>
        <v>0.13</v>
      </c>
    </row>
    <row r="85" spans="1:7" ht="16.3" x14ac:dyDescent="0.3">
      <c r="A85" s="3" t="s">
        <v>488</v>
      </c>
      <c r="B85" s="3" t="s">
        <v>30</v>
      </c>
      <c r="C85" s="3" t="s">
        <v>460</v>
      </c>
      <c r="D85" s="19">
        <v>8</v>
      </c>
      <c r="E85" s="10">
        <v>5.6</v>
      </c>
      <c r="F85" s="10">
        <f t="shared" si="1"/>
        <v>44.8</v>
      </c>
      <c r="G85" s="6">
        <f>VLOOKUP(B85,中交商品税率一览表!B:C,2,FALSE)</f>
        <v>0</v>
      </c>
    </row>
    <row r="86" spans="1:7" ht="16.3" x14ac:dyDescent="0.3">
      <c r="A86" s="3" t="s">
        <v>488</v>
      </c>
      <c r="B86" s="3" t="s">
        <v>39</v>
      </c>
      <c r="C86" s="3" t="s">
        <v>460</v>
      </c>
      <c r="D86" s="19">
        <v>15</v>
      </c>
      <c r="E86" s="10">
        <v>5.8</v>
      </c>
      <c r="F86" s="10">
        <f t="shared" si="1"/>
        <v>87</v>
      </c>
      <c r="G86" s="6">
        <f>VLOOKUP(B86,中交商品税率一览表!B:C,2,FALSE)</f>
        <v>0</v>
      </c>
    </row>
    <row r="87" spans="1:7" ht="16.3" x14ac:dyDescent="0.3">
      <c r="A87" s="3" t="s">
        <v>488</v>
      </c>
      <c r="B87" s="3" t="s">
        <v>41</v>
      </c>
      <c r="C87" s="3" t="s">
        <v>460</v>
      </c>
      <c r="D87" s="19">
        <v>16</v>
      </c>
      <c r="E87" s="10">
        <v>7</v>
      </c>
      <c r="F87" s="10">
        <f t="shared" si="1"/>
        <v>112</v>
      </c>
      <c r="G87" s="6">
        <f>VLOOKUP(B87,中交商品税率一览表!B:C,2,FALSE)</f>
        <v>0</v>
      </c>
    </row>
    <row r="88" spans="1:7" ht="16.3" x14ac:dyDescent="0.3">
      <c r="A88" s="3" t="s">
        <v>488</v>
      </c>
      <c r="B88" s="3" t="s">
        <v>181</v>
      </c>
      <c r="C88" s="3" t="s">
        <v>460</v>
      </c>
      <c r="D88" s="19">
        <v>3</v>
      </c>
      <c r="E88" s="10">
        <v>40</v>
      </c>
      <c r="F88" s="10">
        <f t="shared" si="1"/>
        <v>120</v>
      </c>
      <c r="G88" s="6">
        <f>VLOOKUP(B88,中交商品税率一览表!B:C,2,FALSE)</f>
        <v>0.09</v>
      </c>
    </row>
    <row r="89" spans="1:7" ht="16.3" x14ac:dyDescent="0.3">
      <c r="A89" s="3" t="s">
        <v>488</v>
      </c>
      <c r="B89" s="3" t="s">
        <v>252</v>
      </c>
      <c r="C89" s="3" t="s">
        <v>460</v>
      </c>
      <c r="D89" s="19">
        <v>5</v>
      </c>
      <c r="E89" s="10">
        <v>6.8</v>
      </c>
      <c r="F89" s="10">
        <f t="shared" si="1"/>
        <v>34</v>
      </c>
      <c r="G89" s="6">
        <f>VLOOKUP(B89,中交商品税率一览表!B:C,2,FALSE)</f>
        <v>0.09</v>
      </c>
    </row>
    <row r="90" spans="1:7" ht="16.3" x14ac:dyDescent="0.3">
      <c r="A90" s="3" t="s">
        <v>488</v>
      </c>
      <c r="B90" s="3" t="s">
        <v>227</v>
      </c>
      <c r="C90" s="3" t="s">
        <v>460</v>
      </c>
      <c r="D90" s="19">
        <v>12.6</v>
      </c>
      <c r="E90" s="10">
        <v>4.5</v>
      </c>
      <c r="F90" s="10">
        <f t="shared" si="1"/>
        <v>56.699999999999996</v>
      </c>
      <c r="G90" s="6">
        <f>VLOOKUP(B90,中交商品税率一览表!B:C,2,FALSE)</f>
        <v>0.09</v>
      </c>
    </row>
    <row r="91" spans="1:7" ht="16.3" x14ac:dyDescent="0.3">
      <c r="A91" s="3" t="s">
        <v>488</v>
      </c>
      <c r="B91" s="3" t="s">
        <v>145</v>
      </c>
      <c r="C91" s="3" t="s">
        <v>460</v>
      </c>
      <c r="D91" s="19">
        <v>26</v>
      </c>
      <c r="E91" s="10">
        <v>33</v>
      </c>
      <c r="F91" s="10">
        <f t="shared" si="1"/>
        <v>858</v>
      </c>
      <c r="G91" s="6">
        <f>VLOOKUP(B91,中交商品税率一览表!B:C,2,FALSE)</f>
        <v>0</v>
      </c>
    </row>
    <row r="92" spans="1:7" ht="16.3" x14ac:dyDescent="0.3">
      <c r="A92" s="3" t="s">
        <v>489</v>
      </c>
      <c r="B92" s="3" t="s">
        <v>227</v>
      </c>
      <c r="C92" s="3" t="s">
        <v>460</v>
      </c>
      <c r="D92" s="19">
        <v>78</v>
      </c>
      <c r="E92" s="10">
        <v>4.5</v>
      </c>
      <c r="F92" s="10">
        <f t="shared" si="1"/>
        <v>351</v>
      </c>
      <c r="G92" s="6">
        <f>VLOOKUP(B92,中交商品税率一览表!B:C,2,FALSE)</f>
        <v>0.09</v>
      </c>
    </row>
    <row r="93" spans="1:7" ht="16.3" x14ac:dyDescent="0.3">
      <c r="A93" s="3" t="s">
        <v>489</v>
      </c>
      <c r="B93" s="3" t="s">
        <v>157</v>
      </c>
      <c r="C93" s="3" t="s">
        <v>460</v>
      </c>
      <c r="D93" s="19">
        <v>15</v>
      </c>
      <c r="E93" s="10">
        <v>4.5</v>
      </c>
      <c r="F93" s="10">
        <f t="shared" si="1"/>
        <v>67.5</v>
      </c>
      <c r="G93" s="6">
        <f>VLOOKUP(B93,中交商品税率一览表!B:C,2,FALSE)</f>
        <v>0.09</v>
      </c>
    </row>
    <row r="94" spans="1:7" ht="16.3" x14ac:dyDescent="0.3">
      <c r="A94" s="3" t="s">
        <v>489</v>
      </c>
      <c r="B94" s="3" t="s">
        <v>165</v>
      </c>
      <c r="C94" s="3" t="s">
        <v>460</v>
      </c>
      <c r="D94" s="19">
        <v>14</v>
      </c>
      <c r="E94" s="10">
        <v>8</v>
      </c>
      <c r="F94" s="10">
        <f t="shared" si="1"/>
        <v>112</v>
      </c>
      <c r="G94" s="6">
        <f>VLOOKUP(B94,中交商品税率一览表!B:C,2,FALSE)</f>
        <v>0.09</v>
      </c>
    </row>
    <row r="95" spans="1:7" ht="16.3" x14ac:dyDescent="0.3">
      <c r="A95" s="3" t="s">
        <v>489</v>
      </c>
      <c r="B95" s="3" t="s">
        <v>425</v>
      </c>
      <c r="C95" s="3" t="s">
        <v>463</v>
      </c>
      <c r="D95" s="19">
        <v>12</v>
      </c>
      <c r="E95" s="10">
        <v>12.5</v>
      </c>
      <c r="F95" s="10">
        <f t="shared" si="1"/>
        <v>150</v>
      </c>
      <c r="G95" s="6">
        <f>VLOOKUP(B95,中交商品税率一览表!B:C,2,FALSE)</f>
        <v>0.13</v>
      </c>
    </row>
    <row r="96" spans="1:7" ht="16.3" x14ac:dyDescent="0.3">
      <c r="A96" s="3" t="s">
        <v>489</v>
      </c>
      <c r="B96" s="3" t="s">
        <v>232</v>
      </c>
      <c r="C96" s="3" t="s">
        <v>460</v>
      </c>
      <c r="D96" s="19">
        <v>20</v>
      </c>
      <c r="E96" s="10">
        <v>27</v>
      </c>
      <c r="F96" s="10">
        <f t="shared" si="1"/>
        <v>540</v>
      </c>
      <c r="G96" s="6">
        <f>VLOOKUP(B96,中交商品税率一览表!B:C,2,FALSE)</f>
        <v>0.09</v>
      </c>
    </row>
    <row r="97" spans="1:7" ht="16.3" x14ac:dyDescent="0.3">
      <c r="A97" s="3" t="s">
        <v>489</v>
      </c>
      <c r="B97" s="3" t="s">
        <v>201</v>
      </c>
      <c r="C97" s="3" t="s">
        <v>460</v>
      </c>
      <c r="D97" s="19">
        <v>10</v>
      </c>
      <c r="E97" s="10">
        <v>6.5</v>
      </c>
      <c r="F97" s="10">
        <f t="shared" si="1"/>
        <v>65</v>
      </c>
      <c r="G97" s="6">
        <f>VLOOKUP(B97,中交商品税率一览表!B:C,2,FALSE)</f>
        <v>0.09</v>
      </c>
    </row>
    <row r="98" spans="1:7" ht="16.3" x14ac:dyDescent="0.3">
      <c r="A98" s="3" t="s">
        <v>489</v>
      </c>
      <c r="B98" s="3" t="s">
        <v>426</v>
      </c>
      <c r="C98" s="3" t="s">
        <v>490</v>
      </c>
      <c r="D98" s="19">
        <v>1</v>
      </c>
      <c r="E98" s="10">
        <v>25</v>
      </c>
      <c r="F98" s="10">
        <f t="shared" si="1"/>
        <v>25</v>
      </c>
      <c r="G98" s="6">
        <f>VLOOKUP(B98,中交商品税率一览表!B:C,2,FALSE)</f>
        <v>0.13</v>
      </c>
    </row>
    <row r="99" spans="1:7" ht="16.3" x14ac:dyDescent="0.3">
      <c r="A99" s="3" t="s">
        <v>489</v>
      </c>
      <c r="B99" s="3" t="s">
        <v>262</v>
      </c>
      <c r="C99" s="3" t="s">
        <v>460</v>
      </c>
      <c r="D99" s="19">
        <v>13</v>
      </c>
      <c r="E99" s="10">
        <v>11.7</v>
      </c>
      <c r="F99" s="10">
        <f t="shared" si="1"/>
        <v>152.1</v>
      </c>
      <c r="G99" s="6">
        <f>VLOOKUP(B99,中交商品税率一览表!B:C,2,FALSE)</f>
        <v>0.09</v>
      </c>
    </row>
    <row r="100" spans="1:7" ht="16.3" x14ac:dyDescent="0.3">
      <c r="A100" s="3" t="s">
        <v>489</v>
      </c>
      <c r="B100" s="3" t="s">
        <v>252</v>
      </c>
      <c r="C100" s="3" t="s">
        <v>460</v>
      </c>
      <c r="D100" s="19">
        <v>13</v>
      </c>
      <c r="E100" s="10">
        <v>6.8</v>
      </c>
      <c r="F100" s="10">
        <f t="shared" si="1"/>
        <v>88.399999999999991</v>
      </c>
      <c r="G100" s="6">
        <f>VLOOKUP(B100,中交商品税率一览表!B:C,2,FALSE)</f>
        <v>0.09</v>
      </c>
    </row>
    <row r="101" spans="1:7" ht="16.3" x14ac:dyDescent="0.3">
      <c r="A101" s="3" t="s">
        <v>489</v>
      </c>
      <c r="B101" s="3" t="s">
        <v>62</v>
      </c>
      <c r="C101" s="3" t="s">
        <v>491</v>
      </c>
      <c r="D101" s="19">
        <v>24</v>
      </c>
      <c r="E101" s="10">
        <f>300/12</f>
        <v>25</v>
      </c>
      <c r="F101" s="10">
        <f t="shared" si="1"/>
        <v>600</v>
      </c>
      <c r="G101" s="6">
        <f>VLOOKUP(B101,中交商品税率一览表!B:C,2,FALSE)</f>
        <v>0</v>
      </c>
    </row>
    <row r="102" spans="1:7" ht="16.3" x14ac:dyDescent="0.3">
      <c r="A102" s="3" t="s">
        <v>489</v>
      </c>
      <c r="B102" s="3" t="s">
        <v>269</v>
      </c>
      <c r="C102" s="3" t="s">
        <v>460</v>
      </c>
      <c r="D102" s="19">
        <v>20</v>
      </c>
      <c r="E102" s="10">
        <v>4</v>
      </c>
      <c r="F102" s="10">
        <f t="shared" si="1"/>
        <v>80</v>
      </c>
      <c r="G102" s="6">
        <f>VLOOKUP(B102,中交商品税率一览表!B:C,2,FALSE)</f>
        <v>0.09</v>
      </c>
    </row>
    <row r="103" spans="1:7" ht="16.3" x14ac:dyDescent="0.3">
      <c r="A103" s="3" t="s">
        <v>489</v>
      </c>
      <c r="B103" s="3" t="s">
        <v>408</v>
      </c>
      <c r="C103" s="3" t="s">
        <v>471</v>
      </c>
      <c r="D103" s="19">
        <v>7</v>
      </c>
      <c r="E103" s="10">
        <v>54</v>
      </c>
      <c r="F103" s="10">
        <f t="shared" si="1"/>
        <v>378</v>
      </c>
      <c r="G103" s="6">
        <f>VLOOKUP(B103,中交商品税率一览表!B:C,2,FALSE)</f>
        <v>0.13</v>
      </c>
    </row>
    <row r="104" spans="1:7" ht="16.3" x14ac:dyDescent="0.3">
      <c r="A104" s="3" t="s">
        <v>489</v>
      </c>
      <c r="B104" s="3" t="s">
        <v>290</v>
      </c>
      <c r="C104" s="3" t="s">
        <v>471</v>
      </c>
      <c r="D104" s="19">
        <v>6</v>
      </c>
      <c r="E104" s="10">
        <v>45</v>
      </c>
      <c r="F104" s="10">
        <f t="shared" si="1"/>
        <v>270</v>
      </c>
      <c r="G104" s="6">
        <f>VLOOKUP(B104,中交商品税率一览表!B:C,2,FALSE)</f>
        <v>0.13</v>
      </c>
    </row>
    <row r="105" spans="1:7" ht="16.3" x14ac:dyDescent="0.3">
      <c r="A105" s="3" t="s">
        <v>489</v>
      </c>
      <c r="B105" s="3" t="s">
        <v>291</v>
      </c>
      <c r="C105" s="3" t="s">
        <v>471</v>
      </c>
      <c r="D105" s="19">
        <v>2</v>
      </c>
      <c r="E105" s="10">
        <v>50</v>
      </c>
      <c r="F105" s="10">
        <f t="shared" si="1"/>
        <v>100</v>
      </c>
      <c r="G105" s="6">
        <f>VLOOKUP(B105,中交商品税率一览表!B:C,2,FALSE)</f>
        <v>0.13</v>
      </c>
    </row>
    <row r="106" spans="1:7" ht="16.3" x14ac:dyDescent="0.3">
      <c r="A106" s="17" t="s">
        <v>489</v>
      </c>
      <c r="B106" s="17" t="s">
        <v>292</v>
      </c>
      <c r="C106" s="17" t="s">
        <v>467</v>
      </c>
      <c r="D106" s="18">
        <v>12</v>
      </c>
      <c r="E106" s="18">
        <v>16.25</v>
      </c>
      <c r="F106" s="18">
        <f t="shared" si="1"/>
        <v>195</v>
      </c>
      <c r="G106" s="6">
        <f>VLOOKUP(B106,中交商品税率一览表!B:C,2,FALSE)</f>
        <v>0.13</v>
      </c>
    </row>
  </sheetData>
  <autoFilter ref="A1:G106" xr:uid="{00000000-0009-0000-0000-000004000000}"/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5"/>
  <sheetViews>
    <sheetView workbookViewId="0">
      <selection activeCell="N14" sqref="N14"/>
    </sheetView>
  </sheetViews>
  <sheetFormatPr defaultColWidth="9" defaultRowHeight="14.15" x14ac:dyDescent="0.3"/>
  <cols>
    <col min="1" max="1" width="12.3828125" customWidth="1"/>
    <col min="2" max="2" width="34.4609375" customWidth="1"/>
    <col min="3" max="3" width="8.84375" customWidth="1"/>
    <col min="4" max="4" width="9.23046875" style="8" customWidth="1"/>
    <col min="5" max="5" width="10.3828125" style="8" customWidth="1"/>
    <col min="6" max="6" width="11.61328125" style="8" customWidth="1"/>
  </cols>
  <sheetData>
    <row r="1" spans="1:7" ht="16.3" x14ac:dyDescent="0.3">
      <c r="A1" s="3" t="s">
        <v>457</v>
      </c>
      <c r="B1" s="3" t="s">
        <v>458</v>
      </c>
      <c r="C1" s="3" t="s">
        <v>7</v>
      </c>
      <c r="D1" s="19" t="s">
        <v>8</v>
      </c>
      <c r="E1" s="10" t="s">
        <v>9</v>
      </c>
      <c r="F1" s="10" t="s">
        <v>459</v>
      </c>
      <c r="G1" s="6" t="s">
        <v>13</v>
      </c>
    </row>
    <row r="2" spans="1:7" ht="16.3" x14ac:dyDescent="0.3">
      <c r="A2" s="3" t="s">
        <v>492</v>
      </c>
      <c r="B2" s="3" t="s">
        <v>297</v>
      </c>
      <c r="C2" s="3" t="s">
        <v>460</v>
      </c>
      <c r="D2" s="19">
        <v>5</v>
      </c>
      <c r="E2" s="10">
        <v>7.2</v>
      </c>
      <c r="F2" s="10">
        <f t="shared" ref="F2:F65" si="0">D2*E2</f>
        <v>36</v>
      </c>
      <c r="G2" s="6">
        <f>VLOOKUP(B2,中交商品税率一览表!B:C,2,FALSE)</f>
        <v>0.13</v>
      </c>
    </row>
    <row r="3" spans="1:7" ht="16.3" x14ac:dyDescent="0.3">
      <c r="A3" s="3" t="s">
        <v>492</v>
      </c>
      <c r="B3" s="3" t="s">
        <v>39</v>
      </c>
      <c r="C3" s="3" t="s">
        <v>460</v>
      </c>
      <c r="D3" s="19">
        <v>20</v>
      </c>
      <c r="E3" s="10">
        <v>5.8</v>
      </c>
      <c r="F3" s="10">
        <f t="shared" si="0"/>
        <v>116</v>
      </c>
      <c r="G3" s="6">
        <f>VLOOKUP(B3,中交商品税率一览表!B:C,2,FALSE)</f>
        <v>0</v>
      </c>
    </row>
    <row r="4" spans="1:7" ht="16.3" x14ac:dyDescent="0.3">
      <c r="A4" s="3" t="s">
        <v>492</v>
      </c>
      <c r="B4" s="3" t="s">
        <v>212</v>
      </c>
      <c r="C4" s="3" t="s">
        <v>462</v>
      </c>
      <c r="D4" s="19">
        <v>15</v>
      </c>
      <c r="E4" s="10">
        <v>1.5</v>
      </c>
      <c r="F4" s="10">
        <f t="shared" si="0"/>
        <v>22.5</v>
      </c>
      <c r="G4" s="6">
        <f>VLOOKUP(B4,中交商品税率一览表!B:C,2,FALSE)</f>
        <v>0.09</v>
      </c>
    </row>
    <row r="5" spans="1:7" ht="16.3" x14ac:dyDescent="0.3">
      <c r="A5" s="3" t="s">
        <v>492</v>
      </c>
      <c r="B5" s="3" t="s">
        <v>22</v>
      </c>
      <c r="C5" s="3" t="s">
        <v>460</v>
      </c>
      <c r="D5" s="19">
        <v>26</v>
      </c>
      <c r="E5" s="10">
        <v>24</v>
      </c>
      <c r="F5" s="10">
        <f t="shared" si="0"/>
        <v>624</v>
      </c>
      <c r="G5" s="6">
        <f>VLOOKUP(B5,中交商品税率一览表!B:C,2,FALSE)</f>
        <v>0</v>
      </c>
    </row>
    <row r="6" spans="1:7" ht="16.3" x14ac:dyDescent="0.3">
      <c r="A6" s="3" t="s">
        <v>492</v>
      </c>
      <c r="B6" s="3" t="s">
        <v>270</v>
      </c>
      <c r="C6" s="3" t="s">
        <v>460</v>
      </c>
      <c r="D6" s="19">
        <v>10</v>
      </c>
      <c r="E6" s="10">
        <v>6</v>
      </c>
      <c r="F6" s="10">
        <f t="shared" si="0"/>
        <v>60</v>
      </c>
      <c r="G6" s="6">
        <f>VLOOKUP(B6,中交商品税率一览表!B:C,2,FALSE)</f>
        <v>0.09</v>
      </c>
    </row>
    <row r="7" spans="1:7" ht="16.3" x14ac:dyDescent="0.3">
      <c r="A7" s="3" t="s">
        <v>492</v>
      </c>
      <c r="B7" s="3" t="s">
        <v>112</v>
      </c>
      <c r="C7" s="3" t="s">
        <v>460</v>
      </c>
      <c r="D7" s="19">
        <v>28</v>
      </c>
      <c r="E7" s="10">
        <v>16.5</v>
      </c>
      <c r="F7" s="10">
        <f t="shared" si="0"/>
        <v>462</v>
      </c>
      <c r="G7" s="6">
        <f>VLOOKUP(B7,中交商品税率一览表!B:C,2,FALSE)</f>
        <v>0</v>
      </c>
    </row>
    <row r="8" spans="1:7" ht="16.3" x14ac:dyDescent="0.3">
      <c r="A8" s="3" t="s">
        <v>492</v>
      </c>
      <c r="B8" s="3" t="s">
        <v>126</v>
      </c>
      <c r="C8" s="3" t="s">
        <v>461</v>
      </c>
      <c r="D8" s="19">
        <v>13</v>
      </c>
      <c r="E8" s="10">
        <v>7.5</v>
      </c>
      <c r="F8" s="10">
        <f t="shared" si="0"/>
        <v>97.5</v>
      </c>
      <c r="G8" s="6">
        <f>VLOOKUP(B8,中交商品税率一览表!B:C,2,FALSE)</f>
        <v>0</v>
      </c>
    </row>
    <row r="9" spans="1:7" ht="16.3" x14ac:dyDescent="0.3">
      <c r="A9" s="3" t="s">
        <v>492</v>
      </c>
      <c r="B9" s="3" t="s">
        <v>41</v>
      </c>
      <c r="C9" s="3" t="s">
        <v>460</v>
      </c>
      <c r="D9" s="19">
        <v>18</v>
      </c>
      <c r="E9" s="10">
        <v>7</v>
      </c>
      <c r="F9" s="10">
        <f t="shared" si="0"/>
        <v>126</v>
      </c>
      <c r="G9" s="6">
        <f>VLOOKUP(B9,中交商品税率一览表!B:C,2,FALSE)</f>
        <v>0</v>
      </c>
    </row>
    <row r="10" spans="1:7" ht="16.3" x14ac:dyDescent="0.3">
      <c r="A10" s="3" t="s">
        <v>492</v>
      </c>
      <c r="B10" s="3" t="s">
        <v>339</v>
      </c>
      <c r="C10" s="3" t="s">
        <v>461</v>
      </c>
      <c r="D10" s="19">
        <v>3</v>
      </c>
      <c r="E10" s="10">
        <v>22.4</v>
      </c>
      <c r="F10" s="10">
        <f t="shared" si="0"/>
        <v>67.199999999999989</v>
      </c>
      <c r="G10" s="6">
        <f>VLOOKUP(B10,中交商品税率一览表!B:C,2,FALSE)</f>
        <v>0.13</v>
      </c>
    </row>
    <row r="11" spans="1:7" ht="16.3" x14ac:dyDescent="0.3">
      <c r="A11" s="3" t="s">
        <v>492</v>
      </c>
      <c r="B11" s="3" t="s">
        <v>24</v>
      </c>
      <c r="C11" s="3" t="s">
        <v>460</v>
      </c>
      <c r="D11" s="19">
        <v>11</v>
      </c>
      <c r="E11" s="10">
        <v>7.1</v>
      </c>
      <c r="F11" s="10">
        <f t="shared" si="0"/>
        <v>78.099999999999994</v>
      </c>
      <c r="G11" s="6">
        <f>VLOOKUP(B11,中交商品税率一览表!B:C,2,FALSE)</f>
        <v>0</v>
      </c>
    </row>
    <row r="12" spans="1:7" ht="16.3" x14ac:dyDescent="0.3">
      <c r="A12" s="3" t="s">
        <v>492</v>
      </c>
      <c r="B12" s="3" t="s">
        <v>58</v>
      </c>
      <c r="C12" s="3" t="s">
        <v>460</v>
      </c>
      <c r="D12" s="19">
        <v>26</v>
      </c>
      <c r="E12" s="10">
        <v>24</v>
      </c>
      <c r="F12" s="10">
        <f t="shared" si="0"/>
        <v>624</v>
      </c>
      <c r="G12" s="6">
        <f>VLOOKUP(B12,中交商品税率一览表!B:C,2,FALSE)</f>
        <v>0</v>
      </c>
    </row>
    <row r="13" spans="1:7" ht="16.3" x14ac:dyDescent="0.3">
      <c r="A13" s="3" t="s">
        <v>492</v>
      </c>
      <c r="B13" s="3" t="s">
        <v>43</v>
      </c>
      <c r="C13" s="3" t="s">
        <v>460</v>
      </c>
      <c r="D13" s="19">
        <v>20</v>
      </c>
      <c r="E13" s="10">
        <v>5</v>
      </c>
      <c r="F13" s="10">
        <f t="shared" si="0"/>
        <v>100</v>
      </c>
      <c r="G13" s="6">
        <f>VLOOKUP(B13,中交商品税率一览表!B:C,2,FALSE)</f>
        <v>0</v>
      </c>
    </row>
    <row r="14" spans="1:7" ht="16.3" x14ac:dyDescent="0.3">
      <c r="A14" s="3" t="s">
        <v>492</v>
      </c>
      <c r="B14" s="3" t="s">
        <v>44</v>
      </c>
      <c r="C14" s="3" t="s">
        <v>462</v>
      </c>
      <c r="D14" s="19">
        <v>20</v>
      </c>
      <c r="E14" s="10">
        <v>4</v>
      </c>
      <c r="F14" s="10">
        <f t="shared" si="0"/>
        <v>80</v>
      </c>
      <c r="G14" s="6">
        <f>VLOOKUP(B14,中交商品税率一览表!B:C,2,FALSE)</f>
        <v>0</v>
      </c>
    </row>
    <row r="15" spans="1:7" ht="16.3" x14ac:dyDescent="0.3">
      <c r="A15" s="3" t="s">
        <v>492</v>
      </c>
      <c r="B15" s="3" t="s">
        <v>45</v>
      </c>
      <c r="C15" s="3" t="s">
        <v>462</v>
      </c>
      <c r="D15" s="19">
        <v>20</v>
      </c>
      <c r="E15" s="10">
        <v>5</v>
      </c>
      <c r="F15" s="10">
        <f t="shared" si="0"/>
        <v>100</v>
      </c>
      <c r="G15" s="6">
        <f>VLOOKUP(B15,中交商品税率一览表!B:C,2,FALSE)</f>
        <v>0</v>
      </c>
    </row>
    <row r="16" spans="1:7" ht="16.3" x14ac:dyDescent="0.3">
      <c r="A16" s="3" t="s">
        <v>492</v>
      </c>
      <c r="B16" s="3" t="s">
        <v>271</v>
      </c>
      <c r="C16" s="3" t="s">
        <v>460</v>
      </c>
      <c r="D16" s="19">
        <v>15</v>
      </c>
      <c r="E16" s="10">
        <v>33</v>
      </c>
      <c r="F16" s="10">
        <f t="shared" si="0"/>
        <v>495</v>
      </c>
      <c r="G16" s="6">
        <f>VLOOKUP(B16,中交商品税率一览表!B:C,2,FALSE)</f>
        <v>0.09</v>
      </c>
    </row>
    <row r="17" spans="1:7" ht="16.3" x14ac:dyDescent="0.3">
      <c r="A17" s="3" t="s">
        <v>492</v>
      </c>
      <c r="B17" s="3" t="s">
        <v>52</v>
      </c>
      <c r="C17" s="3" t="s">
        <v>460</v>
      </c>
      <c r="D17" s="19">
        <v>12</v>
      </c>
      <c r="E17" s="10">
        <v>3</v>
      </c>
      <c r="F17" s="10">
        <f t="shared" si="0"/>
        <v>36</v>
      </c>
      <c r="G17" s="6">
        <f>VLOOKUP(B17,中交商品税率一览表!B:C,2,FALSE)</f>
        <v>0</v>
      </c>
    </row>
    <row r="18" spans="1:7" ht="16.3" x14ac:dyDescent="0.3">
      <c r="A18" s="3" t="s">
        <v>492</v>
      </c>
      <c r="B18" s="3" t="s">
        <v>120</v>
      </c>
      <c r="C18" s="3" t="s">
        <v>460</v>
      </c>
      <c r="D18" s="19">
        <v>15</v>
      </c>
      <c r="E18" s="10">
        <v>5.8</v>
      </c>
      <c r="F18" s="10">
        <f t="shared" si="0"/>
        <v>87</v>
      </c>
      <c r="G18" s="6">
        <f>VLOOKUP(B18,中交商品税率一览表!B:C,2,FALSE)</f>
        <v>0</v>
      </c>
    </row>
    <row r="19" spans="1:7" ht="16.3" x14ac:dyDescent="0.3">
      <c r="A19" s="3" t="s">
        <v>492</v>
      </c>
      <c r="B19" s="3" t="s">
        <v>67</v>
      </c>
      <c r="C19" s="3" t="s">
        <v>460</v>
      </c>
      <c r="D19" s="19">
        <v>20</v>
      </c>
      <c r="E19" s="10">
        <v>4.5</v>
      </c>
      <c r="F19" s="10">
        <f t="shared" si="0"/>
        <v>90</v>
      </c>
      <c r="G19" s="6">
        <f>VLOOKUP(B19,中交商品税率一览表!B:C,2,FALSE)</f>
        <v>0</v>
      </c>
    </row>
    <row r="20" spans="1:7" ht="16.3" x14ac:dyDescent="0.3">
      <c r="A20" s="3" t="s">
        <v>492</v>
      </c>
      <c r="B20" s="3" t="s">
        <v>116</v>
      </c>
      <c r="C20" s="3" t="s">
        <v>460</v>
      </c>
      <c r="D20" s="19">
        <v>12</v>
      </c>
      <c r="E20" s="10">
        <v>7</v>
      </c>
      <c r="F20" s="10">
        <f t="shared" si="0"/>
        <v>84</v>
      </c>
      <c r="G20" s="6">
        <f>VLOOKUP(B20,中交商品税率一览表!B:C,2,FALSE)</f>
        <v>0</v>
      </c>
    </row>
    <row r="21" spans="1:7" ht="16.3" x14ac:dyDescent="0.3">
      <c r="A21" s="3" t="s">
        <v>492</v>
      </c>
      <c r="B21" s="3" t="s">
        <v>74</v>
      </c>
      <c r="C21" s="3" t="s">
        <v>460</v>
      </c>
      <c r="D21" s="19">
        <v>5</v>
      </c>
      <c r="E21" s="10">
        <v>5.8</v>
      </c>
      <c r="F21" s="10">
        <f t="shared" si="0"/>
        <v>29</v>
      </c>
      <c r="G21" s="6">
        <f>VLOOKUP(B21,中交商品税率一览表!B:C,2,FALSE)</f>
        <v>0</v>
      </c>
    </row>
    <row r="22" spans="1:7" ht="16.3" x14ac:dyDescent="0.3">
      <c r="A22" s="3" t="s">
        <v>492</v>
      </c>
      <c r="B22" s="3" t="s">
        <v>15</v>
      </c>
      <c r="C22" s="3" t="s">
        <v>460</v>
      </c>
      <c r="D22" s="19">
        <v>5</v>
      </c>
      <c r="E22" s="10">
        <v>5</v>
      </c>
      <c r="F22" s="10">
        <f t="shared" si="0"/>
        <v>25</v>
      </c>
      <c r="G22" s="6">
        <f>VLOOKUP(B22,中交商品税率一览表!B:C,2,FALSE)</f>
        <v>0</v>
      </c>
    </row>
    <row r="23" spans="1:7" ht="16.3" x14ac:dyDescent="0.3">
      <c r="A23" s="3" t="s">
        <v>492</v>
      </c>
      <c r="B23" s="3" t="s">
        <v>18</v>
      </c>
      <c r="C23" s="3" t="s">
        <v>460</v>
      </c>
      <c r="D23" s="19">
        <v>3</v>
      </c>
      <c r="E23" s="10">
        <v>7.14</v>
      </c>
      <c r="F23" s="10">
        <f t="shared" si="0"/>
        <v>21.419999999999998</v>
      </c>
      <c r="G23" s="6">
        <f>VLOOKUP(B23,中交商品税率一览表!B:C,2,FALSE)</f>
        <v>0</v>
      </c>
    </row>
    <row r="24" spans="1:7" ht="16.3" x14ac:dyDescent="0.3">
      <c r="A24" s="3" t="s">
        <v>492</v>
      </c>
      <c r="B24" s="3" t="s">
        <v>46</v>
      </c>
      <c r="C24" s="3" t="s">
        <v>460</v>
      </c>
      <c r="D24" s="19">
        <v>3</v>
      </c>
      <c r="E24" s="10">
        <v>10.5</v>
      </c>
      <c r="F24" s="10">
        <f t="shared" si="0"/>
        <v>31.5</v>
      </c>
      <c r="G24" s="6">
        <f>VLOOKUP(B24,中交商品税率一览表!B:C,2,FALSE)</f>
        <v>0</v>
      </c>
    </row>
    <row r="25" spans="1:7" ht="16.3" x14ac:dyDescent="0.3">
      <c r="A25" s="3" t="s">
        <v>492</v>
      </c>
      <c r="B25" s="3" t="s">
        <v>36</v>
      </c>
      <c r="C25" s="3" t="s">
        <v>460</v>
      </c>
      <c r="D25" s="19">
        <v>3</v>
      </c>
      <c r="E25" s="10">
        <v>3.5</v>
      </c>
      <c r="F25" s="10">
        <f t="shared" si="0"/>
        <v>10.5</v>
      </c>
      <c r="G25" s="6">
        <f>VLOOKUP(B25,中交商品税率一览表!B:C,2,FALSE)</f>
        <v>0</v>
      </c>
    </row>
    <row r="26" spans="1:7" ht="16.3" x14ac:dyDescent="0.3">
      <c r="A26" s="3" t="s">
        <v>492</v>
      </c>
      <c r="B26" s="3" t="s">
        <v>121</v>
      </c>
      <c r="C26" s="3" t="s">
        <v>460</v>
      </c>
      <c r="D26" s="19">
        <v>5</v>
      </c>
      <c r="E26" s="10">
        <v>10.5</v>
      </c>
      <c r="F26" s="10">
        <f t="shared" si="0"/>
        <v>52.5</v>
      </c>
      <c r="G26" s="6">
        <f>VLOOKUP(B26,中交商品税率一览表!B:C,2,FALSE)</f>
        <v>0</v>
      </c>
    </row>
    <row r="27" spans="1:7" ht="16.3" x14ac:dyDescent="0.3">
      <c r="A27" s="3" t="s">
        <v>492</v>
      </c>
      <c r="B27" s="3" t="s">
        <v>51</v>
      </c>
      <c r="C27" s="3" t="s">
        <v>460</v>
      </c>
      <c r="D27" s="19">
        <v>5</v>
      </c>
      <c r="E27" s="10">
        <v>6.5</v>
      </c>
      <c r="F27" s="10">
        <f t="shared" si="0"/>
        <v>32.5</v>
      </c>
      <c r="G27" s="6">
        <f>VLOOKUP(B27,中交商品税率一览表!B:C,2,FALSE)</f>
        <v>0</v>
      </c>
    </row>
    <row r="28" spans="1:7" ht="16.3" x14ac:dyDescent="0.3">
      <c r="A28" s="3" t="s">
        <v>492</v>
      </c>
      <c r="B28" s="3" t="s">
        <v>29</v>
      </c>
      <c r="C28" s="3" t="s">
        <v>460</v>
      </c>
      <c r="D28" s="19">
        <v>5</v>
      </c>
      <c r="E28" s="10">
        <v>7.5</v>
      </c>
      <c r="F28" s="10">
        <f t="shared" si="0"/>
        <v>37.5</v>
      </c>
      <c r="G28" s="6">
        <f>VLOOKUP(B28,中交商品税率一览表!B:C,2,FALSE)</f>
        <v>0</v>
      </c>
    </row>
    <row r="29" spans="1:7" ht="16.3" x14ac:dyDescent="0.3">
      <c r="A29" s="3" t="s">
        <v>492</v>
      </c>
      <c r="B29" s="3" t="s">
        <v>62</v>
      </c>
      <c r="C29" s="3" t="s">
        <v>491</v>
      </c>
      <c r="D29" s="19">
        <v>12</v>
      </c>
      <c r="E29" s="10">
        <v>25</v>
      </c>
      <c r="F29" s="10">
        <f t="shared" si="0"/>
        <v>300</v>
      </c>
      <c r="G29" s="6">
        <f>VLOOKUP(B29,中交商品税率一览表!B:C,2,FALSE)</f>
        <v>0</v>
      </c>
    </row>
    <row r="30" spans="1:7" ht="16.3" x14ac:dyDescent="0.3">
      <c r="A30" s="3" t="s">
        <v>492</v>
      </c>
      <c r="B30" s="3" t="s">
        <v>382</v>
      </c>
      <c r="C30" s="3" t="s">
        <v>463</v>
      </c>
      <c r="D30" s="19">
        <v>3</v>
      </c>
      <c r="E30" s="10">
        <v>7.5</v>
      </c>
      <c r="F30" s="10">
        <f t="shared" si="0"/>
        <v>22.5</v>
      </c>
      <c r="G30" s="6">
        <f>VLOOKUP(B30,中交商品税率一览表!B:C,2,FALSE)</f>
        <v>0.13</v>
      </c>
    </row>
    <row r="31" spans="1:7" ht="16.3" x14ac:dyDescent="0.3">
      <c r="A31" s="3" t="s">
        <v>492</v>
      </c>
      <c r="B31" s="3" t="s">
        <v>62</v>
      </c>
      <c r="C31" s="3" t="s">
        <v>491</v>
      </c>
      <c r="D31" s="19">
        <v>12</v>
      </c>
      <c r="E31" s="10">
        <v>25</v>
      </c>
      <c r="F31" s="10">
        <f t="shared" si="0"/>
        <v>300</v>
      </c>
      <c r="G31" s="6">
        <f>VLOOKUP(B31,中交商品税率一览表!B:C,2,FALSE)</f>
        <v>0</v>
      </c>
    </row>
    <row r="32" spans="1:7" ht="16.3" x14ac:dyDescent="0.3">
      <c r="A32" s="3" t="s">
        <v>493</v>
      </c>
      <c r="B32" s="3" t="s">
        <v>427</v>
      </c>
      <c r="C32" s="3" t="s">
        <v>463</v>
      </c>
      <c r="D32" s="19">
        <v>2</v>
      </c>
      <c r="E32" s="10">
        <v>10</v>
      </c>
      <c r="F32" s="10">
        <f t="shared" si="0"/>
        <v>20</v>
      </c>
      <c r="G32" s="6">
        <f>VLOOKUP(B32,中交商品税率一览表!B:C,2,FALSE)</f>
        <v>0.13</v>
      </c>
    </row>
    <row r="33" spans="1:7" ht="16.3" x14ac:dyDescent="0.3">
      <c r="A33" s="3" t="s">
        <v>493</v>
      </c>
      <c r="B33" s="3" t="s">
        <v>411</v>
      </c>
      <c r="C33" s="3" t="s">
        <v>461</v>
      </c>
      <c r="D33" s="19">
        <v>1</v>
      </c>
      <c r="E33" s="10">
        <v>39</v>
      </c>
      <c r="F33" s="10">
        <f t="shared" si="0"/>
        <v>39</v>
      </c>
      <c r="G33" s="6">
        <f>VLOOKUP(B33,中交商品税率一览表!B:C,2,FALSE)</f>
        <v>0.13</v>
      </c>
    </row>
    <row r="34" spans="1:7" ht="16.3" x14ac:dyDescent="0.3">
      <c r="A34" s="3" t="s">
        <v>493</v>
      </c>
      <c r="B34" s="3" t="s">
        <v>287</v>
      </c>
      <c r="C34" s="3" t="s">
        <v>469</v>
      </c>
      <c r="D34" s="19">
        <v>1</v>
      </c>
      <c r="E34" s="10">
        <v>16</v>
      </c>
      <c r="F34" s="10">
        <f t="shared" si="0"/>
        <v>16</v>
      </c>
      <c r="G34" s="6">
        <f>VLOOKUP(B34,中交商品税率一览表!B:C,2,FALSE)</f>
        <v>0.13</v>
      </c>
    </row>
    <row r="35" spans="1:7" ht="16.3" x14ac:dyDescent="0.3">
      <c r="A35" s="3" t="s">
        <v>493</v>
      </c>
      <c r="B35" s="3" t="s">
        <v>226</v>
      </c>
      <c r="C35" s="3" t="s">
        <v>461</v>
      </c>
      <c r="D35" s="19">
        <v>2</v>
      </c>
      <c r="E35" s="10">
        <v>72.900000000000006</v>
      </c>
      <c r="F35" s="10">
        <f t="shared" si="0"/>
        <v>145.80000000000001</v>
      </c>
      <c r="G35" s="6">
        <f>VLOOKUP(B35,中交商品税率一览表!B:C,2,FALSE)</f>
        <v>0.09</v>
      </c>
    </row>
    <row r="36" spans="1:7" ht="16.3" x14ac:dyDescent="0.3">
      <c r="A36" s="3" t="s">
        <v>493</v>
      </c>
      <c r="B36" s="3" t="s">
        <v>428</v>
      </c>
      <c r="C36" s="3" t="s">
        <v>461</v>
      </c>
      <c r="D36" s="19">
        <v>3</v>
      </c>
      <c r="E36" s="10">
        <v>5</v>
      </c>
      <c r="F36" s="10">
        <f t="shared" si="0"/>
        <v>15</v>
      </c>
      <c r="G36" s="6">
        <f>VLOOKUP(B36,中交商品税率一览表!B:C,2,FALSE)</f>
        <v>0.13</v>
      </c>
    </row>
    <row r="37" spans="1:7" ht="16.3" x14ac:dyDescent="0.3">
      <c r="A37" s="3" t="s">
        <v>493</v>
      </c>
      <c r="B37" s="3" t="s">
        <v>419</v>
      </c>
      <c r="C37" s="3" t="s">
        <v>461</v>
      </c>
      <c r="D37" s="19">
        <v>3</v>
      </c>
      <c r="E37" s="10">
        <v>6</v>
      </c>
      <c r="F37" s="10">
        <f t="shared" si="0"/>
        <v>18</v>
      </c>
      <c r="G37" s="6">
        <f>VLOOKUP(B37,中交商品税率一览表!B:C,2,FALSE)</f>
        <v>0.13</v>
      </c>
    </row>
    <row r="38" spans="1:7" ht="16.3" x14ac:dyDescent="0.3">
      <c r="A38" s="3" t="s">
        <v>493</v>
      </c>
      <c r="B38" s="3" t="s">
        <v>198</v>
      </c>
      <c r="C38" s="3" t="s">
        <v>460</v>
      </c>
      <c r="D38" s="19">
        <v>3</v>
      </c>
      <c r="E38" s="10">
        <v>7.5</v>
      </c>
      <c r="F38" s="10">
        <f t="shared" si="0"/>
        <v>22.5</v>
      </c>
      <c r="G38" s="6">
        <f>VLOOKUP(B38,中交商品税率一览表!B:C,2,FALSE)</f>
        <v>0.09</v>
      </c>
    </row>
    <row r="39" spans="1:7" ht="16.3" x14ac:dyDescent="0.3">
      <c r="A39" s="3" t="s">
        <v>493</v>
      </c>
      <c r="B39" s="3" t="s">
        <v>199</v>
      </c>
      <c r="C39" s="3" t="s">
        <v>460</v>
      </c>
      <c r="D39" s="19">
        <v>5</v>
      </c>
      <c r="E39" s="10">
        <v>9</v>
      </c>
      <c r="F39" s="10">
        <f t="shared" si="0"/>
        <v>45</v>
      </c>
      <c r="G39" s="6">
        <f>VLOOKUP(B39,中交商品税率一览表!B:C,2,FALSE)</f>
        <v>0.09</v>
      </c>
    </row>
    <row r="40" spans="1:7" ht="16.3" x14ac:dyDescent="0.3">
      <c r="A40" s="3" t="s">
        <v>493</v>
      </c>
      <c r="B40" s="3" t="s">
        <v>62</v>
      </c>
      <c r="C40" s="3" t="s">
        <v>491</v>
      </c>
      <c r="D40" s="19">
        <v>24</v>
      </c>
      <c r="E40" s="10">
        <f>300/12</f>
        <v>25</v>
      </c>
      <c r="F40" s="10">
        <f t="shared" si="0"/>
        <v>600</v>
      </c>
      <c r="G40" s="6">
        <f>VLOOKUP(B40,中交商品税率一览表!B:C,2,FALSE)</f>
        <v>0</v>
      </c>
    </row>
    <row r="41" spans="1:7" ht="16.3" x14ac:dyDescent="0.3">
      <c r="A41" s="3" t="s">
        <v>493</v>
      </c>
      <c r="B41" s="3" t="s">
        <v>350</v>
      </c>
      <c r="C41" s="3" t="s">
        <v>460</v>
      </c>
      <c r="D41" s="19">
        <v>3</v>
      </c>
      <c r="E41" s="10">
        <v>22</v>
      </c>
      <c r="F41" s="10">
        <f t="shared" si="0"/>
        <v>66</v>
      </c>
      <c r="G41" s="6">
        <f>VLOOKUP(B41,中交商品税率一览表!B:C,2,FALSE)</f>
        <v>0.13</v>
      </c>
    </row>
    <row r="42" spans="1:7" ht="16.3" x14ac:dyDescent="0.3">
      <c r="A42" s="3" t="s">
        <v>493</v>
      </c>
      <c r="B42" s="3" t="s">
        <v>310</v>
      </c>
      <c r="C42" s="3" t="s">
        <v>460</v>
      </c>
      <c r="D42" s="19">
        <v>5</v>
      </c>
      <c r="E42" s="10">
        <v>4.5</v>
      </c>
      <c r="F42" s="10">
        <f t="shared" si="0"/>
        <v>22.5</v>
      </c>
      <c r="G42" s="6">
        <f>VLOOKUP(B42,中交商品税率一览表!B:C,2,FALSE)</f>
        <v>0.13</v>
      </c>
    </row>
    <row r="43" spans="1:7" ht="16.3" x14ac:dyDescent="0.3">
      <c r="A43" s="3" t="s">
        <v>493</v>
      </c>
      <c r="B43" s="3" t="s">
        <v>120</v>
      </c>
      <c r="C43" s="3" t="s">
        <v>460</v>
      </c>
      <c r="D43" s="19">
        <v>5</v>
      </c>
      <c r="E43" s="10">
        <v>5.8</v>
      </c>
      <c r="F43" s="10">
        <f t="shared" si="0"/>
        <v>29</v>
      </c>
      <c r="G43" s="6">
        <f>VLOOKUP(B43,中交商品税率一览表!B:C,2,FALSE)</f>
        <v>0</v>
      </c>
    </row>
    <row r="44" spans="1:7" ht="16.3" x14ac:dyDescent="0.3">
      <c r="A44" s="3" t="s">
        <v>493</v>
      </c>
      <c r="B44" s="3" t="s">
        <v>47</v>
      </c>
      <c r="C44" s="3" t="s">
        <v>460</v>
      </c>
      <c r="D44" s="19">
        <v>3</v>
      </c>
      <c r="E44" s="10">
        <v>6.3</v>
      </c>
      <c r="F44" s="10">
        <f t="shared" si="0"/>
        <v>18.899999999999999</v>
      </c>
      <c r="G44" s="6">
        <f>VLOOKUP(B44,中交商品税率一览表!B:C,2,FALSE)</f>
        <v>0</v>
      </c>
    </row>
    <row r="45" spans="1:7" ht="16.3" x14ac:dyDescent="0.3">
      <c r="A45" s="3" t="s">
        <v>493</v>
      </c>
      <c r="B45" s="3" t="s">
        <v>300</v>
      </c>
      <c r="C45" s="3" t="s">
        <v>460</v>
      </c>
      <c r="D45" s="19">
        <v>8</v>
      </c>
      <c r="E45" s="10">
        <v>3.25</v>
      </c>
      <c r="F45" s="10">
        <f t="shared" si="0"/>
        <v>26</v>
      </c>
      <c r="G45" s="6">
        <f>VLOOKUP(B45,中交商品税率一览表!B:C,2,FALSE)</f>
        <v>0.13</v>
      </c>
    </row>
    <row r="46" spans="1:7" ht="16.3" x14ac:dyDescent="0.3">
      <c r="A46" s="3" t="s">
        <v>493</v>
      </c>
      <c r="B46" s="3" t="s">
        <v>351</v>
      </c>
      <c r="C46" s="3" t="s">
        <v>460</v>
      </c>
      <c r="D46" s="19">
        <v>3</v>
      </c>
      <c r="E46" s="10">
        <v>14.42</v>
      </c>
      <c r="F46" s="10">
        <f t="shared" si="0"/>
        <v>43.26</v>
      </c>
      <c r="G46" s="6">
        <f>VLOOKUP(B46,中交商品税率一览表!B:C,2,FALSE)</f>
        <v>0.13</v>
      </c>
    </row>
    <row r="47" spans="1:7" ht="16.3" x14ac:dyDescent="0.3">
      <c r="A47" s="3" t="s">
        <v>493</v>
      </c>
      <c r="B47" s="3" t="s">
        <v>14</v>
      </c>
      <c r="C47" s="3" t="s">
        <v>460</v>
      </c>
      <c r="D47" s="19">
        <v>2</v>
      </c>
      <c r="E47" s="10">
        <v>7.5</v>
      </c>
      <c r="F47" s="10">
        <f t="shared" si="0"/>
        <v>15</v>
      </c>
      <c r="G47" s="6">
        <f>VLOOKUP(B47,中交商品税率一览表!B:C,2,FALSE)</f>
        <v>0</v>
      </c>
    </row>
    <row r="48" spans="1:7" ht="16.3" x14ac:dyDescent="0.3">
      <c r="A48" s="3" t="s">
        <v>493</v>
      </c>
      <c r="B48" s="3" t="s">
        <v>168</v>
      </c>
      <c r="C48" s="3" t="s">
        <v>460</v>
      </c>
      <c r="D48" s="19">
        <v>8</v>
      </c>
      <c r="E48" s="10">
        <v>2.4</v>
      </c>
      <c r="F48" s="10">
        <f t="shared" si="0"/>
        <v>19.2</v>
      </c>
      <c r="G48" s="6">
        <f>VLOOKUP(B48,中交商品税率一览表!B:C,2,FALSE)</f>
        <v>0.09</v>
      </c>
    </row>
    <row r="49" spans="1:7" ht="16.3" x14ac:dyDescent="0.3">
      <c r="A49" s="3" t="s">
        <v>493</v>
      </c>
      <c r="B49" s="3" t="s">
        <v>38</v>
      </c>
      <c r="C49" s="3" t="s">
        <v>460</v>
      </c>
      <c r="D49" s="19">
        <v>1.5</v>
      </c>
      <c r="E49" s="10">
        <v>3</v>
      </c>
      <c r="F49" s="10">
        <f t="shared" si="0"/>
        <v>4.5</v>
      </c>
      <c r="G49" s="6">
        <f>VLOOKUP(B49,中交商品税率一览表!B:C,2,FALSE)</f>
        <v>0</v>
      </c>
    </row>
    <row r="50" spans="1:7" ht="16.3" x14ac:dyDescent="0.3">
      <c r="A50" s="3" t="s">
        <v>493</v>
      </c>
      <c r="B50" s="3" t="s">
        <v>57</v>
      </c>
      <c r="C50" s="3" t="s">
        <v>460</v>
      </c>
      <c r="D50" s="19">
        <v>18</v>
      </c>
      <c r="E50" s="10">
        <v>16.600000000000001</v>
      </c>
      <c r="F50" s="10">
        <f t="shared" si="0"/>
        <v>298.8</v>
      </c>
      <c r="G50" s="6">
        <f>VLOOKUP(B50,中交商品税率一览表!B:C,2,FALSE)</f>
        <v>0</v>
      </c>
    </row>
    <row r="51" spans="1:7" ht="16.3" x14ac:dyDescent="0.3">
      <c r="A51" s="3" t="s">
        <v>493</v>
      </c>
      <c r="B51" s="3" t="s">
        <v>344</v>
      </c>
      <c r="C51" s="3" t="s">
        <v>462</v>
      </c>
      <c r="D51" s="19">
        <v>10</v>
      </c>
      <c r="E51" s="10">
        <v>1.2</v>
      </c>
      <c r="F51" s="10">
        <f t="shared" si="0"/>
        <v>12</v>
      </c>
      <c r="G51" s="6">
        <f>VLOOKUP(B51,中交商品税率一览表!B:C,2,FALSE)</f>
        <v>0.13</v>
      </c>
    </row>
    <row r="52" spans="1:7" ht="16.3" x14ac:dyDescent="0.3">
      <c r="A52" s="3" t="s">
        <v>493</v>
      </c>
      <c r="B52" s="3" t="s">
        <v>145</v>
      </c>
      <c r="C52" s="3" t="s">
        <v>460</v>
      </c>
      <c r="D52" s="19">
        <v>30</v>
      </c>
      <c r="E52" s="10">
        <v>33</v>
      </c>
      <c r="F52" s="10">
        <f t="shared" si="0"/>
        <v>990</v>
      </c>
      <c r="G52" s="6">
        <f>VLOOKUP(B52,中交商品税率一览表!B:C,2,FALSE)</f>
        <v>0</v>
      </c>
    </row>
    <row r="53" spans="1:7" ht="16.3" x14ac:dyDescent="0.3">
      <c r="A53" s="3" t="s">
        <v>493</v>
      </c>
      <c r="B53" s="3" t="s">
        <v>79</v>
      </c>
      <c r="C53" s="3" t="s">
        <v>460</v>
      </c>
      <c r="D53" s="19">
        <v>25</v>
      </c>
      <c r="E53" s="10">
        <v>27</v>
      </c>
      <c r="F53" s="10">
        <f t="shared" si="0"/>
        <v>675</v>
      </c>
      <c r="G53" s="6">
        <f>VLOOKUP(B53,中交商品税率一览表!B:C,2,FALSE)</f>
        <v>0</v>
      </c>
    </row>
    <row r="54" spans="1:7" ht="16.3" x14ac:dyDescent="0.3">
      <c r="A54" s="3" t="s">
        <v>493</v>
      </c>
      <c r="B54" s="3" t="s">
        <v>42</v>
      </c>
      <c r="C54" s="3" t="s">
        <v>460</v>
      </c>
      <c r="D54" s="19">
        <v>18</v>
      </c>
      <c r="E54" s="10">
        <v>2.8</v>
      </c>
      <c r="F54" s="10">
        <f t="shared" si="0"/>
        <v>50.4</v>
      </c>
      <c r="G54" s="6">
        <f>VLOOKUP(B54,中交商品税率一览表!B:C,2,FALSE)</f>
        <v>0</v>
      </c>
    </row>
    <row r="55" spans="1:7" ht="16.3" x14ac:dyDescent="0.3">
      <c r="A55" s="3" t="s">
        <v>493</v>
      </c>
      <c r="B55" s="3" t="s">
        <v>67</v>
      </c>
      <c r="C55" s="3" t="s">
        <v>460</v>
      </c>
      <c r="D55" s="19">
        <v>20</v>
      </c>
      <c r="E55" s="10">
        <v>4.5</v>
      </c>
      <c r="F55" s="10">
        <f t="shared" si="0"/>
        <v>90</v>
      </c>
      <c r="G55" s="6">
        <f>VLOOKUP(B55,中交商品税率一览表!B:C,2,FALSE)</f>
        <v>0</v>
      </c>
    </row>
    <row r="56" spans="1:7" ht="16.3" x14ac:dyDescent="0.3">
      <c r="A56" s="3" t="s">
        <v>493</v>
      </c>
      <c r="B56" s="3" t="s">
        <v>59</v>
      </c>
      <c r="C56" s="3" t="s">
        <v>460</v>
      </c>
      <c r="D56" s="19">
        <v>10</v>
      </c>
      <c r="E56" s="10">
        <v>21</v>
      </c>
      <c r="F56" s="10">
        <f t="shared" si="0"/>
        <v>210</v>
      </c>
      <c r="G56" s="6">
        <f>VLOOKUP(B56,中交商品税率一览表!B:C,2,FALSE)</f>
        <v>0</v>
      </c>
    </row>
    <row r="57" spans="1:7" ht="16.3" x14ac:dyDescent="0.3">
      <c r="A57" s="3" t="s">
        <v>493</v>
      </c>
      <c r="B57" s="3" t="s">
        <v>128</v>
      </c>
      <c r="C57" s="3" t="s">
        <v>460</v>
      </c>
      <c r="D57" s="19">
        <v>5</v>
      </c>
      <c r="E57" s="10">
        <v>10.5</v>
      </c>
      <c r="F57" s="10">
        <f t="shared" si="0"/>
        <v>52.5</v>
      </c>
      <c r="G57" s="6">
        <f>VLOOKUP(B57,中交商品税率一览表!B:C,2,FALSE)</f>
        <v>0</v>
      </c>
    </row>
    <row r="58" spans="1:7" ht="16.3" x14ac:dyDescent="0.3">
      <c r="A58" s="3" t="s">
        <v>493</v>
      </c>
      <c r="B58" s="3" t="s">
        <v>32</v>
      </c>
      <c r="C58" s="3" t="s">
        <v>460</v>
      </c>
      <c r="D58" s="19">
        <v>12</v>
      </c>
      <c r="E58" s="10">
        <v>5</v>
      </c>
      <c r="F58" s="10">
        <f t="shared" si="0"/>
        <v>60</v>
      </c>
      <c r="G58" s="6">
        <f>VLOOKUP(B58,中交商品税率一览表!B:C,2,FALSE)</f>
        <v>0</v>
      </c>
    </row>
    <row r="59" spans="1:7" ht="16.3" x14ac:dyDescent="0.3">
      <c r="A59" s="3" t="s">
        <v>493</v>
      </c>
      <c r="B59" s="3" t="s">
        <v>23</v>
      </c>
      <c r="C59" s="3" t="s">
        <v>460</v>
      </c>
      <c r="D59" s="19">
        <v>18</v>
      </c>
      <c r="E59" s="10">
        <v>3.2</v>
      </c>
      <c r="F59" s="10">
        <f t="shared" si="0"/>
        <v>57.6</v>
      </c>
      <c r="G59" s="6">
        <f>VLOOKUP(B59,中交商品税率一览表!B:C,2,FALSE)</f>
        <v>0</v>
      </c>
    </row>
    <row r="60" spans="1:7" ht="16.3" x14ac:dyDescent="0.3">
      <c r="A60" s="3" t="s">
        <v>493</v>
      </c>
      <c r="B60" s="3" t="s">
        <v>56</v>
      </c>
      <c r="C60" s="3" t="s">
        <v>460</v>
      </c>
      <c r="D60" s="19">
        <v>26</v>
      </c>
      <c r="E60" s="10">
        <v>17</v>
      </c>
      <c r="F60" s="10">
        <f t="shared" si="0"/>
        <v>442</v>
      </c>
      <c r="G60" s="6">
        <f>VLOOKUP(B60,中交商品税率一览表!B:C,2,FALSE)</f>
        <v>0</v>
      </c>
    </row>
    <row r="61" spans="1:7" ht="16.3" x14ac:dyDescent="0.3">
      <c r="A61" s="3" t="s">
        <v>493</v>
      </c>
      <c r="B61" s="3" t="s">
        <v>270</v>
      </c>
      <c r="C61" s="3" t="s">
        <v>460</v>
      </c>
      <c r="D61" s="19">
        <v>10</v>
      </c>
      <c r="E61" s="10">
        <v>6</v>
      </c>
      <c r="F61" s="10">
        <f t="shared" si="0"/>
        <v>60</v>
      </c>
      <c r="G61" s="6">
        <f>VLOOKUP(B61,中交商品税率一览表!B:C,2,FALSE)</f>
        <v>0.09</v>
      </c>
    </row>
    <row r="62" spans="1:7" ht="16.3" x14ac:dyDescent="0.3">
      <c r="A62" s="3" t="s">
        <v>494</v>
      </c>
      <c r="B62" s="3" t="s">
        <v>205</v>
      </c>
      <c r="C62" s="3" t="s">
        <v>460</v>
      </c>
      <c r="D62" s="19">
        <v>2</v>
      </c>
      <c r="E62" s="10">
        <v>20</v>
      </c>
      <c r="F62" s="10">
        <f t="shared" si="0"/>
        <v>40</v>
      </c>
      <c r="G62" s="6">
        <f>VLOOKUP(B62,中交商品税率一览表!B:C,2,FALSE)</f>
        <v>0.09</v>
      </c>
    </row>
    <row r="63" spans="1:7" ht="16.3" x14ac:dyDescent="0.3">
      <c r="A63" s="3" t="s">
        <v>494</v>
      </c>
      <c r="B63" s="3" t="s">
        <v>186</v>
      </c>
      <c r="C63" s="3" t="s">
        <v>461</v>
      </c>
      <c r="D63" s="19">
        <v>2</v>
      </c>
      <c r="E63" s="10">
        <v>70.5</v>
      </c>
      <c r="F63" s="10">
        <f t="shared" si="0"/>
        <v>141</v>
      </c>
      <c r="G63" s="6">
        <f>VLOOKUP(B63,中交商品税率一览表!B:C,2,FALSE)</f>
        <v>0.09</v>
      </c>
    </row>
    <row r="64" spans="1:7" ht="16.3" x14ac:dyDescent="0.3">
      <c r="A64" s="3" t="s">
        <v>494</v>
      </c>
      <c r="B64" s="3" t="s">
        <v>285</v>
      </c>
      <c r="C64" s="3" t="s">
        <v>465</v>
      </c>
      <c r="D64" s="19">
        <v>5</v>
      </c>
      <c r="E64" s="10">
        <v>4.2</v>
      </c>
      <c r="F64" s="10">
        <f t="shared" si="0"/>
        <v>21</v>
      </c>
      <c r="G64" s="6">
        <f>VLOOKUP(B64,中交商品税率一览表!B:C,2,FALSE)</f>
        <v>0.13</v>
      </c>
    </row>
    <row r="65" spans="1:7" ht="16.3" x14ac:dyDescent="0.3">
      <c r="A65" s="3" t="s">
        <v>494</v>
      </c>
      <c r="B65" s="3" t="s">
        <v>416</v>
      </c>
      <c r="C65" s="3" t="s">
        <v>463</v>
      </c>
      <c r="D65" s="19">
        <v>1</v>
      </c>
      <c r="E65" s="10">
        <v>16.399999999999999</v>
      </c>
      <c r="F65" s="10">
        <f t="shared" si="0"/>
        <v>16.399999999999999</v>
      </c>
      <c r="G65" s="6">
        <f>VLOOKUP(B65,中交商品税率一览表!B:C,2,FALSE)</f>
        <v>0.13</v>
      </c>
    </row>
    <row r="66" spans="1:7" ht="16.3" x14ac:dyDescent="0.3">
      <c r="A66" s="3" t="s">
        <v>494</v>
      </c>
      <c r="B66" s="3" t="s">
        <v>429</v>
      </c>
      <c r="C66" s="3" t="s">
        <v>463</v>
      </c>
      <c r="D66" s="19">
        <v>5</v>
      </c>
      <c r="E66" s="10">
        <v>3.5</v>
      </c>
      <c r="F66" s="10">
        <f t="shared" ref="F66:F115" si="1">D66*E66</f>
        <v>17.5</v>
      </c>
      <c r="G66" s="6">
        <f>VLOOKUP(B66,中交商品税率一览表!B:C,2,FALSE)</f>
        <v>0.13</v>
      </c>
    </row>
    <row r="67" spans="1:7" ht="16.3" x14ac:dyDescent="0.3">
      <c r="A67" s="3" t="s">
        <v>494</v>
      </c>
      <c r="B67" s="3" t="s">
        <v>166</v>
      </c>
      <c r="C67" s="3" t="s">
        <v>495</v>
      </c>
      <c r="D67" s="19">
        <v>1</v>
      </c>
      <c r="E67" s="10">
        <v>80</v>
      </c>
      <c r="F67" s="10">
        <f t="shared" si="1"/>
        <v>80</v>
      </c>
      <c r="G67" s="6">
        <f>VLOOKUP(B67,中交商品税率一览表!B:C,2,FALSE)</f>
        <v>0.09</v>
      </c>
    </row>
    <row r="68" spans="1:7" ht="16.3" x14ac:dyDescent="0.3">
      <c r="A68" s="3" t="s">
        <v>494</v>
      </c>
      <c r="B68" s="3" t="s">
        <v>430</v>
      </c>
      <c r="C68" s="3" t="s">
        <v>463</v>
      </c>
      <c r="D68" s="19">
        <v>5</v>
      </c>
      <c r="E68" s="10">
        <v>8.5</v>
      </c>
      <c r="F68" s="10">
        <f t="shared" si="1"/>
        <v>42.5</v>
      </c>
      <c r="G68" s="6">
        <f>VLOOKUP(B68,中交商品税率一览表!B:C,2,FALSE)</f>
        <v>0.13</v>
      </c>
    </row>
    <row r="69" spans="1:7" ht="16.3" x14ac:dyDescent="0.3">
      <c r="A69" s="3" t="s">
        <v>494</v>
      </c>
      <c r="B69" s="3" t="s">
        <v>362</v>
      </c>
      <c r="C69" s="3" t="s">
        <v>460</v>
      </c>
      <c r="D69" s="19">
        <v>2</v>
      </c>
      <c r="E69" s="10">
        <v>6</v>
      </c>
      <c r="F69" s="10">
        <f t="shared" si="1"/>
        <v>12</v>
      </c>
      <c r="G69" s="6">
        <f>VLOOKUP(B69,中交商品税率一览表!B:C,2,FALSE)</f>
        <v>0.13</v>
      </c>
    </row>
    <row r="70" spans="1:7" ht="16.3" x14ac:dyDescent="0.3">
      <c r="A70" s="3" t="s">
        <v>494</v>
      </c>
      <c r="B70" s="3" t="s">
        <v>30</v>
      </c>
      <c r="C70" s="3" t="s">
        <v>460</v>
      </c>
      <c r="D70" s="19">
        <v>10</v>
      </c>
      <c r="E70" s="10">
        <v>5.6</v>
      </c>
      <c r="F70" s="10">
        <f t="shared" si="1"/>
        <v>56</v>
      </c>
      <c r="G70" s="6">
        <f>VLOOKUP(B70,中交商品税率一览表!B:C,2,FALSE)</f>
        <v>0</v>
      </c>
    </row>
    <row r="71" spans="1:7" ht="16.3" x14ac:dyDescent="0.3">
      <c r="A71" s="3" t="s">
        <v>494</v>
      </c>
      <c r="B71" s="3" t="s">
        <v>76</v>
      </c>
      <c r="C71" s="3" t="s">
        <v>460</v>
      </c>
      <c r="D71" s="19">
        <v>35</v>
      </c>
      <c r="E71" s="10">
        <v>41.4</v>
      </c>
      <c r="F71" s="10">
        <f t="shared" si="1"/>
        <v>1449</v>
      </c>
      <c r="G71" s="6">
        <f>VLOOKUP(B71,中交商品税率一览表!B:C,2,FALSE)</f>
        <v>0</v>
      </c>
    </row>
    <row r="72" spans="1:7" ht="16.3" x14ac:dyDescent="0.3">
      <c r="A72" s="3" t="s">
        <v>494</v>
      </c>
      <c r="B72" s="3" t="s">
        <v>116</v>
      </c>
      <c r="C72" s="3" t="s">
        <v>460</v>
      </c>
      <c r="D72" s="19">
        <v>18</v>
      </c>
      <c r="E72" s="10">
        <v>7</v>
      </c>
      <c r="F72" s="10">
        <f t="shared" si="1"/>
        <v>126</v>
      </c>
      <c r="G72" s="6">
        <f>VLOOKUP(B72,中交商品税率一览表!B:C,2,FALSE)</f>
        <v>0</v>
      </c>
    </row>
    <row r="73" spans="1:7" ht="16.3" x14ac:dyDescent="0.3">
      <c r="A73" s="3" t="s">
        <v>494</v>
      </c>
      <c r="B73" s="3" t="s">
        <v>119</v>
      </c>
      <c r="C73" s="3" t="s">
        <v>460</v>
      </c>
      <c r="D73" s="19">
        <v>20</v>
      </c>
      <c r="E73" s="10">
        <v>6.2</v>
      </c>
      <c r="F73" s="10">
        <f t="shared" si="1"/>
        <v>124</v>
      </c>
      <c r="G73" s="6">
        <f>VLOOKUP(B73,中交商品税率一览表!B:C,2,FALSE)</f>
        <v>0</v>
      </c>
    </row>
    <row r="74" spans="1:7" ht="16.3" x14ac:dyDescent="0.3">
      <c r="A74" s="3" t="s">
        <v>494</v>
      </c>
      <c r="B74" s="3" t="s">
        <v>109</v>
      </c>
      <c r="C74" s="3" t="s">
        <v>460</v>
      </c>
      <c r="D74" s="19">
        <v>10</v>
      </c>
      <c r="E74" s="10">
        <v>23</v>
      </c>
      <c r="F74" s="10">
        <f t="shared" si="1"/>
        <v>230</v>
      </c>
      <c r="G74" s="6">
        <f>VLOOKUP(B74,中交商品税率一览表!B:C,2,FALSE)</f>
        <v>0</v>
      </c>
    </row>
    <row r="75" spans="1:7" ht="16.3" x14ac:dyDescent="0.3">
      <c r="A75" s="3" t="s">
        <v>494</v>
      </c>
      <c r="B75" s="3" t="s">
        <v>85</v>
      </c>
      <c r="C75" s="3" t="s">
        <v>460</v>
      </c>
      <c r="D75" s="19">
        <v>8</v>
      </c>
      <c r="E75" s="10">
        <v>4.3</v>
      </c>
      <c r="F75" s="10">
        <f t="shared" si="1"/>
        <v>34.4</v>
      </c>
      <c r="G75" s="6">
        <f>VLOOKUP(B75,中交商品税率一览表!B:C,2,FALSE)</f>
        <v>0</v>
      </c>
    </row>
    <row r="76" spans="1:7" ht="16.3" x14ac:dyDescent="0.3">
      <c r="A76" s="3" t="s">
        <v>494</v>
      </c>
      <c r="B76" s="3" t="s">
        <v>40</v>
      </c>
      <c r="C76" s="3" t="s">
        <v>460</v>
      </c>
      <c r="D76" s="19">
        <v>20</v>
      </c>
      <c r="E76" s="10">
        <v>2.7</v>
      </c>
      <c r="F76" s="10">
        <f t="shared" si="1"/>
        <v>54</v>
      </c>
      <c r="G76" s="6">
        <f>VLOOKUP(B76,中交商品税率一览表!B:C,2,FALSE)</f>
        <v>0</v>
      </c>
    </row>
    <row r="77" spans="1:7" ht="16.3" x14ac:dyDescent="0.3">
      <c r="A77" s="3" t="s">
        <v>494</v>
      </c>
      <c r="B77" s="3" t="s">
        <v>84</v>
      </c>
      <c r="C77" s="3" t="s">
        <v>460</v>
      </c>
      <c r="D77" s="19">
        <v>6</v>
      </c>
      <c r="E77" s="10">
        <v>2.5</v>
      </c>
      <c r="F77" s="10">
        <f t="shared" si="1"/>
        <v>15</v>
      </c>
      <c r="G77" s="6">
        <f>VLOOKUP(B77,中交商品税率一览表!B:C,2,FALSE)</f>
        <v>0</v>
      </c>
    </row>
    <row r="78" spans="1:7" ht="16.3" x14ac:dyDescent="0.3">
      <c r="A78" s="3" t="s">
        <v>494</v>
      </c>
      <c r="B78" s="3" t="s">
        <v>29</v>
      </c>
      <c r="C78" s="3" t="s">
        <v>460</v>
      </c>
      <c r="D78" s="19">
        <v>5</v>
      </c>
      <c r="E78" s="10">
        <v>7.5</v>
      </c>
      <c r="F78" s="10">
        <f t="shared" si="1"/>
        <v>37.5</v>
      </c>
      <c r="G78" s="6">
        <f>VLOOKUP(B78,中交商品税率一览表!B:C,2,FALSE)</f>
        <v>0</v>
      </c>
    </row>
    <row r="79" spans="1:7" ht="16.3" x14ac:dyDescent="0.3">
      <c r="A79" s="3" t="s">
        <v>494</v>
      </c>
      <c r="B79" s="3" t="s">
        <v>121</v>
      </c>
      <c r="C79" s="3" t="s">
        <v>460</v>
      </c>
      <c r="D79" s="19">
        <v>2</v>
      </c>
      <c r="E79" s="10">
        <v>10.5</v>
      </c>
      <c r="F79" s="10">
        <f t="shared" si="1"/>
        <v>21</v>
      </c>
      <c r="G79" s="6">
        <f>VLOOKUP(B79,中交商品税率一览表!B:C,2,FALSE)</f>
        <v>0</v>
      </c>
    </row>
    <row r="80" spans="1:7" ht="16.3" x14ac:dyDescent="0.3">
      <c r="A80" s="3" t="s">
        <v>494</v>
      </c>
      <c r="B80" s="3" t="s">
        <v>51</v>
      </c>
      <c r="C80" s="3" t="s">
        <v>460</v>
      </c>
      <c r="D80" s="19">
        <v>2</v>
      </c>
      <c r="E80" s="10">
        <v>6.5</v>
      </c>
      <c r="F80" s="10">
        <f t="shared" si="1"/>
        <v>13</v>
      </c>
      <c r="G80" s="6">
        <f>VLOOKUP(B80,中交商品税率一览表!B:C,2,FALSE)</f>
        <v>0</v>
      </c>
    </row>
    <row r="81" spans="1:7" ht="16.3" x14ac:dyDescent="0.3">
      <c r="A81" s="3" t="s">
        <v>494</v>
      </c>
      <c r="B81" s="3" t="s">
        <v>36</v>
      </c>
      <c r="C81" s="3" t="s">
        <v>460</v>
      </c>
      <c r="D81" s="19">
        <v>3</v>
      </c>
      <c r="E81" s="10">
        <v>3.5</v>
      </c>
      <c r="F81" s="10">
        <f t="shared" si="1"/>
        <v>10.5</v>
      </c>
      <c r="G81" s="6">
        <f>VLOOKUP(B81,中交商品税率一览表!B:C,2,FALSE)</f>
        <v>0</v>
      </c>
    </row>
    <row r="82" spans="1:7" ht="16.3" x14ac:dyDescent="0.3">
      <c r="A82" s="3" t="s">
        <v>494</v>
      </c>
      <c r="B82" s="3" t="s">
        <v>15</v>
      </c>
      <c r="C82" s="3" t="s">
        <v>460</v>
      </c>
      <c r="D82" s="19">
        <v>3</v>
      </c>
      <c r="E82" s="10">
        <v>5</v>
      </c>
      <c r="F82" s="10">
        <f t="shared" si="1"/>
        <v>15</v>
      </c>
      <c r="G82" s="6">
        <f>VLOOKUP(B82,中交商品税率一览表!B:C,2,FALSE)</f>
        <v>0</v>
      </c>
    </row>
    <row r="83" spans="1:7" ht="16.3" x14ac:dyDescent="0.3">
      <c r="A83" s="3" t="s">
        <v>494</v>
      </c>
      <c r="B83" s="3" t="s">
        <v>43</v>
      </c>
      <c r="C83" s="3" t="s">
        <v>460</v>
      </c>
      <c r="D83" s="19">
        <v>3</v>
      </c>
      <c r="E83" s="10">
        <v>5</v>
      </c>
      <c r="F83" s="10">
        <f t="shared" si="1"/>
        <v>15</v>
      </c>
      <c r="G83" s="6">
        <f>VLOOKUP(B83,中交商品税率一览表!B:C,2,FALSE)</f>
        <v>0</v>
      </c>
    </row>
    <row r="84" spans="1:7" ht="16.3" x14ac:dyDescent="0.3">
      <c r="A84" s="3" t="s">
        <v>494</v>
      </c>
      <c r="B84" s="3" t="s">
        <v>309</v>
      </c>
      <c r="C84" s="3" t="s">
        <v>464</v>
      </c>
      <c r="D84" s="19">
        <v>1</v>
      </c>
      <c r="E84" s="10">
        <v>40</v>
      </c>
      <c r="F84" s="10">
        <f t="shared" si="1"/>
        <v>40</v>
      </c>
      <c r="G84" s="6">
        <f>VLOOKUP(B84,中交商品税率一览表!B:C,2,FALSE)</f>
        <v>0.13</v>
      </c>
    </row>
    <row r="85" spans="1:7" ht="16.3" x14ac:dyDescent="0.3">
      <c r="A85" s="3" t="s">
        <v>494</v>
      </c>
      <c r="B85" s="3" t="s">
        <v>361</v>
      </c>
      <c r="C85" s="3" t="s">
        <v>460</v>
      </c>
      <c r="D85" s="19">
        <v>5</v>
      </c>
      <c r="E85" s="10">
        <v>4.5</v>
      </c>
      <c r="F85" s="10">
        <f t="shared" si="1"/>
        <v>22.5</v>
      </c>
      <c r="G85" s="6">
        <f>VLOOKUP(B85,中交商品税率一览表!B:C,2,FALSE)</f>
        <v>0.13</v>
      </c>
    </row>
    <row r="86" spans="1:7" ht="16.3" x14ac:dyDescent="0.3">
      <c r="A86" s="3" t="s">
        <v>494</v>
      </c>
      <c r="B86" s="3" t="s">
        <v>19</v>
      </c>
      <c r="C86" s="3" t="s">
        <v>460</v>
      </c>
      <c r="D86" s="19">
        <v>5</v>
      </c>
      <c r="E86" s="10">
        <v>2.4</v>
      </c>
      <c r="F86" s="10">
        <f t="shared" si="1"/>
        <v>12</v>
      </c>
      <c r="G86" s="6">
        <f>VLOOKUP(B86,中交商品税率一览表!B:C,2,FALSE)</f>
        <v>0</v>
      </c>
    </row>
    <row r="87" spans="1:7" ht="16.3" x14ac:dyDescent="0.3">
      <c r="A87" s="3" t="s">
        <v>494</v>
      </c>
      <c r="B87" s="3" t="s">
        <v>227</v>
      </c>
      <c r="C87" s="3" t="s">
        <v>460</v>
      </c>
      <c r="D87" s="19">
        <v>48</v>
      </c>
      <c r="E87" s="10">
        <v>4.5</v>
      </c>
      <c r="F87" s="10">
        <f t="shared" si="1"/>
        <v>216</v>
      </c>
      <c r="G87" s="6">
        <f>VLOOKUP(B87,中交商品税率一览表!B:C,2,FALSE)</f>
        <v>0.09</v>
      </c>
    </row>
    <row r="88" spans="1:7" ht="16.3" x14ac:dyDescent="0.3">
      <c r="A88" s="3" t="s">
        <v>489</v>
      </c>
      <c r="B88" s="3" t="s">
        <v>156</v>
      </c>
      <c r="C88" s="3" t="s">
        <v>460</v>
      </c>
      <c r="D88" s="19">
        <v>10</v>
      </c>
      <c r="E88" s="10">
        <v>14</v>
      </c>
      <c r="F88" s="10">
        <f t="shared" si="1"/>
        <v>140</v>
      </c>
      <c r="G88" s="6">
        <f>VLOOKUP(B88,中交商品税率一览表!B:C,2,FALSE)</f>
        <v>0.09</v>
      </c>
    </row>
    <row r="89" spans="1:7" ht="16.3" x14ac:dyDescent="0.3">
      <c r="A89" s="3" t="s">
        <v>494</v>
      </c>
      <c r="B89" s="3" t="s">
        <v>345</v>
      </c>
      <c r="C89" s="3" t="s">
        <v>460</v>
      </c>
      <c r="D89" s="19">
        <v>15</v>
      </c>
      <c r="E89" s="10">
        <v>9</v>
      </c>
      <c r="F89" s="10">
        <f t="shared" si="1"/>
        <v>135</v>
      </c>
      <c r="G89" s="6">
        <f>VLOOKUP(B89,中交商品税率一览表!B:C,2,FALSE)</f>
        <v>0.13</v>
      </c>
    </row>
    <row r="90" spans="1:7" ht="16.3" x14ac:dyDescent="0.3">
      <c r="A90" s="3" t="s">
        <v>494</v>
      </c>
      <c r="B90" s="3" t="s">
        <v>272</v>
      </c>
      <c r="C90" s="3" t="s">
        <v>460</v>
      </c>
      <c r="D90" s="19">
        <v>2.5</v>
      </c>
      <c r="E90" s="10">
        <v>18</v>
      </c>
      <c r="F90" s="10">
        <f t="shared" si="1"/>
        <v>45</v>
      </c>
      <c r="G90" s="6">
        <f>VLOOKUP(B90,中交商品税率一览表!B:C,2,FALSE)</f>
        <v>0.09</v>
      </c>
    </row>
    <row r="91" spans="1:7" ht="16.3" x14ac:dyDescent="0.3">
      <c r="A91" s="3" t="s">
        <v>496</v>
      </c>
      <c r="B91" s="3" t="s">
        <v>52</v>
      </c>
      <c r="C91" s="3" t="s">
        <v>460</v>
      </c>
      <c r="D91" s="19">
        <v>2</v>
      </c>
      <c r="E91" s="10">
        <v>3</v>
      </c>
      <c r="F91" s="10">
        <f t="shared" si="1"/>
        <v>6</v>
      </c>
      <c r="G91" s="6">
        <f>VLOOKUP(B91,中交商品税率一览表!B:C,2,FALSE)</f>
        <v>0</v>
      </c>
    </row>
    <row r="92" spans="1:7" ht="16.3" x14ac:dyDescent="0.3">
      <c r="A92" s="3" t="s">
        <v>496</v>
      </c>
      <c r="B92" s="3" t="s">
        <v>297</v>
      </c>
      <c r="C92" s="3" t="s">
        <v>460</v>
      </c>
      <c r="D92" s="19">
        <v>2</v>
      </c>
      <c r="E92" s="10">
        <v>7.2</v>
      </c>
      <c r="F92" s="10">
        <f t="shared" si="1"/>
        <v>14.4</v>
      </c>
      <c r="G92" s="6">
        <f>VLOOKUP(B92,中交商品税率一览表!B:C,2,FALSE)</f>
        <v>0.13</v>
      </c>
    </row>
    <row r="93" spans="1:7" ht="16.3" x14ac:dyDescent="0.3">
      <c r="A93" s="3" t="s">
        <v>496</v>
      </c>
      <c r="B93" s="3" t="s">
        <v>130</v>
      </c>
      <c r="C93" s="3" t="s">
        <v>465</v>
      </c>
      <c r="D93" s="19">
        <v>6</v>
      </c>
      <c r="E93" s="10">
        <v>2</v>
      </c>
      <c r="F93" s="10">
        <f t="shared" si="1"/>
        <v>12</v>
      </c>
      <c r="G93" s="6">
        <f>VLOOKUP(B93,中交商品税率一览表!B:C,2,FALSE)</f>
        <v>0</v>
      </c>
    </row>
    <row r="94" spans="1:7" ht="16.3" x14ac:dyDescent="0.3">
      <c r="A94" s="3" t="s">
        <v>496</v>
      </c>
      <c r="B94" s="3" t="s">
        <v>417</v>
      </c>
      <c r="C94" s="3" t="s">
        <v>461</v>
      </c>
      <c r="D94" s="19">
        <v>2</v>
      </c>
      <c r="E94" s="10">
        <v>24</v>
      </c>
      <c r="F94" s="10">
        <f t="shared" si="1"/>
        <v>48</v>
      </c>
      <c r="G94" s="6">
        <f>VLOOKUP(B94,中交商品税率一览表!B:C,2,FALSE)</f>
        <v>0.13</v>
      </c>
    </row>
    <row r="95" spans="1:7" ht="16.3" x14ac:dyDescent="0.3">
      <c r="A95" s="3" t="s">
        <v>496</v>
      </c>
      <c r="B95" s="3" t="s">
        <v>313</v>
      </c>
      <c r="C95" s="3" t="s">
        <v>460</v>
      </c>
      <c r="D95" s="19">
        <v>5</v>
      </c>
      <c r="E95" s="10">
        <v>7.5</v>
      </c>
      <c r="F95" s="10">
        <f t="shared" si="1"/>
        <v>37.5</v>
      </c>
      <c r="G95" s="6">
        <f>VLOOKUP(B95,中交商品税率一览表!B:C,2,FALSE)</f>
        <v>0.13</v>
      </c>
    </row>
    <row r="96" spans="1:7" ht="16.3" x14ac:dyDescent="0.3">
      <c r="A96" s="3" t="s">
        <v>496</v>
      </c>
      <c r="B96" s="3" t="s">
        <v>346</v>
      </c>
      <c r="C96" s="3" t="s">
        <v>460</v>
      </c>
      <c r="D96" s="19">
        <v>5</v>
      </c>
      <c r="E96" s="10">
        <v>8.5</v>
      </c>
      <c r="F96" s="10">
        <f t="shared" si="1"/>
        <v>42.5</v>
      </c>
      <c r="G96" s="6">
        <f>VLOOKUP(B96,中交商品税率一览表!B:C,2,FALSE)</f>
        <v>0.13</v>
      </c>
    </row>
    <row r="97" spans="1:7" ht="16.3" x14ac:dyDescent="0.3">
      <c r="A97" s="3" t="s">
        <v>496</v>
      </c>
      <c r="B97" s="3" t="s">
        <v>273</v>
      </c>
      <c r="C97" s="3" t="s">
        <v>460</v>
      </c>
      <c r="D97" s="19">
        <v>6</v>
      </c>
      <c r="E97" s="10">
        <v>60</v>
      </c>
      <c r="F97" s="10">
        <f t="shared" si="1"/>
        <v>360</v>
      </c>
      <c r="G97" s="6">
        <f>VLOOKUP(B97,中交商品税率一览表!B:C,2,FALSE)</f>
        <v>0.09</v>
      </c>
    </row>
    <row r="98" spans="1:7" ht="16.3" x14ac:dyDescent="0.3">
      <c r="A98" s="3" t="s">
        <v>496</v>
      </c>
      <c r="B98" s="3" t="s">
        <v>37</v>
      </c>
      <c r="C98" s="3" t="s">
        <v>460</v>
      </c>
      <c r="D98" s="19">
        <v>2</v>
      </c>
      <c r="E98" s="10">
        <v>3</v>
      </c>
      <c r="F98" s="10">
        <f t="shared" si="1"/>
        <v>6</v>
      </c>
      <c r="G98" s="6">
        <f>VLOOKUP(B98,中交商品税率一览表!B:C,2,FALSE)</f>
        <v>0</v>
      </c>
    </row>
    <row r="99" spans="1:7" ht="16.3" x14ac:dyDescent="0.3">
      <c r="A99" s="3" t="s">
        <v>496</v>
      </c>
      <c r="B99" s="3" t="s">
        <v>189</v>
      </c>
      <c r="C99" s="3" t="s">
        <v>460</v>
      </c>
      <c r="D99" s="19">
        <v>20</v>
      </c>
      <c r="E99" s="10">
        <v>30</v>
      </c>
      <c r="F99" s="10">
        <f t="shared" si="1"/>
        <v>600</v>
      </c>
      <c r="G99" s="6">
        <f>VLOOKUP(B99,中交商品税率一览表!B:C,2,FALSE)</f>
        <v>0.09</v>
      </c>
    </row>
    <row r="100" spans="1:7" ht="16.3" x14ac:dyDescent="0.3">
      <c r="A100" s="3" t="s">
        <v>496</v>
      </c>
      <c r="B100" s="3" t="s">
        <v>16</v>
      </c>
      <c r="C100" s="3" t="s">
        <v>460</v>
      </c>
      <c r="D100" s="19">
        <v>5</v>
      </c>
      <c r="E100" s="10">
        <v>7.4</v>
      </c>
      <c r="F100" s="10">
        <f t="shared" si="1"/>
        <v>37</v>
      </c>
      <c r="G100" s="6">
        <f>VLOOKUP(B100,中交商品税率一览表!B:C,2,FALSE)</f>
        <v>0</v>
      </c>
    </row>
    <row r="101" spans="1:7" ht="16.3" x14ac:dyDescent="0.3">
      <c r="A101" s="3" t="s">
        <v>496</v>
      </c>
      <c r="B101" s="3" t="s">
        <v>19</v>
      </c>
      <c r="C101" s="3" t="s">
        <v>460</v>
      </c>
      <c r="D101" s="19">
        <v>4.8</v>
      </c>
      <c r="E101" s="10">
        <v>2.4</v>
      </c>
      <c r="F101" s="10">
        <f t="shared" si="1"/>
        <v>11.52</v>
      </c>
      <c r="G101" s="6">
        <f>VLOOKUP(B101,中交商品税率一览表!B:C,2,FALSE)</f>
        <v>0</v>
      </c>
    </row>
    <row r="102" spans="1:7" ht="16.3" x14ac:dyDescent="0.3">
      <c r="A102" s="3" t="s">
        <v>496</v>
      </c>
      <c r="B102" s="3" t="s">
        <v>131</v>
      </c>
      <c r="C102" s="3" t="s">
        <v>460</v>
      </c>
      <c r="D102" s="19">
        <v>16</v>
      </c>
      <c r="E102" s="10">
        <v>4.7</v>
      </c>
      <c r="F102" s="10">
        <f t="shared" si="1"/>
        <v>75.2</v>
      </c>
      <c r="G102" s="6">
        <f>VLOOKUP(B102,中交商品税率一览表!B:C,2,FALSE)</f>
        <v>0</v>
      </c>
    </row>
    <row r="103" spans="1:7" ht="16.3" x14ac:dyDescent="0.3">
      <c r="A103" s="3" t="s">
        <v>496</v>
      </c>
      <c r="B103" s="3" t="s">
        <v>30</v>
      </c>
      <c r="C103" s="3" t="s">
        <v>460</v>
      </c>
      <c r="D103" s="19">
        <v>14</v>
      </c>
      <c r="E103" s="10">
        <v>5.6</v>
      </c>
      <c r="F103" s="10">
        <f t="shared" si="1"/>
        <v>78.399999999999991</v>
      </c>
      <c r="G103" s="6">
        <f>VLOOKUP(B103,中交商品税率一览表!B:C,2,FALSE)</f>
        <v>0</v>
      </c>
    </row>
    <row r="104" spans="1:7" ht="16.3" x14ac:dyDescent="0.3">
      <c r="A104" s="3" t="s">
        <v>496</v>
      </c>
      <c r="B104" s="3" t="s">
        <v>58</v>
      </c>
      <c r="C104" s="3" t="s">
        <v>460</v>
      </c>
      <c r="D104" s="19">
        <v>30</v>
      </c>
      <c r="E104" s="10">
        <v>24</v>
      </c>
      <c r="F104" s="10">
        <f t="shared" si="1"/>
        <v>720</v>
      </c>
      <c r="G104" s="6">
        <f>VLOOKUP(B104,中交商品税率一览表!B:C,2,FALSE)</f>
        <v>0</v>
      </c>
    </row>
    <row r="105" spans="1:7" ht="16.3" x14ac:dyDescent="0.3">
      <c r="A105" s="3" t="s">
        <v>496</v>
      </c>
      <c r="B105" s="3" t="s">
        <v>113</v>
      </c>
      <c r="C105" s="3" t="s">
        <v>460</v>
      </c>
      <c r="D105" s="19">
        <v>28</v>
      </c>
      <c r="E105" s="10">
        <v>24</v>
      </c>
      <c r="F105" s="10">
        <f t="shared" si="1"/>
        <v>672</v>
      </c>
      <c r="G105" s="6">
        <f>VLOOKUP(B105,中交商品税率一览表!B:C,2,FALSE)</f>
        <v>0</v>
      </c>
    </row>
    <row r="106" spans="1:7" ht="16.3" x14ac:dyDescent="0.3">
      <c r="A106" s="3" t="s">
        <v>496</v>
      </c>
      <c r="B106" s="3" t="s">
        <v>34</v>
      </c>
      <c r="C106" s="3" t="s">
        <v>460</v>
      </c>
      <c r="D106" s="19">
        <v>23</v>
      </c>
      <c r="E106" s="10">
        <v>8</v>
      </c>
      <c r="F106" s="10">
        <f t="shared" si="1"/>
        <v>184</v>
      </c>
      <c r="G106" s="6">
        <f>VLOOKUP(B106,中交商品税率一览表!B:C,2,FALSE)</f>
        <v>0</v>
      </c>
    </row>
    <row r="107" spans="1:7" ht="16.3" x14ac:dyDescent="0.3">
      <c r="A107" s="3" t="s">
        <v>496</v>
      </c>
      <c r="B107" s="3" t="s">
        <v>260</v>
      </c>
      <c r="C107" s="3" t="s">
        <v>460</v>
      </c>
      <c r="D107" s="19">
        <v>1</v>
      </c>
      <c r="E107" s="10">
        <v>33</v>
      </c>
      <c r="F107" s="10">
        <f t="shared" si="1"/>
        <v>33</v>
      </c>
      <c r="G107" s="6">
        <f>VLOOKUP(B107,中交商品税率一览表!B:C,2,FALSE)</f>
        <v>0.09</v>
      </c>
    </row>
    <row r="108" spans="1:7" ht="16.3" x14ac:dyDescent="0.3">
      <c r="A108" s="3" t="s">
        <v>496</v>
      </c>
      <c r="B108" s="3" t="s">
        <v>162</v>
      </c>
      <c r="C108" s="3" t="s">
        <v>497</v>
      </c>
      <c r="D108" s="19">
        <v>1</v>
      </c>
      <c r="E108" s="10">
        <v>65</v>
      </c>
      <c r="F108" s="10">
        <f t="shared" si="1"/>
        <v>65</v>
      </c>
      <c r="G108" s="6">
        <f>VLOOKUP(B108,中交商品税率一览表!B:C,2,FALSE)</f>
        <v>0.09</v>
      </c>
    </row>
    <row r="109" spans="1:7" ht="16.3" x14ac:dyDescent="0.3">
      <c r="A109" s="3" t="s">
        <v>496</v>
      </c>
      <c r="B109" s="3" t="s">
        <v>317</v>
      </c>
      <c r="C109" s="3" t="s">
        <v>463</v>
      </c>
      <c r="D109" s="19">
        <v>2</v>
      </c>
      <c r="E109" s="10">
        <v>12</v>
      </c>
      <c r="F109" s="10">
        <f t="shared" si="1"/>
        <v>24</v>
      </c>
      <c r="G109" s="6">
        <f>VLOOKUP(B109,中交商品税率一览表!B:C,2,FALSE)</f>
        <v>0.13</v>
      </c>
    </row>
    <row r="110" spans="1:7" ht="16.3" x14ac:dyDescent="0.3">
      <c r="A110" s="3" t="s">
        <v>496</v>
      </c>
      <c r="B110" s="3" t="s">
        <v>27</v>
      </c>
      <c r="C110" s="3" t="s">
        <v>460</v>
      </c>
      <c r="D110" s="19">
        <v>1</v>
      </c>
      <c r="E110" s="10">
        <v>6.3</v>
      </c>
      <c r="F110" s="10">
        <f t="shared" si="1"/>
        <v>6.3</v>
      </c>
      <c r="G110" s="6">
        <f>VLOOKUP(B110,中交商品税率一览表!B:C,2,FALSE)</f>
        <v>0</v>
      </c>
    </row>
    <row r="111" spans="1:7" ht="16.3" x14ac:dyDescent="0.3">
      <c r="A111" s="3" t="s">
        <v>496</v>
      </c>
      <c r="B111" s="3" t="s">
        <v>28</v>
      </c>
      <c r="C111" s="3" t="s">
        <v>460</v>
      </c>
      <c r="D111" s="19">
        <v>1</v>
      </c>
      <c r="E111" s="10">
        <v>11.2</v>
      </c>
      <c r="F111" s="10">
        <f t="shared" si="1"/>
        <v>11.2</v>
      </c>
      <c r="G111" s="6">
        <f>VLOOKUP(B111,中交商品税率一览表!B:C,2,FALSE)</f>
        <v>0</v>
      </c>
    </row>
    <row r="112" spans="1:7" ht="16.3" x14ac:dyDescent="0.3">
      <c r="A112" s="3" t="s">
        <v>496</v>
      </c>
      <c r="B112" s="3" t="s">
        <v>94</v>
      </c>
      <c r="C112" s="3" t="s">
        <v>460</v>
      </c>
      <c r="D112" s="19">
        <v>8</v>
      </c>
      <c r="E112" s="10">
        <v>16</v>
      </c>
      <c r="F112" s="10">
        <f t="shared" si="1"/>
        <v>128</v>
      </c>
      <c r="G112" s="6">
        <f>VLOOKUP(B112,中交商品税率一览表!B:C,2,FALSE)</f>
        <v>0</v>
      </c>
    </row>
    <row r="113" spans="1:7" ht="16.3" x14ac:dyDescent="0.3">
      <c r="A113" s="3" t="s">
        <v>496</v>
      </c>
      <c r="B113" s="3" t="s">
        <v>55</v>
      </c>
      <c r="C113" s="3" t="s">
        <v>460</v>
      </c>
      <c r="D113" s="19">
        <v>22</v>
      </c>
      <c r="E113" s="10">
        <v>54.7</v>
      </c>
      <c r="F113" s="10">
        <f t="shared" si="1"/>
        <v>1203.4000000000001</v>
      </c>
      <c r="G113" s="6">
        <f>VLOOKUP(B113,中交商品税率一览表!B:C,2,FALSE)</f>
        <v>0</v>
      </c>
    </row>
    <row r="114" spans="1:7" ht="16.3" x14ac:dyDescent="0.3">
      <c r="A114" s="3" t="s">
        <v>496</v>
      </c>
      <c r="B114" s="3" t="s">
        <v>128</v>
      </c>
      <c r="C114" s="3" t="s">
        <v>460</v>
      </c>
      <c r="D114" s="19">
        <v>2</v>
      </c>
      <c r="E114" s="10">
        <v>10.5</v>
      </c>
      <c r="F114" s="10">
        <f t="shared" si="1"/>
        <v>21</v>
      </c>
      <c r="G114" s="6">
        <f>VLOOKUP(B114,中交商品税率一览表!B:C,2,FALSE)</f>
        <v>0</v>
      </c>
    </row>
    <row r="115" spans="1:7" ht="16.3" x14ac:dyDescent="0.3">
      <c r="A115" s="3" t="s">
        <v>496</v>
      </c>
      <c r="B115" s="3" t="s">
        <v>119</v>
      </c>
      <c r="C115" s="3" t="s">
        <v>460</v>
      </c>
      <c r="D115" s="19">
        <v>8</v>
      </c>
      <c r="E115" s="10">
        <v>6.2</v>
      </c>
      <c r="F115" s="10">
        <f t="shared" si="1"/>
        <v>49.6</v>
      </c>
      <c r="G115" s="6">
        <f>VLOOKUP(B115,中交商品税率一览表!B:C,2,FALSE)</f>
        <v>0</v>
      </c>
    </row>
  </sheetData>
  <autoFilter ref="A1:G115" xr:uid="{00000000-0009-0000-0000-000005000000}"/>
  <phoneticPr fontId="1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topLeftCell="A85" workbookViewId="0">
      <selection activeCell="K82" sqref="K82"/>
    </sheetView>
  </sheetViews>
  <sheetFormatPr defaultColWidth="9" defaultRowHeight="14.15" x14ac:dyDescent="0.3"/>
  <cols>
    <col min="1" max="1" width="12.3828125" customWidth="1"/>
    <col min="2" max="2" width="33.23046875" customWidth="1"/>
    <col min="3" max="3" width="8.84375" customWidth="1"/>
    <col min="4" max="4" width="9.23046875" style="8" customWidth="1"/>
    <col min="5" max="6" width="10.3828125" style="8" customWidth="1"/>
    <col min="8" max="8" width="12.61328125"/>
  </cols>
  <sheetData>
    <row r="1" spans="1:7" ht="16.3" x14ac:dyDescent="0.3">
      <c r="A1" s="2" t="s">
        <v>457</v>
      </c>
      <c r="B1" s="3" t="s">
        <v>458</v>
      </c>
      <c r="C1" s="3" t="s">
        <v>7</v>
      </c>
      <c r="D1" s="15" t="s">
        <v>8</v>
      </c>
      <c r="E1" s="10" t="s">
        <v>9</v>
      </c>
      <c r="F1" s="10" t="s">
        <v>459</v>
      </c>
      <c r="G1" s="6" t="s">
        <v>13</v>
      </c>
    </row>
    <row r="2" spans="1:7" ht="16.3" x14ac:dyDescent="0.3">
      <c r="A2" s="2">
        <v>45096</v>
      </c>
      <c r="B2" s="3" t="s">
        <v>150</v>
      </c>
      <c r="C2" s="3" t="s">
        <v>460</v>
      </c>
      <c r="D2" s="15">
        <v>16</v>
      </c>
      <c r="E2" s="10">
        <v>3</v>
      </c>
      <c r="F2" s="10">
        <f t="shared" ref="F2:F65" si="0">D2*E2</f>
        <v>48</v>
      </c>
      <c r="G2" s="6">
        <f>VLOOKUP(B2,中交商品税率一览表!B:C,2,FALSE)</f>
        <v>0</v>
      </c>
    </row>
    <row r="3" spans="1:7" ht="16.3" x14ac:dyDescent="0.3">
      <c r="A3" s="2">
        <v>45096</v>
      </c>
      <c r="B3" s="3" t="s">
        <v>51</v>
      </c>
      <c r="C3" s="3" t="s">
        <v>460</v>
      </c>
      <c r="D3" s="15">
        <v>2</v>
      </c>
      <c r="E3" s="10">
        <v>4.5</v>
      </c>
      <c r="F3" s="10">
        <f t="shared" si="0"/>
        <v>9</v>
      </c>
      <c r="G3" s="6">
        <f>VLOOKUP(B3,中交商品税率一览表!B:C,2,FALSE)</f>
        <v>0</v>
      </c>
    </row>
    <row r="4" spans="1:7" ht="16.3" x14ac:dyDescent="0.3">
      <c r="A4" s="2">
        <v>45096</v>
      </c>
      <c r="B4" s="3" t="s">
        <v>29</v>
      </c>
      <c r="C4" s="3" t="s">
        <v>460</v>
      </c>
      <c r="D4" s="15">
        <v>3</v>
      </c>
      <c r="E4" s="10">
        <v>7.5</v>
      </c>
      <c r="F4" s="10">
        <f t="shared" si="0"/>
        <v>22.5</v>
      </c>
      <c r="G4" s="6">
        <f>VLOOKUP(B4,中交商品税率一览表!B:C,2,FALSE)</f>
        <v>0</v>
      </c>
    </row>
    <row r="5" spans="1:7" ht="16.3" x14ac:dyDescent="0.3">
      <c r="A5" s="2">
        <v>45096</v>
      </c>
      <c r="B5" s="3" t="s">
        <v>121</v>
      </c>
      <c r="C5" s="3" t="s">
        <v>460</v>
      </c>
      <c r="D5" s="15">
        <v>2</v>
      </c>
      <c r="E5" s="10">
        <v>6</v>
      </c>
      <c r="F5" s="10">
        <f t="shared" si="0"/>
        <v>12</v>
      </c>
      <c r="G5" s="6">
        <f>VLOOKUP(B5,中交商品税率一览表!B:C,2,FALSE)</f>
        <v>0</v>
      </c>
    </row>
    <row r="6" spans="1:7" ht="16.3" x14ac:dyDescent="0.3">
      <c r="A6" s="2">
        <v>45096</v>
      </c>
      <c r="B6" s="3" t="s">
        <v>88</v>
      </c>
      <c r="C6" s="3" t="s">
        <v>460</v>
      </c>
      <c r="D6" s="15">
        <v>7</v>
      </c>
      <c r="E6" s="10">
        <v>47.3</v>
      </c>
      <c r="F6" s="10">
        <f t="shared" si="0"/>
        <v>331.09999999999997</v>
      </c>
      <c r="G6" s="6">
        <f>VLOOKUP(B6,中交商品税率一览表!B:C,2,FALSE)</f>
        <v>0</v>
      </c>
    </row>
    <row r="7" spans="1:7" ht="16.3" x14ac:dyDescent="0.3">
      <c r="A7" s="2">
        <v>45096</v>
      </c>
      <c r="B7" s="3" t="s">
        <v>85</v>
      </c>
      <c r="C7" s="3" t="s">
        <v>460</v>
      </c>
      <c r="D7" s="15">
        <v>3</v>
      </c>
      <c r="E7" s="10">
        <v>4.3</v>
      </c>
      <c r="F7" s="10">
        <f t="shared" si="0"/>
        <v>12.899999999999999</v>
      </c>
      <c r="G7" s="6">
        <f>VLOOKUP(B7,中交商品税率一览表!B:C,2,FALSE)</f>
        <v>0</v>
      </c>
    </row>
    <row r="8" spans="1:7" ht="16.3" x14ac:dyDescent="0.3">
      <c r="A8" s="2">
        <v>45096</v>
      </c>
      <c r="B8" s="3" t="s">
        <v>226</v>
      </c>
      <c r="C8" s="3" t="s">
        <v>461</v>
      </c>
      <c r="D8" s="15">
        <v>2</v>
      </c>
      <c r="E8" s="10">
        <v>72.900000000000006</v>
      </c>
      <c r="F8" s="10">
        <f t="shared" si="0"/>
        <v>145.80000000000001</v>
      </c>
      <c r="G8" s="6">
        <f>VLOOKUP(B8,中交商品税率一览表!B:C,2,FALSE)</f>
        <v>0.09</v>
      </c>
    </row>
    <row r="9" spans="1:7" ht="16.3" x14ac:dyDescent="0.3">
      <c r="A9" s="2">
        <v>45096</v>
      </c>
      <c r="B9" s="3" t="s">
        <v>180</v>
      </c>
      <c r="C9" s="3" t="s">
        <v>470</v>
      </c>
      <c r="D9" s="15">
        <v>5</v>
      </c>
      <c r="E9" s="10">
        <v>8.5</v>
      </c>
      <c r="F9" s="10">
        <f t="shared" si="0"/>
        <v>42.5</v>
      </c>
      <c r="G9" s="6">
        <f>VLOOKUP(B9,中交商品税率一览表!B:C,2,FALSE)</f>
        <v>0.09</v>
      </c>
    </row>
    <row r="10" spans="1:7" ht="16.3" x14ac:dyDescent="0.3">
      <c r="A10" s="2">
        <v>45096</v>
      </c>
      <c r="B10" s="3" t="s">
        <v>22</v>
      </c>
      <c r="C10" s="3" t="s">
        <v>460</v>
      </c>
      <c r="D10" s="15">
        <v>10</v>
      </c>
      <c r="E10" s="10">
        <v>24</v>
      </c>
      <c r="F10" s="10">
        <f t="shared" si="0"/>
        <v>240</v>
      </c>
      <c r="G10" s="6">
        <f>VLOOKUP(B10,中交商品税率一览表!B:C,2,FALSE)</f>
        <v>0</v>
      </c>
    </row>
    <row r="11" spans="1:7" ht="16.3" x14ac:dyDescent="0.3">
      <c r="A11" s="2">
        <v>45096</v>
      </c>
      <c r="B11" s="3" t="s">
        <v>157</v>
      </c>
      <c r="C11" s="3" t="s">
        <v>460</v>
      </c>
      <c r="D11" s="15">
        <v>9.5</v>
      </c>
      <c r="E11" s="10">
        <v>4.5</v>
      </c>
      <c r="F11" s="10">
        <f t="shared" si="0"/>
        <v>42.75</v>
      </c>
      <c r="G11" s="6">
        <f>VLOOKUP(B11,中交商品税率一览表!B:C,2,FALSE)</f>
        <v>0.09</v>
      </c>
    </row>
    <row r="12" spans="1:7" ht="16.3" x14ac:dyDescent="0.3">
      <c r="A12" s="2">
        <v>45097</v>
      </c>
      <c r="B12" s="3" t="s">
        <v>168</v>
      </c>
      <c r="C12" s="3" t="s">
        <v>460</v>
      </c>
      <c r="D12" s="15">
        <v>8</v>
      </c>
      <c r="E12" s="10">
        <v>2.4</v>
      </c>
      <c r="F12" s="10">
        <f t="shared" si="0"/>
        <v>19.2</v>
      </c>
      <c r="G12" s="6">
        <f>VLOOKUP(B12,中交商品税率一览表!B:C,2,FALSE)</f>
        <v>0.09</v>
      </c>
    </row>
    <row r="13" spans="1:7" ht="16.3" x14ac:dyDescent="0.3">
      <c r="A13" s="2">
        <v>45097</v>
      </c>
      <c r="B13" s="3" t="s">
        <v>116</v>
      </c>
      <c r="C13" s="3" t="s">
        <v>460</v>
      </c>
      <c r="D13" s="15">
        <v>20</v>
      </c>
      <c r="E13" s="10">
        <v>7</v>
      </c>
      <c r="F13" s="10">
        <f t="shared" si="0"/>
        <v>140</v>
      </c>
      <c r="G13" s="6">
        <f>VLOOKUP(B13,中交商品税率一览表!B:C,2,FALSE)</f>
        <v>0</v>
      </c>
    </row>
    <row r="14" spans="1:7" ht="16.3" x14ac:dyDescent="0.3">
      <c r="A14" s="2">
        <v>45097</v>
      </c>
      <c r="B14" s="3" t="s">
        <v>38</v>
      </c>
      <c r="C14" s="3" t="s">
        <v>460</v>
      </c>
      <c r="D14" s="15">
        <v>3</v>
      </c>
      <c r="E14" s="10">
        <v>3</v>
      </c>
      <c r="F14" s="10">
        <f t="shared" si="0"/>
        <v>9</v>
      </c>
      <c r="G14" s="6">
        <f>VLOOKUP(B14,中交商品税率一览表!B:C,2,FALSE)</f>
        <v>0</v>
      </c>
    </row>
    <row r="15" spans="1:7" ht="16.3" x14ac:dyDescent="0.3">
      <c r="A15" s="2">
        <v>45097</v>
      </c>
      <c r="B15" s="3" t="s">
        <v>82</v>
      </c>
      <c r="C15" s="3" t="s">
        <v>460</v>
      </c>
      <c r="D15" s="15">
        <v>2</v>
      </c>
      <c r="E15" s="10">
        <v>2.5</v>
      </c>
      <c r="F15" s="10">
        <f t="shared" si="0"/>
        <v>5</v>
      </c>
      <c r="G15" s="6">
        <f>VLOOKUP(B15,中交商品税率一览表!B:C,2,FALSE)</f>
        <v>0</v>
      </c>
    </row>
    <row r="16" spans="1:7" ht="16.3" x14ac:dyDescent="0.3">
      <c r="A16" s="2">
        <v>45097</v>
      </c>
      <c r="B16" s="3" t="s">
        <v>42</v>
      </c>
      <c r="C16" s="3" t="s">
        <v>460</v>
      </c>
      <c r="D16" s="15">
        <v>8</v>
      </c>
      <c r="E16" s="10">
        <v>2.8</v>
      </c>
      <c r="F16" s="10">
        <f t="shared" si="0"/>
        <v>22.4</v>
      </c>
      <c r="G16" s="6">
        <f>VLOOKUP(B16,中交商品税率一览表!B:C,2,FALSE)</f>
        <v>0</v>
      </c>
    </row>
    <row r="17" spans="1:7" ht="16.3" x14ac:dyDescent="0.3">
      <c r="A17" s="2">
        <v>45097</v>
      </c>
      <c r="B17" s="3" t="s">
        <v>39</v>
      </c>
      <c r="C17" s="3" t="s">
        <v>460</v>
      </c>
      <c r="D17" s="15">
        <v>5</v>
      </c>
      <c r="E17" s="10">
        <v>5.8</v>
      </c>
      <c r="F17" s="10">
        <f t="shared" si="0"/>
        <v>29</v>
      </c>
      <c r="G17" s="6">
        <f>VLOOKUP(B17,中交商品税率一览表!B:C,2,FALSE)</f>
        <v>0</v>
      </c>
    </row>
    <row r="18" spans="1:7" ht="16.3" x14ac:dyDescent="0.3">
      <c r="A18" s="2">
        <v>45097</v>
      </c>
      <c r="B18" s="3" t="s">
        <v>19</v>
      </c>
      <c r="C18" s="3" t="s">
        <v>460</v>
      </c>
      <c r="D18" s="15">
        <v>3</v>
      </c>
      <c r="E18" s="10">
        <v>2.4</v>
      </c>
      <c r="F18" s="10">
        <f t="shared" si="0"/>
        <v>7.1999999999999993</v>
      </c>
      <c r="G18" s="6">
        <f>VLOOKUP(B18,中交商品税率一览表!B:C,2,FALSE)</f>
        <v>0</v>
      </c>
    </row>
    <row r="19" spans="1:7" ht="16.3" x14ac:dyDescent="0.3">
      <c r="A19" s="2">
        <v>45097</v>
      </c>
      <c r="B19" s="3" t="s">
        <v>29</v>
      </c>
      <c r="C19" s="3" t="s">
        <v>460</v>
      </c>
      <c r="D19" s="15">
        <v>4</v>
      </c>
      <c r="E19" s="10">
        <v>7.5</v>
      </c>
      <c r="F19" s="10">
        <f t="shared" si="0"/>
        <v>30</v>
      </c>
      <c r="G19" s="6">
        <f>VLOOKUP(B19,中交商品税率一览表!B:C,2,FALSE)</f>
        <v>0</v>
      </c>
    </row>
    <row r="20" spans="1:7" ht="16.3" x14ac:dyDescent="0.3">
      <c r="A20" s="2">
        <v>45097</v>
      </c>
      <c r="B20" s="3" t="s">
        <v>27</v>
      </c>
      <c r="C20" s="3" t="s">
        <v>460</v>
      </c>
      <c r="D20" s="15">
        <v>2</v>
      </c>
      <c r="E20" s="10">
        <v>6.3</v>
      </c>
      <c r="F20" s="10">
        <f t="shared" si="0"/>
        <v>12.6</v>
      </c>
      <c r="G20" s="6">
        <f>VLOOKUP(B20,中交商品税率一览表!B:C,2,FALSE)</f>
        <v>0</v>
      </c>
    </row>
    <row r="21" spans="1:7" ht="16.3" x14ac:dyDescent="0.3">
      <c r="A21" s="2">
        <v>45097</v>
      </c>
      <c r="B21" s="3" t="s">
        <v>28</v>
      </c>
      <c r="C21" s="3" t="s">
        <v>460</v>
      </c>
      <c r="D21" s="15">
        <v>1</v>
      </c>
      <c r="E21" s="10">
        <v>11.2</v>
      </c>
      <c r="F21" s="10">
        <f t="shared" si="0"/>
        <v>11.2</v>
      </c>
      <c r="G21" s="6">
        <f>VLOOKUP(B21,中交商品税率一览表!B:C,2,FALSE)</f>
        <v>0</v>
      </c>
    </row>
    <row r="22" spans="1:7" ht="16.3" x14ac:dyDescent="0.3">
      <c r="A22" s="2">
        <v>45097</v>
      </c>
      <c r="B22" s="3" t="s">
        <v>121</v>
      </c>
      <c r="C22" s="3" t="s">
        <v>460</v>
      </c>
      <c r="D22" s="15">
        <v>2</v>
      </c>
      <c r="E22" s="10">
        <v>6</v>
      </c>
      <c r="F22" s="10">
        <f t="shared" si="0"/>
        <v>12</v>
      </c>
      <c r="G22" s="6">
        <f>VLOOKUP(B22,中交商品税率一览表!B:C,2,FALSE)</f>
        <v>0</v>
      </c>
    </row>
    <row r="23" spans="1:7" ht="16.3" x14ac:dyDescent="0.3">
      <c r="A23" s="2">
        <v>45097</v>
      </c>
      <c r="B23" s="3" t="s">
        <v>51</v>
      </c>
      <c r="C23" s="3" t="s">
        <v>460</v>
      </c>
      <c r="D23" s="15">
        <v>4</v>
      </c>
      <c r="E23" s="10">
        <v>4.5</v>
      </c>
      <c r="F23" s="10">
        <f t="shared" si="0"/>
        <v>18</v>
      </c>
      <c r="G23" s="6">
        <f>VLOOKUP(B23,中交商品税率一览表!B:C,2,FALSE)</f>
        <v>0</v>
      </c>
    </row>
    <row r="24" spans="1:7" ht="16.3" x14ac:dyDescent="0.3">
      <c r="A24" s="2">
        <v>45097</v>
      </c>
      <c r="B24" s="3" t="s">
        <v>80</v>
      </c>
      <c r="C24" s="3" t="s">
        <v>460</v>
      </c>
      <c r="D24" s="15">
        <v>5</v>
      </c>
      <c r="E24" s="10">
        <v>6.9</v>
      </c>
      <c r="F24" s="10">
        <f t="shared" si="0"/>
        <v>34.5</v>
      </c>
      <c r="G24" s="6">
        <f>VLOOKUP(B24,中交商品税率一览表!B:C,2,FALSE)</f>
        <v>0</v>
      </c>
    </row>
    <row r="25" spans="1:7" ht="16.3" x14ac:dyDescent="0.3">
      <c r="A25" s="2">
        <v>45097</v>
      </c>
      <c r="B25" s="3" t="s">
        <v>67</v>
      </c>
      <c r="C25" s="3" t="s">
        <v>460</v>
      </c>
      <c r="D25" s="15">
        <v>17.899999999999999</v>
      </c>
      <c r="E25" s="10">
        <v>4.5</v>
      </c>
      <c r="F25" s="10">
        <f t="shared" si="0"/>
        <v>80.55</v>
      </c>
      <c r="G25" s="6">
        <f>VLOOKUP(B25,中交商品税率一览表!B:C,2,FALSE)</f>
        <v>0</v>
      </c>
    </row>
    <row r="26" spans="1:7" ht="16.3" x14ac:dyDescent="0.3">
      <c r="A26" s="2">
        <v>45097</v>
      </c>
      <c r="B26" s="3" t="s">
        <v>32</v>
      </c>
      <c r="C26" s="3" t="s">
        <v>460</v>
      </c>
      <c r="D26" s="15">
        <v>2.5</v>
      </c>
      <c r="E26" s="10">
        <v>5</v>
      </c>
      <c r="F26" s="10">
        <f t="shared" si="0"/>
        <v>12.5</v>
      </c>
      <c r="G26" s="6">
        <f>VLOOKUP(B26,中交商品税率一览表!B:C,2,FALSE)</f>
        <v>0</v>
      </c>
    </row>
    <row r="27" spans="1:7" ht="16.3" x14ac:dyDescent="0.3">
      <c r="A27" s="2">
        <v>45097</v>
      </c>
      <c r="B27" s="3" t="s">
        <v>49</v>
      </c>
      <c r="C27" s="3" t="s">
        <v>460</v>
      </c>
      <c r="D27" s="15">
        <v>6</v>
      </c>
      <c r="E27" s="10">
        <v>6.7</v>
      </c>
      <c r="F27" s="10">
        <f t="shared" si="0"/>
        <v>40.200000000000003</v>
      </c>
      <c r="G27" s="6">
        <f>VLOOKUP(B27,中交商品税率一览表!B:C,2,FALSE)</f>
        <v>0</v>
      </c>
    </row>
    <row r="28" spans="1:7" ht="16.3" x14ac:dyDescent="0.3">
      <c r="A28" s="2">
        <v>45097</v>
      </c>
      <c r="B28" s="3" t="s">
        <v>50</v>
      </c>
      <c r="C28" s="3" t="s">
        <v>460</v>
      </c>
      <c r="D28" s="15">
        <v>2</v>
      </c>
      <c r="E28" s="10">
        <v>4.2</v>
      </c>
      <c r="F28" s="10">
        <f t="shared" si="0"/>
        <v>8.4</v>
      </c>
      <c r="G28" s="6">
        <f>VLOOKUP(B28,中交商品税率一览表!B:C,2,FALSE)</f>
        <v>0</v>
      </c>
    </row>
    <row r="29" spans="1:7" ht="16.3" x14ac:dyDescent="0.3">
      <c r="A29" s="2">
        <v>45097</v>
      </c>
      <c r="B29" s="3" t="s">
        <v>15</v>
      </c>
      <c r="C29" s="3" t="s">
        <v>460</v>
      </c>
      <c r="D29" s="15">
        <v>1.02</v>
      </c>
      <c r="E29" s="10">
        <v>5</v>
      </c>
      <c r="F29" s="10">
        <f t="shared" si="0"/>
        <v>5.0999999999999996</v>
      </c>
      <c r="G29" s="6">
        <f>VLOOKUP(B29,中交商品税率一览表!B:C,2,FALSE)</f>
        <v>0</v>
      </c>
    </row>
    <row r="30" spans="1:7" ht="16.3" x14ac:dyDescent="0.3">
      <c r="A30" s="2">
        <v>45098</v>
      </c>
      <c r="B30" s="3" t="s">
        <v>142</v>
      </c>
      <c r="C30" s="3" t="s">
        <v>460</v>
      </c>
      <c r="D30" s="15">
        <v>2</v>
      </c>
      <c r="E30" s="10">
        <v>7.5</v>
      </c>
      <c r="F30" s="10">
        <f t="shared" si="0"/>
        <v>15</v>
      </c>
      <c r="G30" s="6">
        <f>VLOOKUP(B30,中交商品税率一览表!B:C,2,FALSE)</f>
        <v>0</v>
      </c>
    </row>
    <row r="31" spans="1:7" ht="16.3" x14ac:dyDescent="0.3">
      <c r="A31" s="2">
        <v>45098</v>
      </c>
      <c r="B31" s="3" t="s">
        <v>46</v>
      </c>
      <c r="C31" s="3" t="s">
        <v>460</v>
      </c>
      <c r="D31" s="15">
        <v>0.5</v>
      </c>
      <c r="E31" s="10">
        <v>10.5</v>
      </c>
      <c r="F31" s="10">
        <f t="shared" si="0"/>
        <v>5.25</v>
      </c>
      <c r="G31" s="6">
        <f>VLOOKUP(B31,中交商品税率一览表!B:C,2,FALSE)</f>
        <v>0</v>
      </c>
    </row>
    <row r="32" spans="1:7" ht="16.3" x14ac:dyDescent="0.3">
      <c r="A32" s="2">
        <v>45098</v>
      </c>
      <c r="B32" s="3" t="s">
        <v>119</v>
      </c>
      <c r="C32" s="3" t="s">
        <v>460</v>
      </c>
      <c r="D32" s="15">
        <v>8</v>
      </c>
      <c r="E32" s="10">
        <v>6.2</v>
      </c>
      <c r="F32" s="10">
        <f t="shared" si="0"/>
        <v>49.6</v>
      </c>
      <c r="G32" s="6">
        <f>VLOOKUP(B32,中交商品税率一览表!B:C,2,FALSE)</f>
        <v>0</v>
      </c>
    </row>
    <row r="33" spans="1:7" ht="16.3" x14ac:dyDescent="0.3">
      <c r="A33" s="2">
        <v>45098</v>
      </c>
      <c r="B33" s="3" t="s">
        <v>431</v>
      </c>
      <c r="C33" s="3" t="s">
        <v>460</v>
      </c>
      <c r="D33" s="15">
        <v>5</v>
      </c>
      <c r="E33" s="10">
        <v>7.5</v>
      </c>
      <c r="F33" s="10">
        <f t="shared" si="0"/>
        <v>37.5</v>
      </c>
      <c r="G33" s="6">
        <f>VLOOKUP(B33,中交商品税率一览表!B:C,2,FALSE)</f>
        <v>0.13</v>
      </c>
    </row>
    <row r="34" spans="1:7" ht="16.3" x14ac:dyDescent="0.3">
      <c r="A34" s="2">
        <v>45098</v>
      </c>
      <c r="B34" s="3" t="s">
        <v>43</v>
      </c>
      <c r="C34" s="3" t="s">
        <v>460</v>
      </c>
      <c r="D34" s="15">
        <v>8</v>
      </c>
      <c r="E34" s="10">
        <v>5</v>
      </c>
      <c r="F34" s="10">
        <f t="shared" si="0"/>
        <v>40</v>
      </c>
      <c r="G34" s="6">
        <f>VLOOKUP(B34,中交商品税率一览表!B:C,2,FALSE)</f>
        <v>0</v>
      </c>
    </row>
    <row r="35" spans="1:7" ht="16.3" x14ac:dyDescent="0.3">
      <c r="A35" s="2">
        <v>45098</v>
      </c>
      <c r="B35" s="3" t="s">
        <v>44</v>
      </c>
      <c r="C35" s="3" t="s">
        <v>462</v>
      </c>
      <c r="D35" s="15">
        <v>10</v>
      </c>
      <c r="E35" s="10">
        <v>4</v>
      </c>
      <c r="F35" s="10">
        <f t="shared" si="0"/>
        <v>40</v>
      </c>
      <c r="G35" s="6">
        <f>VLOOKUP(B35,中交商品税率一览表!B:C,2,FALSE)</f>
        <v>0</v>
      </c>
    </row>
    <row r="36" spans="1:7" ht="16.3" x14ac:dyDescent="0.3">
      <c r="A36" s="2">
        <v>45098</v>
      </c>
      <c r="B36" s="3" t="s">
        <v>45</v>
      </c>
      <c r="C36" s="3" t="s">
        <v>462</v>
      </c>
      <c r="D36" s="15">
        <v>5</v>
      </c>
      <c r="E36" s="10">
        <v>5</v>
      </c>
      <c r="F36" s="10">
        <f t="shared" si="0"/>
        <v>25</v>
      </c>
      <c r="G36" s="6">
        <f>VLOOKUP(B36,中交商品税率一览表!B:C,2,FALSE)</f>
        <v>0</v>
      </c>
    </row>
    <row r="37" spans="1:7" ht="16.3" x14ac:dyDescent="0.3">
      <c r="A37" s="2">
        <v>45098</v>
      </c>
      <c r="B37" s="3" t="s">
        <v>24</v>
      </c>
      <c r="C37" s="3" t="s">
        <v>460</v>
      </c>
      <c r="D37" s="15">
        <v>2</v>
      </c>
      <c r="E37" s="10">
        <v>7.1</v>
      </c>
      <c r="F37" s="10">
        <f t="shared" si="0"/>
        <v>14.2</v>
      </c>
      <c r="G37" s="6">
        <f>VLOOKUP(B37,中交商品税率一览表!B:C,2,FALSE)</f>
        <v>0</v>
      </c>
    </row>
    <row r="38" spans="1:7" ht="16.3" x14ac:dyDescent="0.3">
      <c r="A38" s="2">
        <v>45098</v>
      </c>
      <c r="B38" s="3" t="s">
        <v>16</v>
      </c>
      <c r="C38" s="3" t="s">
        <v>460</v>
      </c>
      <c r="D38" s="15">
        <v>2</v>
      </c>
      <c r="E38" s="10">
        <v>7.4</v>
      </c>
      <c r="F38" s="10">
        <f t="shared" si="0"/>
        <v>14.8</v>
      </c>
      <c r="G38" s="6">
        <f>VLOOKUP(B38,中交商品税率一览表!B:C,2,FALSE)</f>
        <v>0</v>
      </c>
    </row>
    <row r="39" spans="1:7" ht="16.3" x14ac:dyDescent="0.3">
      <c r="A39" s="2">
        <v>45098</v>
      </c>
      <c r="B39" s="3" t="s">
        <v>30</v>
      </c>
      <c r="C39" s="3" t="s">
        <v>460</v>
      </c>
      <c r="D39" s="15">
        <v>2</v>
      </c>
      <c r="E39" s="10">
        <v>5.6</v>
      </c>
      <c r="F39" s="10">
        <f t="shared" si="0"/>
        <v>11.2</v>
      </c>
      <c r="G39" s="6">
        <f>VLOOKUP(B39,中交商品税率一览表!B:C,2,FALSE)</f>
        <v>0</v>
      </c>
    </row>
    <row r="40" spans="1:7" ht="16.3" x14ac:dyDescent="0.3">
      <c r="A40" s="2">
        <v>45098</v>
      </c>
      <c r="B40" s="3" t="s">
        <v>36</v>
      </c>
      <c r="C40" s="3" t="s">
        <v>460</v>
      </c>
      <c r="D40" s="15">
        <v>2</v>
      </c>
      <c r="E40" s="10">
        <v>3.5</v>
      </c>
      <c r="F40" s="10">
        <f t="shared" si="0"/>
        <v>7</v>
      </c>
      <c r="G40" s="6">
        <f>VLOOKUP(B40,中交商品税率一览表!B:C,2,FALSE)</f>
        <v>0</v>
      </c>
    </row>
    <row r="41" spans="1:7" ht="16.3" x14ac:dyDescent="0.3">
      <c r="A41" s="2">
        <v>45098</v>
      </c>
      <c r="B41" s="3" t="s">
        <v>40</v>
      </c>
      <c r="C41" s="3" t="s">
        <v>460</v>
      </c>
      <c r="D41" s="15">
        <v>10</v>
      </c>
      <c r="E41" s="10">
        <v>2.7</v>
      </c>
      <c r="F41" s="10">
        <f t="shared" si="0"/>
        <v>27</v>
      </c>
      <c r="G41" s="6">
        <f>VLOOKUP(B41,中交商品税率一览表!B:C,2,FALSE)</f>
        <v>0</v>
      </c>
    </row>
    <row r="42" spans="1:7" ht="16.3" x14ac:dyDescent="0.3">
      <c r="A42" s="2">
        <v>45098</v>
      </c>
      <c r="B42" s="3" t="s">
        <v>120</v>
      </c>
      <c r="C42" s="3" t="s">
        <v>460</v>
      </c>
      <c r="D42" s="15">
        <v>5</v>
      </c>
      <c r="E42" s="10">
        <v>5.8</v>
      </c>
      <c r="F42" s="10">
        <f t="shared" si="0"/>
        <v>29</v>
      </c>
      <c r="G42" s="6">
        <f>VLOOKUP(B42,中交商品税率一览表!B:C,2,FALSE)</f>
        <v>0</v>
      </c>
    </row>
    <row r="43" spans="1:7" ht="16.3" x14ac:dyDescent="0.3">
      <c r="A43" s="2">
        <v>45098</v>
      </c>
      <c r="B43" s="3" t="s">
        <v>41</v>
      </c>
      <c r="C43" s="3" t="s">
        <v>460</v>
      </c>
      <c r="D43" s="15">
        <v>1.5</v>
      </c>
      <c r="E43" s="10">
        <v>7</v>
      </c>
      <c r="F43" s="10">
        <f t="shared" si="0"/>
        <v>10.5</v>
      </c>
      <c r="G43" s="6">
        <f>VLOOKUP(B43,中交商品税率一览表!B:C,2,FALSE)</f>
        <v>0</v>
      </c>
    </row>
    <row r="44" spans="1:7" ht="16.3" x14ac:dyDescent="0.3">
      <c r="A44" s="2">
        <v>45098</v>
      </c>
      <c r="B44" s="3" t="s">
        <v>74</v>
      </c>
      <c r="C44" s="3" t="s">
        <v>460</v>
      </c>
      <c r="D44" s="15">
        <v>1</v>
      </c>
      <c r="E44" s="10">
        <v>5.8</v>
      </c>
      <c r="F44" s="10">
        <f t="shared" si="0"/>
        <v>5.8</v>
      </c>
      <c r="G44" s="6">
        <f>VLOOKUP(B44,中交商品税率一览表!B:C,2,FALSE)</f>
        <v>0</v>
      </c>
    </row>
    <row r="45" spans="1:7" ht="16.3" x14ac:dyDescent="0.3">
      <c r="A45" s="2">
        <v>45098</v>
      </c>
      <c r="B45" s="3" t="s">
        <v>96</v>
      </c>
      <c r="C45" s="3" t="s">
        <v>460</v>
      </c>
      <c r="D45" s="15">
        <v>1</v>
      </c>
      <c r="E45" s="10">
        <v>7</v>
      </c>
      <c r="F45" s="10">
        <f t="shared" si="0"/>
        <v>7</v>
      </c>
      <c r="G45" s="6">
        <f>VLOOKUP(B45,中交商品税率一览表!B:C,2,FALSE)</f>
        <v>0</v>
      </c>
    </row>
    <row r="46" spans="1:7" ht="16.3" x14ac:dyDescent="0.3">
      <c r="A46" s="2">
        <v>45098</v>
      </c>
      <c r="B46" s="3" t="s">
        <v>23</v>
      </c>
      <c r="C46" s="3" t="s">
        <v>460</v>
      </c>
      <c r="D46" s="15">
        <v>18</v>
      </c>
      <c r="E46" s="10">
        <v>3.2</v>
      </c>
      <c r="F46" s="10">
        <f t="shared" si="0"/>
        <v>57.6</v>
      </c>
      <c r="G46" s="6">
        <f>VLOOKUP(B46,中交商品税率一览表!B:C,2,FALSE)</f>
        <v>0</v>
      </c>
    </row>
    <row r="47" spans="1:7" ht="16.3" x14ac:dyDescent="0.3">
      <c r="A47" s="2">
        <v>45098</v>
      </c>
      <c r="B47" s="3" t="s">
        <v>117</v>
      </c>
      <c r="C47" s="3" t="s">
        <v>460</v>
      </c>
      <c r="D47" s="15">
        <v>2</v>
      </c>
      <c r="E47" s="10">
        <v>4.9000000000000004</v>
      </c>
      <c r="F47" s="10">
        <f t="shared" si="0"/>
        <v>9.8000000000000007</v>
      </c>
      <c r="G47" s="6">
        <f>VLOOKUP(B47,中交商品税率一览表!B:C,2,FALSE)</f>
        <v>0</v>
      </c>
    </row>
    <row r="48" spans="1:7" ht="16.3" x14ac:dyDescent="0.3">
      <c r="A48" s="2">
        <v>45098</v>
      </c>
      <c r="B48" s="3" t="s">
        <v>295</v>
      </c>
      <c r="C48" s="3" t="s">
        <v>461</v>
      </c>
      <c r="D48" s="15">
        <v>5</v>
      </c>
      <c r="E48" s="10">
        <v>21</v>
      </c>
      <c r="F48" s="10">
        <f t="shared" si="0"/>
        <v>105</v>
      </c>
      <c r="G48" s="6">
        <f>VLOOKUP(B48,中交商品税率一览表!B:C,2,FALSE)</f>
        <v>0.13</v>
      </c>
    </row>
    <row r="49" spans="1:7" ht="16.3" x14ac:dyDescent="0.3">
      <c r="A49" s="2">
        <v>45098</v>
      </c>
      <c r="B49" s="3" t="s">
        <v>407</v>
      </c>
      <c r="C49" s="3" t="s">
        <v>461</v>
      </c>
      <c r="D49" s="15">
        <v>2</v>
      </c>
      <c r="E49" s="10">
        <v>18.399999999999999</v>
      </c>
      <c r="F49" s="10">
        <f t="shared" si="0"/>
        <v>36.799999999999997</v>
      </c>
      <c r="G49" s="6">
        <f>VLOOKUP(B49,中交商品税率一览表!B:C,2,FALSE)</f>
        <v>0.13</v>
      </c>
    </row>
    <row r="50" spans="1:7" ht="16.3" x14ac:dyDescent="0.3">
      <c r="A50" s="2">
        <v>45098</v>
      </c>
      <c r="B50" s="3" t="s">
        <v>173</v>
      </c>
      <c r="C50" s="3" t="s">
        <v>470</v>
      </c>
      <c r="D50" s="15">
        <v>1</v>
      </c>
      <c r="E50" s="10">
        <v>7.5</v>
      </c>
      <c r="F50" s="10">
        <f t="shared" si="0"/>
        <v>7.5</v>
      </c>
      <c r="G50" s="6">
        <f>VLOOKUP(B50,中交商品税率一览表!B:C,2,FALSE)</f>
        <v>0.09</v>
      </c>
    </row>
    <row r="51" spans="1:7" ht="16.3" x14ac:dyDescent="0.3">
      <c r="A51" s="2">
        <v>45098</v>
      </c>
      <c r="B51" s="3" t="s">
        <v>153</v>
      </c>
      <c r="C51" s="3" t="s">
        <v>482</v>
      </c>
      <c r="D51" s="15">
        <v>3</v>
      </c>
      <c r="E51" s="10">
        <v>10</v>
      </c>
      <c r="F51" s="10">
        <f t="shared" si="0"/>
        <v>30</v>
      </c>
      <c r="G51" s="6">
        <f>VLOOKUP(B51,中交商品税率一览表!B:C,2,FALSE)</f>
        <v>0.09</v>
      </c>
    </row>
    <row r="52" spans="1:7" ht="16.3" x14ac:dyDescent="0.3">
      <c r="A52" s="2">
        <v>45098</v>
      </c>
      <c r="B52" s="3" t="s">
        <v>417</v>
      </c>
      <c r="C52" s="3" t="s">
        <v>461</v>
      </c>
      <c r="D52" s="15">
        <v>1</v>
      </c>
      <c r="E52" s="10">
        <v>24</v>
      </c>
      <c r="F52" s="10">
        <f t="shared" si="0"/>
        <v>24</v>
      </c>
      <c r="G52" s="6">
        <f>VLOOKUP(B52,中交商品税率一览表!B:C,2,FALSE)</f>
        <v>0.13</v>
      </c>
    </row>
    <row r="53" spans="1:7" ht="16.3" x14ac:dyDescent="0.3">
      <c r="A53" s="2">
        <v>45099</v>
      </c>
      <c r="B53" s="3" t="s">
        <v>312</v>
      </c>
      <c r="C53" s="3" t="s">
        <v>460</v>
      </c>
      <c r="D53" s="15">
        <v>3</v>
      </c>
      <c r="E53" s="10">
        <v>5.7</v>
      </c>
      <c r="F53" s="10">
        <f t="shared" si="0"/>
        <v>17.100000000000001</v>
      </c>
      <c r="G53" s="6">
        <f>VLOOKUP(B53,中交商品税率一览表!B:C,2,FALSE)</f>
        <v>0.13</v>
      </c>
    </row>
    <row r="54" spans="1:7" ht="16.3" x14ac:dyDescent="0.3">
      <c r="A54" s="2">
        <v>45099</v>
      </c>
      <c r="B54" s="3" t="s">
        <v>347</v>
      </c>
      <c r="C54" s="3" t="s">
        <v>479</v>
      </c>
      <c r="D54" s="15">
        <v>1</v>
      </c>
      <c r="E54" s="10">
        <v>72</v>
      </c>
      <c r="F54" s="10">
        <f t="shared" si="0"/>
        <v>72</v>
      </c>
      <c r="G54" s="6">
        <f>VLOOKUP(B54,中交商品税率一览表!B:C,2,FALSE)</f>
        <v>0.13</v>
      </c>
    </row>
    <row r="55" spans="1:7" ht="16.3" x14ac:dyDescent="0.3">
      <c r="A55" s="2">
        <v>45099</v>
      </c>
      <c r="B55" s="3" t="s">
        <v>432</v>
      </c>
      <c r="C55" s="3" t="s">
        <v>482</v>
      </c>
      <c r="D55" s="15">
        <v>3</v>
      </c>
      <c r="E55" s="10">
        <v>22.4</v>
      </c>
      <c r="F55" s="10">
        <f t="shared" si="0"/>
        <v>67.199999999999989</v>
      </c>
      <c r="G55" s="6">
        <f>VLOOKUP(B55,中交商品税率一览表!B:C,2,FALSE)</f>
        <v>0.13</v>
      </c>
    </row>
    <row r="56" spans="1:7" ht="16.3" x14ac:dyDescent="0.3">
      <c r="A56" s="2">
        <v>45099</v>
      </c>
      <c r="B56" s="3" t="s">
        <v>393</v>
      </c>
      <c r="C56" s="3" t="s">
        <v>461</v>
      </c>
      <c r="D56" s="15">
        <v>1</v>
      </c>
      <c r="E56" s="10">
        <v>25</v>
      </c>
      <c r="F56" s="10">
        <f t="shared" si="0"/>
        <v>25</v>
      </c>
      <c r="G56" s="6">
        <f>VLOOKUP(B56,中交商品税率一览表!B:C,2,FALSE)</f>
        <v>0.13</v>
      </c>
    </row>
    <row r="57" spans="1:7" ht="16.3" x14ac:dyDescent="0.3">
      <c r="A57" s="2">
        <v>45099</v>
      </c>
      <c r="B57" s="3" t="s">
        <v>176</v>
      </c>
      <c r="C57" s="3" t="s">
        <v>460</v>
      </c>
      <c r="D57" s="15">
        <v>2</v>
      </c>
      <c r="E57" s="10">
        <v>6.5</v>
      </c>
      <c r="F57" s="10">
        <f t="shared" si="0"/>
        <v>13</v>
      </c>
      <c r="G57" s="6">
        <f>VLOOKUP(B57,中交商品税率一览表!B:C,2,FALSE)</f>
        <v>0.09</v>
      </c>
    </row>
    <row r="58" spans="1:7" ht="16.3" x14ac:dyDescent="0.3">
      <c r="A58" s="2">
        <v>45099</v>
      </c>
      <c r="B58" s="3" t="s">
        <v>210</v>
      </c>
      <c r="C58" s="3" t="s">
        <v>460</v>
      </c>
      <c r="D58" s="15">
        <v>5</v>
      </c>
      <c r="E58" s="10">
        <v>5</v>
      </c>
      <c r="F58" s="10">
        <f t="shared" si="0"/>
        <v>25</v>
      </c>
      <c r="G58" s="6">
        <f>VLOOKUP(B58,中交商品税率一览表!B:C,2,FALSE)</f>
        <v>0.09</v>
      </c>
    </row>
    <row r="59" spans="1:7" ht="16.3" x14ac:dyDescent="0.3">
      <c r="A59" s="2">
        <v>45099</v>
      </c>
      <c r="B59" s="3" t="s">
        <v>62</v>
      </c>
      <c r="C59" s="3" t="s">
        <v>491</v>
      </c>
      <c r="D59" s="15">
        <v>12</v>
      </c>
      <c r="E59" s="10">
        <v>25</v>
      </c>
      <c r="F59" s="10">
        <f t="shared" si="0"/>
        <v>300</v>
      </c>
      <c r="G59" s="6">
        <f>VLOOKUP(B59,中交商品税率一览表!B:C,2,FALSE)</f>
        <v>0</v>
      </c>
    </row>
    <row r="60" spans="1:7" ht="16.3" x14ac:dyDescent="0.3">
      <c r="A60" s="2">
        <v>45099</v>
      </c>
      <c r="B60" s="3" t="s">
        <v>228</v>
      </c>
      <c r="C60" s="3" t="s">
        <v>460</v>
      </c>
      <c r="D60" s="15">
        <v>1</v>
      </c>
      <c r="E60" s="10">
        <v>10</v>
      </c>
      <c r="F60" s="10">
        <f t="shared" si="0"/>
        <v>10</v>
      </c>
      <c r="G60" s="6">
        <f>VLOOKUP(B60,中交商品税率一览表!B:C,2,FALSE)</f>
        <v>0.09</v>
      </c>
    </row>
    <row r="61" spans="1:7" ht="16.3" x14ac:dyDescent="0.3">
      <c r="A61" s="2">
        <v>45099</v>
      </c>
      <c r="B61" s="3" t="s">
        <v>313</v>
      </c>
      <c r="C61" s="3" t="s">
        <v>460</v>
      </c>
      <c r="D61" s="15">
        <v>3</v>
      </c>
      <c r="E61" s="10">
        <v>7.5</v>
      </c>
      <c r="F61" s="10">
        <f t="shared" si="0"/>
        <v>22.5</v>
      </c>
      <c r="G61" s="6">
        <f>VLOOKUP(B61,中交商品税率一览表!B:C,2,FALSE)</f>
        <v>0.13</v>
      </c>
    </row>
    <row r="62" spans="1:7" ht="16.3" x14ac:dyDescent="0.3">
      <c r="A62" s="2">
        <v>45099</v>
      </c>
      <c r="B62" s="3" t="s">
        <v>22</v>
      </c>
      <c r="C62" s="3" t="s">
        <v>460</v>
      </c>
      <c r="D62" s="15">
        <v>15</v>
      </c>
      <c r="E62" s="10">
        <v>24</v>
      </c>
      <c r="F62" s="10">
        <f t="shared" si="0"/>
        <v>360</v>
      </c>
      <c r="G62" s="6">
        <f>VLOOKUP(B62,中交商品税率一览表!B:C,2,FALSE)</f>
        <v>0</v>
      </c>
    </row>
    <row r="63" spans="1:7" ht="16.3" x14ac:dyDescent="0.3">
      <c r="A63" s="2">
        <v>45099</v>
      </c>
      <c r="B63" s="3" t="s">
        <v>230</v>
      </c>
      <c r="C63" s="3" t="s">
        <v>460</v>
      </c>
      <c r="D63" s="15">
        <v>30</v>
      </c>
      <c r="E63" s="10">
        <v>32</v>
      </c>
      <c r="F63" s="10">
        <f t="shared" si="0"/>
        <v>960</v>
      </c>
      <c r="G63" s="6">
        <f>VLOOKUP(B63,中交商品税率一览表!B:C,2,FALSE)</f>
        <v>0.09</v>
      </c>
    </row>
    <row r="64" spans="1:7" ht="16.3" x14ac:dyDescent="0.3">
      <c r="A64" s="2">
        <v>45099</v>
      </c>
      <c r="B64" s="3" t="s">
        <v>79</v>
      </c>
      <c r="C64" s="3" t="s">
        <v>460</v>
      </c>
      <c r="D64" s="15">
        <v>15</v>
      </c>
      <c r="E64" s="10">
        <v>27</v>
      </c>
      <c r="F64" s="10">
        <f t="shared" si="0"/>
        <v>405</v>
      </c>
      <c r="G64" s="6">
        <f>VLOOKUP(B64,中交商品税率一览表!B:C,2,FALSE)</f>
        <v>0</v>
      </c>
    </row>
    <row r="65" spans="1:7" ht="16.3" x14ac:dyDescent="0.3">
      <c r="A65" s="2">
        <v>45099</v>
      </c>
      <c r="B65" s="3" t="s">
        <v>59</v>
      </c>
      <c r="C65" s="3" t="s">
        <v>460</v>
      </c>
      <c r="D65" s="15">
        <v>6</v>
      </c>
      <c r="E65" s="10">
        <v>21</v>
      </c>
      <c r="F65" s="10">
        <f t="shared" si="0"/>
        <v>126</v>
      </c>
      <c r="G65" s="6">
        <f>VLOOKUP(B65,中交商品税率一览表!B:C,2,FALSE)</f>
        <v>0</v>
      </c>
    </row>
    <row r="66" spans="1:7" ht="16.3" x14ac:dyDescent="0.3">
      <c r="A66" s="2">
        <v>45099</v>
      </c>
      <c r="B66" s="3" t="s">
        <v>56</v>
      </c>
      <c r="C66" s="3" t="s">
        <v>460</v>
      </c>
      <c r="D66" s="15">
        <v>13</v>
      </c>
      <c r="E66" s="10">
        <v>17</v>
      </c>
      <c r="F66" s="10">
        <f t="shared" ref="F66:F103" si="1">D66*E66</f>
        <v>221</v>
      </c>
      <c r="G66" s="6">
        <f>VLOOKUP(B66,中交商品税率一览表!B:C,2,FALSE)</f>
        <v>0</v>
      </c>
    </row>
    <row r="67" spans="1:7" ht="16.3" x14ac:dyDescent="0.3">
      <c r="A67" s="2">
        <v>45099</v>
      </c>
      <c r="B67" s="3" t="s">
        <v>57</v>
      </c>
      <c r="C67" s="3" t="s">
        <v>460</v>
      </c>
      <c r="D67" s="15">
        <v>0.5</v>
      </c>
      <c r="E67" s="10">
        <v>16.600000000000001</v>
      </c>
      <c r="F67" s="10">
        <f t="shared" si="1"/>
        <v>8.3000000000000007</v>
      </c>
      <c r="G67" s="6">
        <f>VLOOKUP(B67,中交商品税率一览表!B:C,2,FALSE)</f>
        <v>0</v>
      </c>
    </row>
    <row r="68" spans="1:7" ht="16.3" x14ac:dyDescent="0.3">
      <c r="A68" s="2">
        <v>45099</v>
      </c>
      <c r="B68" s="3" t="s">
        <v>64</v>
      </c>
      <c r="C68" s="3" t="s">
        <v>460</v>
      </c>
      <c r="D68" s="15">
        <v>7</v>
      </c>
      <c r="E68" s="10">
        <v>8</v>
      </c>
      <c r="F68" s="10">
        <f t="shared" si="1"/>
        <v>56</v>
      </c>
      <c r="G68" s="6">
        <f>VLOOKUP(B68,中交商品税率一览表!B:C,2,FALSE)</f>
        <v>0</v>
      </c>
    </row>
    <row r="69" spans="1:7" ht="16.3" x14ac:dyDescent="0.3">
      <c r="A69" s="2">
        <v>45099</v>
      </c>
      <c r="B69" s="3" t="s">
        <v>406</v>
      </c>
      <c r="C69" s="3" t="s">
        <v>461</v>
      </c>
      <c r="D69" s="15">
        <v>3</v>
      </c>
      <c r="E69" s="10">
        <v>8.8000000000000007</v>
      </c>
      <c r="F69" s="10">
        <f t="shared" si="1"/>
        <v>26.400000000000002</v>
      </c>
      <c r="G69" s="6">
        <f>VLOOKUP(B69,中交商品税率一览表!B:C,2,FALSE)</f>
        <v>0.13</v>
      </c>
    </row>
    <row r="70" spans="1:7" ht="16.3" x14ac:dyDescent="0.3">
      <c r="A70" s="2">
        <v>45099</v>
      </c>
      <c r="B70" s="3" t="s">
        <v>227</v>
      </c>
      <c r="C70" s="3" t="s">
        <v>460</v>
      </c>
      <c r="D70" s="15">
        <v>94</v>
      </c>
      <c r="E70" s="10">
        <v>4.5</v>
      </c>
      <c r="F70" s="10">
        <f t="shared" si="1"/>
        <v>423</v>
      </c>
      <c r="G70" s="6">
        <f>VLOOKUP(B70,中交商品税率一览表!B:C,2,FALSE)</f>
        <v>0.09</v>
      </c>
    </row>
    <row r="71" spans="1:7" ht="16.3" x14ac:dyDescent="0.3">
      <c r="A71" s="2">
        <v>45099</v>
      </c>
      <c r="B71" s="3" t="s">
        <v>274</v>
      </c>
      <c r="C71" s="3" t="s">
        <v>460</v>
      </c>
      <c r="D71" s="15">
        <v>8</v>
      </c>
      <c r="E71" s="10">
        <v>17</v>
      </c>
      <c r="F71" s="10">
        <f t="shared" si="1"/>
        <v>136</v>
      </c>
      <c r="G71" s="6">
        <f>VLOOKUP(B71,中交商品税率一览表!B:C,2,FALSE)</f>
        <v>0.09</v>
      </c>
    </row>
    <row r="72" spans="1:7" ht="16.3" x14ac:dyDescent="0.3">
      <c r="A72" s="2">
        <v>45099</v>
      </c>
      <c r="B72" s="3" t="s">
        <v>268</v>
      </c>
      <c r="C72" s="3" t="s">
        <v>460</v>
      </c>
      <c r="D72" s="15">
        <v>12</v>
      </c>
      <c r="E72" s="10">
        <v>12.5</v>
      </c>
      <c r="F72" s="10">
        <f t="shared" si="1"/>
        <v>150</v>
      </c>
      <c r="G72" s="6">
        <f>VLOOKUP(B72,中交商品税率一览表!B:C,2,FALSE)</f>
        <v>0.09</v>
      </c>
    </row>
    <row r="73" spans="1:7" ht="16.3" x14ac:dyDescent="0.3">
      <c r="A73" s="2">
        <v>45099</v>
      </c>
      <c r="B73" s="3" t="s">
        <v>201</v>
      </c>
      <c r="C73" s="3" t="s">
        <v>460</v>
      </c>
      <c r="D73" s="15">
        <v>14.5</v>
      </c>
      <c r="E73" s="10">
        <v>6.5</v>
      </c>
      <c r="F73" s="10">
        <f t="shared" si="1"/>
        <v>94.25</v>
      </c>
      <c r="G73" s="6">
        <f>VLOOKUP(B73,中交商品税率一览表!B:C,2,FALSE)</f>
        <v>0.09</v>
      </c>
    </row>
    <row r="74" spans="1:7" ht="16.3" x14ac:dyDescent="0.3">
      <c r="A74" s="2">
        <v>45099</v>
      </c>
      <c r="B74" s="3" t="s">
        <v>275</v>
      </c>
      <c r="C74" s="3" t="s">
        <v>462</v>
      </c>
      <c r="D74" s="15">
        <v>60</v>
      </c>
      <c r="E74" s="10">
        <f>198/30</f>
        <v>6.6</v>
      </c>
      <c r="F74" s="10">
        <f t="shared" si="1"/>
        <v>396</v>
      </c>
      <c r="G74" s="6">
        <f>VLOOKUP(B74,中交商品税率一览表!B:C,2,FALSE)</f>
        <v>0.09</v>
      </c>
    </row>
    <row r="75" spans="1:7" ht="16.3" x14ac:dyDescent="0.3">
      <c r="A75" s="2">
        <v>45099</v>
      </c>
      <c r="B75" s="3" t="s">
        <v>276</v>
      </c>
      <c r="C75" s="3" t="s">
        <v>498</v>
      </c>
      <c r="D75" s="15">
        <v>2</v>
      </c>
      <c r="E75" s="10">
        <v>70</v>
      </c>
      <c r="F75" s="10">
        <f t="shared" si="1"/>
        <v>140</v>
      </c>
      <c r="G75" s="6">
        <f>VLOOKUP(B75,中交商品税率一览表!B:C,2,FALSE)</f>
        <v>0.09</v>
      </c>
    </row>
    <row r="76" spans="1:7" ht="16.3" x14ac:dyDescent="0.3">
      <c r="A76" s="2">
        <v>45099</v>
      </c>
      <c r="B76" s="3" t="s">
        <v>269</v>
      </c>
      <c r="C76" s="3" t="s">
        <v>460</v>
      </c>
      <c r="D76" s="15">
        <v>16</v>
      </c>
      <c r="E76" s="10">
        <v>4</v>
      </c>
      <c r="F76" s="10">
        <f t="shared" si="1"/>
        <v>64</v>
      </c>
      <c r="G76" s="6">
        <f>VLOOKUP(B76,中交商品税率一览表!B:C,2,FALSE)</f>
        <v>0.09</v>
      </c>
    </row>
    <row r="77" spans="1:7" ht="16.3" x14ac:dyDescent="0.3">
      <c r="A77" s="2">
        <v>45099</v>
      </c>
      <c r="B77" s="3" t="s">
        <v>167</v>
      </c>
      <c r="C77" s="3" t="s">
        <v>460</v>
      </c>
      <c r="D77" s="15">
        <v>18</v>
      </c>
      <c r="E77" s="10">
        <f>150/18</f>
        <v>8.3333333333333339</v>
      </c>
      <c r="F77" s="10">
        <f t="shared" si="1"/>
        <v>150</v>
      </c>
      <c r="G77" s="6">
        <f>VLOOKUP(B77,中交商品税率一览表!B:C,2,FALSE)</f>
        <v>0.09</v>
      </c>
    </row>
    <row r="78" spans="1:7" ht="16.3" x14ac:dyDescent="0.3">
      <c r="A78" s="2">
        <v>45099</v>
      </c>
      <c r="B78" s="3" t="s">
        <v>165</v>
      </c>
      <c r="C78" s="3" t="s">
        <v>460</v>
      </c>
      <c r="D78" s="15">
        <v>3.9</v>
      </c>
      <c r="E78" s="10">
        <v>8</v>
      </c>
      <c r="F78" s="10">
        <f t="shared" si="1"/>
        <v>31.2</v>
      </c>
      <c r="G78" s="6">
        <f>VLOOKUP(B78,中交商品税率一览表!B:C,2,FALSE)</f>
        <v>0.09</v>
      </c>
    </row>
    <row r="79" spans="1:7" ht="16.3" x14ac:dyDescent="0.3">
      <c r="A79" s="2">
        <v>45099</v>
      </c>
      <c r="B79" s="3" t="s">
        <v>408</v>
      </c>
      <c r="C79" s="3" t="s">
        <v>471</v>
      </c>
      <c r="D79" s="15">
        <v>5</v>
      </c>
      <c r="E79" s="10">
        <v>54</v>
      </c>
      <c r="F79" s="10">
        <f t="shared" si="1"/>
        <v>270</v>
      </c>
      <c r="G79" s="6">
        <f>VLOOKUP(B79,中交商品税率一览表!B:C,2,FALSE)</f>
        <v>0.13</v>
      </c>
    </row>
    <row r="80" spans="1:7" ht="16.3" x14ac:dyDescent="0.3">
      <c r="A80" s="2">
        <v>45099</v>
      </c>
      <c r="B80" s="3" t="s">
        <v>291</v>
      </c>
      <c r="C80" s="3" t="s">
        <v>471</v>
      </c>
      <c r="D80" s="15">
        <v>1</v>
      </c>
      <c r="E80" s="10">
        <v>50</v>
      </c>
      <c r="F80" s="10">
        <f t="shared" si="1"/>
        <v>50</v>
      </c>
      <c r="G80" s="6">
        <f>VLOOKUP(B80,中交商品税率一览表!B:C,2,FALSE)</f>
        <v>0.13</v>
      </c>
    </row>
    <row r="81" spans="1:7" ht="16.3" x14ac:dyDescent="0.3">
      <c r="A81" s="2">
        <v>45099</v>
      </c>
      <c r="B81" s="3" t="s">
        <v>292</v>
      </c>
      <c r="C81" s="3" t="s">
        <v>467</v>
      </c>
      <c r="D81" s="15">
        <v>10</v>
      </c>
      <c r="E81" s="10">
        <v>16.25</v>
      </c>
      <c r="F81" s="10">
        <f t="shared" si="1"/>
        <v>162.5</v>
      </c>
      <c r="G81" s="6">
        <f>VLOOKUP(B81,中交商品税率一览表!B:C,2,FALSE)</f>
        <v>0.13</v>
      </c>
    </row>
    <row r="82" spans="1:7" ht="16.3" x14ac:dyDescent="0.3">
      <c r="A82" s="2">
        <v>45099</v>
      </c>
      <c r="B82" s="3" t="s">
        <v>290</v>
      </c>
      <c r="C82" s="3" t="s">
        <v>471</v>
      </c>
      <c r="D82" s="15">
        <v>4</v>
      </c>
      <c r="E82" s="10">
        <v>45</v>
      </c>
      <c r="F82" s="10">
        <f t="shared" si="1"/>
        <v>180</v>
      </c>
      <c r="G82" s="6">
        <f>VLOOKUP(B82,中交商品税率一览表!B:C,2,FALSE)</f>
        <v>0.13</v>
      </c>
    </row>
    <row r="83" spans="1:7" ht="16.3" x14ac:dyDescent="0.3">
      <c r="A83" s="2">
        <v>45099</v>
      </c>
      <c r="B83" s="3" t="s">
        <v>60</v>
      </c>
      <c r="C83" s="3" t="s">
        <v>461</v>
      </c>
      <c r="D83" s="15">
        <v>5</v>
      </c>
      <c r="E83" s="10">
        <v>35.1</v>
      </c>
      <c r="F83" s="10">
        <f t="shared" si="1"/>
        <v>175.5</v>
      </c>
      <c r="G83" s="6">
        <f>VLOOKUP(B83,中交商品税率一览表!B:C,2,FALSE)</f>
        <v>0</v>
      </c>
    </row>
    <row r="84" spans="1:7" ht="16.3" x14ac:dyDescent="0.3">
      <c r="A84" s="2">
        <v>45099</v>
      </c>
      <c r="B84" s="3" t="s">
        <v>400</v>
      </c>
      <c r="C84" s="3" t="s">
        <v>461</v>
      </c>
      <c r="D84" s="15">
        <v>3</v>
      </c>
      <c r="E84" s="10">
        <v>22.09</v>
      </c>
      <c r="F84" s="10">
        <f t="shared" si="1"/>
        <v>66.27</v>
      </c>
      <c r="G84" s="6">
        <f>VLOOKUP(B84,中交商品税率一览表!B:C,2,FALSE)</f>
        <v>0.13</v>
      </c>
    </row>
    <row r="85" spans="1:7" ht="16.3" x14ac:dyDescent="0.3">
      <c r="A85" s="2">
        <v>45099</v>
      </c>
      <c r="B85" s="3" t="s">
        <v>401</v>
      </c>
      <c r="C85" s="3" t="s">
        <v>461</v>
      </c>
      <c r="D85" s="15">
        <v>2</v>
      </c>
      <c r="E85" s="10">
        <v>19.2</v>
      </c>
      <c r="F85" s="10">
        <f t="shared" si="1"/>
        <v>38.4</v>
      </c>
      <c r="G85" s="6">
        <f>VLOOKUP(B85,中交商品税率一览表!B:C,2,FALSE)</f>
        <v>0.13</v>
      </c>
    </row>
    <row r="86" spans="1:7" ht="16.3" x14ac:dyDescent="0.3">
      <c r="A86" s="2">
        <v>45099</v>
      </c>
      <c r="B86" s="3" t="s">
        <v>233</v>
      </c>
      <c r="C86" s="3" t="s">
        <v>461</v>
      </c>
      <c r="D86" s="15">
        <v>1</v>
      </c>
      <c r="E86" s="10">
        <v>28.9</v>
      </c>
      <c r="F86" s="10">
        <f t="shared" si="1"/>
        <v>28.9</v>
      </c>
      <c r="G86" s="6">
        <f>VLOOKUP(B86,中交商品税率一览表!B:C,2,FALSE)</f>
        <v>0.09</v>
      </c>
    </row>
    <row r="87" spans="1:7" ht="16.3" x14ac:dyDescent="0.3">
      <c r="A87" s="2">
        <v>45100</v>
      </c>
      <c r="B87" s="3" t="s">
        <v>337</v>
      </c>
      <c r="C87" s="3" t="s">
        <v>460</v>
      </c>
      <c r="D87" s="15">
        <v>8</v>
      </c>
      <c r="E87" s="10">
        <v>8.75</v>
      </c>
      <c r="F87" s="10">
        <f t="shared" si="1"/>
        <v>70</v>
      </c>
      <c r="G87" s="6">
        <f>VLOOKUP(B87,中交商品税率一览表!B:C,2,FALSE)</f>
        <v>0.13</v>
      </c>
    </row>
    <row r="88" spans="1:7" ht="16.3" x14ac:dyDescent="0.3">
      <c r="A88" s="2">
        <v>45100</v>
      </c>
      <c r="B88" s="3" t="s">
        <v>112</v>
      </c>
      <c r="C88" s="3" t="s">
        <v>460</v>
      </c>
      <c r="D88" s="15">
        <v>32</v>
      </c>
      <c r="E88" s="10">
        <v>16.5</v>
      </c>
      <c r="F88" s="10">
        <f t="shared" si="1"/>
        <v>528</v>
      </c>
      <c r="G88" s="6">
        <f>VLOOKUP(B88,中交商品税率一览表!B:C,2,FALSE)</f>
        <v>0</v>
      </c>
    </row>
    <row r="89" spans="1:7" ht="16.3" x14ac:dyDescent="0.3">
      <c r="A89" s="2">
        <v>45100</v>
      </c>
      <c r="B89" s="3" t="s">
        <v>149</v>
      </c>
      <c r="C89" s="3" t="s">
        <v>460</v>
      </c>
      <c r="D89" s="15">
        <v>20</v>
      </c>
      <c r="E89" s="10">
        <v>3.3</v>
      </c>
      <c r="F89" s="10">
        <f t="shared" si="1"/>
        <v>66</v>
      </c>
      <c r="G89" s="6">
        <f>VLOOKUP(B89,中交商品税率一览表!B:C,2,FALSE)</f>
        <v>0</v>
      </c>
    </row>
    <row r="90" spans="1:7" ht="16.3" x14ac:dyDescent="0.3">
      <c r="A90" s="2">
        <v>45100</v>
      </c>
      <c r="B90" s="3" t="s">
        <v>409</v>
      </c>
      <c r="C90" s="3" t="s">
        <v>463</v>
      </c>
      <c r="D90" s="15">
        <v>1</v>
      </c>
      <c r="E90" s="10">
        <v>22.43</v>
      </c>
      <c r="F90" s="10">
        <f t="shared" si="1"/>
        <v>22.43</v>
      </c>
      <c r="G90" s="6">
        <f>VLOOKUP(B90,中交商品税率一览表!B:C,2,FALSE)</f>
        <v>0.13</v>
      </c>
    </row>
    <row r="91" spans="1:7" ht="16.3" x14ac:dyDescent="0.3">
      <c r="A91" s="2">
        <v>45100</v>
      </c>
      <c r="B91" s="3" t="s">
        <v>276</v>
      </c>
      <c r="C91" s="3" t="s">
        <v>498</v>
      </c>
      <c r="D91" s="15">
        <v>1</v>
      </c>
      <c r="E91" s="10">
        <v>70</v>
      </c>
      <c r="F91" s="10">
        <f t="shared" si="1"/>
        <v>70</v>
      </c>
      <c r="G91" s="6">
        <f>VLOOKUP(B91,中交商品税率一览表!B:C,2,FALSE)</f>
        <v>0.09</v>
      </c>
    </row>
    <row r="92" spans="1:7" ht="16.3" x14ac:dyDescent="0.3">
      <c r="A92" s="2">
        <v>45100</v>
      </c>
      <c r="B92" s="3" t="s">
        <v>361</v>
      </c>
      <c r="C92" s="3" t="s">
        <v>460</v>
      </c>
      <c r="D92" s="15">
        <v>4</v>
      </c>
      <c r="E92" s="10">
        <v>4.5</v>
      </c>
      <c r="F92" s="10">
        <f t="shared" si="1"/>
        <v>18</v>
      </c>
      <c r="G92" s="6">
        <f>VLOOKUP(B92,中交商品税率一览表!B:C,2,FALSE)</f>
        <v>0.13</v>
      </c>
    </row>
    <row r="93" spans="1:7" ht="16.3" x14ac:dyDescent="0.3">
      <c r="A93" s="2">
        <v>45100</v>
      </c>
      <c r="B93" s="3" t="s">
        <v>29</v>
      </c>
      <c r="C93" s="3" t="s">
        <v>460</v>
      </c>
      <c r="D93" s="15">
        <v>5</v>
      </c>
      <c r="E93" s="10">
        <v>7.5</v>
      </c>
      <c r="F93" s="10">
        <f t="shared" si="1"/>
        <v>37.5</v>
      </c>
      <c r="G93" s="6">
        <f>VLOOKUP(B93,中交商品税率一览表!B:C,2,FALSE)</f>
        <v>0</v>
      </c>
    </row>
    <row r="94" spans="1:7" ht="16.3" x14ac:dyDescent="0.3">
      <c r="A94" s="2">
        <v>45101</v>
      </c>
      <c r="B94" s="3" t="s">
        <v>18</v>
      </c>
      <c r="C94" s="3" t="s">
        <v>460</v>
      </c>
      <c r="D94" s="15">
        <v>1</v>
      </c>
      <c r="E94" s="10">
        <v>7.14</v>
      </c>
      <c r="F94" s="10">
        <f t="shared" si="1"/>
        <v>7.14</v>
      </c>
      <c r="G94" s="6">
        <f>VLOOKUP(B94,中交商品税率一览表!B:C,2,FALSE)</f>
        <v>0</v>
      </c>
    </row>
    <row r="95" spans="1:7" ht="16.3" x14ac:dyDescent="0.3">
      <c r="A95" s="2">
        <v>45101</v>
      </c>
      <c r="B95" s="3" t="s">
        <v>76</v>
      </c>
      <c r="C95" s="3" t="s">
        <v>460</v>
      </c>
      <c r="D95" s="15">
        <v>21</v>
      </c>
      <c r="E95" s="10">
        <v>41.4</v>
      </c>
      <c r="F95" s="10">
        <f t="shared" si="1"/>
        <v>869.4</v>
      </c>
      <c r="G95" s="6">
        <f>VLOOKUP(B95,中交商品税率一览表!B:C,2,FALSE)</f>
        <v>0</v>
      </c>
    </row>
    <row r="96" spans="1:7" ht="16.3" x14ac:dyDescent="0.3">
      <c r="A96" s="2">
        <v>45101</v>
      </c>
      <c r="B96" s="3" t="s">
        <v>151</v>
      </c>
      <c r="C96" s="3" t="s">
        <v>460</v>
      </c>
      <c r="D96" s="15">
        <v>10</v>
      </c>
      <c r="E96" s="10">
        <v>8</v>
      </c>
      <c r="F96" s="10">
        <f t="shared" si="1"/>
        <v>80</v>
      </c>
      <c r="G96" s="6">
        <f>VLOOKUP(B96,中交商品税率一览表!B:C,2,FALSE)</f>
        <v>0</v>
      </c>
    </row>
    <row r="97" spans="1:7" ht="16.3" x14ac:dyDescent="0.3">
      <c r="A97" s="2">
        <v>45101</v>
      </c>
      <c r="B97" s="3" t="s">
        <v>109</v>
      </c>
      <c r="C97" s="3" t="s">
        <v>460</v>
      </c>
      <c r="D97" s="15">
        <v>20</v>
      </c>
      <c r="E97" s="10">
        <v>23</v>
      </c>
      <c r="F97" s="10">
        <f t="shared" si="1"/>
        <v>460</v>
      </c>
      <c r="G97" s="6">
        <f>VLOOKUP(B97,中交商品税率一览表!B:C,2,FALSE)</f>
        <v>0</v>
      </c>
    </row>
    <row r="98" spans="1:7" ht="16.3" x14ac:dyDescent="0.3">
      <c r="A98" s="2">
        <v>45101</v>
      </c>
      <c r="B98" s="3" t="s">
        <v>277</v>
      </c>
      <c r="C98" s="3" t="s">
        <v>460</v>
      </c>
      <c r="D98" s="15">
        <v>0.5</v>
      </c>
      <c r="E98" s="10">
        <v>65</v>
      </c>
      <c r="F98" s="10">
        <f t="shared" si="1"/>
        <v>32.5</v>
      </c>
      <c r="G98" s="6">
        <f>VLOOKUP(B98,中交商品税率一览表!B:C,2,FALSE)</f>
        <v>0.09</v>
      </c>
    </row>
    <row r="99" spans="1:7" ht="16.3" x14ac:dyDescent="0.3">
      <c r="A99" s="2">
        <v>45101</v>
      </c>
      <c r="B99" s="3" t="s">
        <v>204</v>
      </c>
      <c r="C99" s="3" t="s">
        <v>460</v>
      </c>
      <c r="D99" s="15">
        <v>0.5</v>
      </c>
      <c r="E99" s="10">
        <v>24</v>
      </c>
      <c r="F99" s="10">
        <f t="shared" si="1"/>
        <v>12</v>
      </c>
      <c r="G99" s="6">
        <f>VLOOKUP(B99,中交商品税率一览表!B:C,2,FALSE)</f>
        <v>0.09</v>
      </c>
    </row>
    <row r="100" spans="1:7" ht="16.3" x14ac:dyDescent="0.3">
      <c r="A100" s="2">
        <v>45101</v>
      </c>
      <c r="B100" s="3" t="s">
        <v>423</v>
      </c>
      <c r="C100" s="3" t="s">
        <v>461</v>
      </c>
      <c r="D100" s="15">
        <v>2</v>
      </c>
      <c r="E100" s="10">
        <v>75</v>
      </c>
      <c r="F100" s="10">
        <f t="shared" si="1"/>
        <v>150</v>
      </c>
      <c r="G100" s="6">
        <f>VLOOKUP(B100,中交商品税率一览表!B:C,2,FALSE)</f>
        <v>0.13</v>
      </c>
    </row>
    <row r="101" spans="1:7" ht="16.3" x14ac:dyDescent="0.3">
      <c r="A101" s="2">
        <v>45101</v>
      </c>
      <c r="B101" s="3" t="s">
        <v>29</v>
      </c>
      <c r="C101" s="3" t="s">
        <v>460</v>
      </c>
      <c r="D101" s="15">
        <v>8</v>
      </c>
      <c r="E101" s="10">
        <v>7.5</v>
      </c>
      <c r="F101" s="10">
        <f t="shared" si="1"/>
        <v>60</v>
      </c>
      <c r="G101" s="6">
        <f>VLOOKUP(B101,中交商品税率一览表!B:C,2,FALSE)</f>
        <v>0</v>
      </c>
    </row>
    <row r="102" spans="1:7" ht="16.3" x14ac:dyDescent="0.3">
      <c r="A102" s="2">
        <v>45101</v>
      </c>
      <c r="B102" s="3" t="s">
        <v>21</v>
      </c>
      <c r="C102" s="3" t="s">
        <v>460</v>
      </c>
      <c r="D102" s="15">
        <v>20</v>
      </c>
      <c r="E102" s="10">
        <v>2.9</v>
      </c>
      <c r="F102" s="10">
        <f t="shared" si="1"/>
        <v>58</v>
      </c>
      <c r="G102" s="6">
        <f>VLOOKUP(B102,中交商品税率一览表!B:C,2,FALSE)</f>
        <v>0</v>
      </c>
    </row>
    <row r="103" spans="1:7" ht="16.3" x14ac:dyDescent="0.3">
      <c r="A103" s="16">
        <v>45101</v>
      </c>
      <c r="B103" s="17" t="s">
        <v>134</v>
      </c>
      <c r="C103" s="17" t="s">
        <v>460</v>
      </c>
      <c r="D103" s="15">
        <v>1.6</v>
      </c>
      <c r="E103" s="18">
        <v>9.1</v>
      </c>
      <c r="F103" s="18">
        <f t="shared" si="1"/>
        <v>14.56</v>
      </c>
      <c r="G103" s="6">
        <f>VLOOKUP(B103,中交商品税率一览表!B:C,2,FALSE)</f>
        <v>0</v>
      </c>
    </row>
  </sheetData>
  <autoFilter ref="A1:G103" xr:uid="{00000000-0009-0000-0000-000006000000}"/>
  <phoneticPr fontId="1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0"/>
  <sheetViews>
    <sheetView workbookViewId="0">
      <selection activeCell="G1" sqref="G1:G2"/>
    </sheetView>
  </sheetViews>
  <sheetFormatPr defaultColWidth="9" defaultRowHeight="14.15" x14ac:dyDescent="0.3"/>
  <cols>
    <col min="1" max="1" width="12.3828125" customWidth="1"/>
    <col min="2" max="2" width="31.61328125" customWidth="1"/>
    <col min="3" max="3" width="8.84375" customWidth="1"/>
    <col min="4" max="4" width="9.23046875" style="8" customWidth="1"/>
    <col min="5" max="5" width="10.3828125" style="8" customWidth="1"/>
    <col min="6" max="6" width="11.61328125" style="8" customWidth="1"/>
  </cols>
  <sheetData>
    <row r="1" spans="1:7" ht="16.3" x14ac:dyDescent="0.3">
      <c r="A1" s="2" t="s">
        <v>457</v>
      </c>
      <c r="B1" s="3" t="s">
        <v>458</v>
      </c>
      <c r="C1" s="3" t="s">
        <v>7</v>
      </c>
      <c r="D1" s="15" t="s">
        <v>8</v>
      </c>
      <c r="E1" s="10" t="s">
        <v>9</v>
      </c>
      <c r="F1" s="10" t="s">
        <v>459</v>
      </c>
      <c r="G1" s="6" t="s">
        <v>13</v>
      </c>
    </row>
    <row r="2" spans="1:7" ht="16.3" x14ac:dyDescent="0.3">
      <c r="A2" s="2" t="s">
        <v>499</v>
      </c>
      <c r="B2" s="3" t="s">
        <v>67</v>
      </c>
      <c r="C2" s="3" t="s">
        <v>460</v>
      </c>
      <c r="D2" s="15">
        <v>3</v>
      </c>
      <c r="E2" s="10">
        <v>4.5</v>
      </c>
      <c r="F2" s="10">
        <f t="shared" ref="F2:F65" si="0">D2*E2</f>
        <v>13.5</v>
      </c>
      <c r="G2" s="6">
        <f>VLOOKUP(B2,中交商品税率一览表!B:C,2,FALSE)</f>
        <v>0</v>
      </c>
    </row>
    <row r="3" spans="1:7" ht="16.3" x14ac:dyDescent="0.3">
      <c r="A3" s="2" t="s">
        <v>499</v>
      </c>
      <c r="B3" s="3" t="s">
        <v>29</v>
      </c>
      <c r="C3" s="3" t="s">
        <v>460</v>
      </c>
      <c r="D3" s="15">
        <v>3</v>
      </c>
      <c r="E3" s="10">
        <v>7.5</v>
      </c>
      <c r="F3" s="10">
        <f t="shared" si="0"/>
        <v>22.5</v>
      </c>
      <c r="G3" s="6">
        <f>VLOOKUP(B3,中交商品税率一览表!B:C,2,FALSE)</f>
        <v>0</v>
      </c>
    </row>
    <row r="4" spans="1:7" ht="16.3" x14ac:dyDescent="0.3">
      <c r="A4" s="2" t="s">
        <v>499</v>
      </c>
      <c r="B4" s="3" t="s">
        <v>220</v>
      </c>
      <c r="C4" s="3" t="s">
        <v>464</v>
      </c>
      <c r="D4" s="15">
        <v>4</v>
      </c>
      <c r="E4" s="10">
        <f>358/4</f>
        <v>89.5</v>
      </c>
      <c r="F4" s="10">
        <f t="shared" si="0"/>
        <v>358</v>
      </c>
      <c r="G4" s="6">
        <f>VLOOKUP(B4,中交商品税率一览表!B:C,2,FALSE)</f>
        <v>0.09</v>
      </c>
    </row>
    <row r="5" spans="1:7" ht="16.3" x14ac:dyDescent="0.3">
      <c r="A5" s="2" t="s">
        <v>499</v>
      </c>
      <c r="B5" s="3" t="s">
        <v>16</v>
      </c>
      <c r="C5" s="3" t="s">
        <v>460</v>
      </c>
      <c r="D5" s="15">
        <v>1</v>
      </c>
      <c r="E5" s="10">
        <v>7.4</v>
      </c>
      <c r="F5" s="10">
        <f t="shared" si="0"/>
        <v>7.4</v>
      </c>
      <c r="G5" s="6">
        <f>VLOOKUP(B5,中交商品税率一览表!B:C,2,FALSE)</f>
        <v>0</v>
      </c>
    </row>
    <row r="6" spans="1:7" ht="16.3" x14ac:dyDescent="0.3">
      <c r="A6" s="2" t="s">
        <v>499</v>
      </c>
      <c r="B6" s="3" t="s">
        <v>27</v>
      </c>
      <c r="C6" s="3" t="s">
        <v>460</v>
      </c>
      <c r="D6" s="15">
        <v>1</v>
      </c>
      <c r="E6" s="10">
        <v>6.3</v>
      </c>
      <c r="F6" s="10">
        <f t="shared" si="0"/>
        <v>6.3</v>
      </c>
      <c r="G6" s="6">
        <f>VLOOKUP(B6,中交商品税率一览表!B:C,2,FALSE)</f>
        <v>0</v>
      </c>
    </row>
    <row r="7" spans="1:7" ht="16.3" x14ac:dyDescent="0.3">
      <c r="A7" s="2" t="s">
        <v>499</v>
      </c>
      <c r="B7" s="3" t="s">
        <v>271</v>
      </c>
      <c r="C7" s="3" t="s">
        <v>460</v>
      </c>
      <c r="D7" s="15">
        <v>16</v>
      </c>
      <c r="E7" s="10">
        <v>33</v>
      </c>
      <c r="F7" s="10">
        <f t="shared" si="0"/>
        <v>528</v>
      </c>
      <c r="G7" s="6">
        <f>VLOOKUP(B7,中交商品税率一览表!B:C,2,FALSE)</f>
        <v>0.09</v>
      </c>
    </row>
    <row r="8" spans="1:7" ht="16.3" x14ac:dyDescent="0.3">
      <c r="A8" s="2" t="s">
        <v>499</v>
      </c>
      <c r="B8" s="3" t="s">
        <v>37</v>
      </c>
      <c r="C8" s="3" t="s">
        <v>460</v>
      </c>
      <c r="D8" s="15">
        <v>5</v>
      </c>
      <c r="E8" s="10">
        <v>3</v>
      </c>
      <c r="F8" s="10">
        <f t="shared" si="0"/>
        <v>15</v>
      </c>
      <c r="G8" s="6">
        <f>VLOOKUP(B8,中交商品税率一览表!B:C,2,FALSE)</f>
        <v>0</v>
      </c>
    </row>
    <row r="9" spans="1:7" ht="16.3" x14ac:dyDescent="0.3">
      <c r="A9" s="2" t="s">
        <v>499</v>
      </c>
      <c r="B9" s="3" t="s">
        <v>407</v>
      </c>
      <c r="C9" s="3" t="s">
        <v>461</v>
      </c>
      <c r="D9" s="15">
        <v>2</v>
      </c>
      <c r="E9" s="10">
        <v>18.399999999999999</v>
      </c>
      <c r="F9" s="10">
        <f t="shared" si="0"/>
        <v>36.799999999999997</v>
      </c>
      <c r="G9" s="6">
        <f>VLOOKUP(B9,中交商品税率一览表!B:C,2,FALSE)</f>
        <v>0.13</v>
      </c>
    </row>
    <row r="10" spans="1:7" ht="16.3" x14ac:dyDescent="0.3">
      <c r="A10" s="2" t="s">
        <v>499</v>
      </c>
      <c r="B10" s="3" t="s">
        <v>328</v>
      </c>
      <c r="C10" s="3" t="s">
        <v>463</v>
      </c>
      <c r="D10" s="15">
        <v>2</v>
      </c>
      <c r="E10" s="10">
        <v>9.42</v>
      </c>
      <c r="F10" s="10">
        <f t="shared" si="0"/>
        <v>18.84</v>
      </c>
      <c r="G10" s="6">
        <f>VLOOKUP(B10,中交商品税率一览表!B:C,2,FALSE)</f>
        <v>0.13</v>
      </c>
    </row>
    <row r="11" spans="1:7" ht="16.3" x14ac:dyDescent="0.3">
      <c r="A11" s="2" t="s">
        <v>499</v>
      </c>
      <c r="B11" s="3" t="s">
        <v>76</v>
      </c>
      <c r="C11" s="3" t="s">
        <v>460</v>
      </c>
      <c r="D11" s="15">
        <v>8</v>
      </c>
      <c r="E11" s="10">
        <v>41.4</v>
      </c>
      <c r="F11" s="10">
        <f t="shared" si="0"/>
        <v>331.2</v>
      </c>
      <c r="G11" s="6">
        <f>VLOOKUP(B11,中交商品税率一览表!B:C,2,FALSE)</f>
        <v>0</v>
      </c>
    </row>
    <row r="12" spans="1:7" ht="16.3" x14ac:dyDescent="0.3">
      <c r="A12" s="2" t="s">
        <v>499</v>
      </c>
      <c r="B12" s="3" t="s">
        <v>21</v>
      </c>
      <c r="C12" s="3" t="s">
        <v>460</v>
      </c>
      <c r="D12" s="15">
        <v>10</v>
      </c>
      <c r="E12" s="10">
        <v>2.9</v>
      </c>
      <c r="F12" s="10">
        <f t="shared" si="0"/>
        <v>29</v>
      </c>
      <c r="G12" s="6">
        <f>VLOOKUP(B12,中交商品税率一览表!B:C,2,FALSE)</f>
        <v>0</v>
      </c>
    </row>
    <row r="13" spans="1:7" ht="16.3" x14ac:dyDescent="0.3">
      <c r="A13" s="2" t="s">
        <v>499</v>
      </c>
      <c r="B13" s="3" t="s">
        <v>151</v>
      </c>
      <c r="C13" s="3" t="s">
        <v>460</v>
      </c>
      <c r="D13" s="15">
        <v>3</v>
      </c>
      <c r="E13" s="10">
        <v>8</v>
      </c>
      <c r="F13" s="10">
        <f t="shared" si="0"/>
        <v>24</v>
      </c>
      <c r="G13" s="6">
        <f>VLOOKUP(B13,中交商品税率一览表!B:C,2,FALSE)</f>
        <v>0</v>
      </c>
    </row>
    <row r="14" spans="1:7" ht="16.3" x14ac:dyDescent="0.3">
      <c r="A14" s="2" t="s">
        <v>499</v>
      </c>
      <c r="B14" s="3" t="s">
        <v>109</v>
      </c>
      <c r="C14" s="3" t="s">
        <v>460</v>
      </c>
      <c r="D14" s="15">
        <v>3</v>
      </c>
      <c r="E14" s="10">
        <v>23</v>
      </c>
      <c r="F14" s="10">
        <f t="shared" si="0"/>
        <v>69</v>
      </c>
      <c r="G14" s="6">
        <f>VLOOKUP(B14,中交商品税率一览表!B:C,2,FALSE)</f>
        <v>0</v>
      </c>
    </row>
    <row r="15" spans="1:7" ht="16.3" x14ac:dyDescent="0.3">
      <c r="A15" s="2" t="s">
        <v>499</v>
      </c>
      <c r="B15" s="3" t="s">
        <v>37</v>
      </c>
      <c r="C15" s="3" t="s">
        <v>460</v>
      </c>
      <c r="D15" s="15">
        <v>2.0099999999999998</v>
      </c>
      <c r="E15" s="10">
        <v>3</v>
      </c>
      <c r="F15" s="10">
        <f t="shared" si="0"/>
        <v>6.0299999999999994</v>
      </c>
      <c r="G15" s="6">
        <f>VLOOKUP(B15,中交商品税率一览表!B:C,2,FALSE)</f>
        <v>0</v>
      </c>
    </row>
    <row r="16" spans="1:7" ht="16.3" x14ac:dyDescent="0.3">
      <c r="A16" s="2" t="s">
        <v>499</v>
      </c>
      <c r="B16" s="3" t="s">
        <v>120</v>
      </c>
      <c r="C16" s="3" t="s">
        <v>460</v>
      </c>
      <c r="D16" s="15">
        <v>8</v>
      </c>
      <c r="E16" s="10">
        <v>5.8</v>
      </c>
      <c r="F16" s="10">
        <f t="shared" si="0"/>
        <v>46.4</v>
      </c>
      <c r="G16" s="6">
        <f>VLOOKUP(B16,中交商品税率一览表!B:C,2,FALSE)</f>
        <v>0</v>
      </c>
    </row>
    <row r="17" spans="1:7" ht="16.3" x14ac:dyDescent="0.3">
      <c r="A17" s="2" t="s">
        <v>499</v>
      </c>
      <c r="B17" s="3" t="s">
        <v>297</v>
      </c>
      <c r="C17" s="3" t="s">
        <v>460</v>
      </c>
      <c r="D17" s="15">
        <v>2</v>
      </c>
      <c r="E17" s="10">
        <v>7.2</v>
      </c>
      <c r="F17" s="10">
        <f t="shared" si="0"/>
        <v>14.4</v>
      </c>
      <c r="G17" s="6">
        <f>VLOOKUP(B17,中交商品税率一览表!B:C,2,FALSE)</f>
        <v>0.13</v>
      </c>
    </row>
    <row r="18" spans="1:7" ht="16.3" x14ac:dyDescent="0.3">
      <c r="A18" s="2" t="s">
        <v>499</v>
      </c>
      <c r="B18" s="3" t="s">
        <v>407</v>
      </c>
      <c r="C18" s="3" t="s">
        <v>461</v>
      </c>
      <c r="D18" s="15">
        <v>2</v>
      </c>
      <c r="E18" s="10">
        <v>18.399999999999999</v>
      </c>
      <c r="F18" s="10">
        <f t="shared" si="0"/>
        <v>36.799999999999997</v>
      </c>
      <c r="G18" s="6">
        <f>VLOOKUP(B18,中交商品税率一览表!B:C,2,FALSE)</f>
        <v>0.13</v>
      </c>
    </row>
    <row r="19" spans="1:7" ht="16.3" x14ac:dyDescent="0.3">
      <c r="A19" s="2" t="s">
        <v>499</v>
      </c>
      <c r="B19" s="3" t="s">
        <v>88</v>
      </c>
      <c r="C19" s="3" t="s">
        <v>460</v>
      </c>
      <c r="D19" s="15">
        <v>25</v>
      </c>
      <c r="E19" s="10">
        <v>47.3</v>
      </c>
      <c r="F19" s="10">
        <f t="shared" si="0"/>
        <v>1182.5</v>
      </c>
      <c r="G19" s="6">
        <f>VLOOKUP(B19,中交商品税率一览表!B:C,2,FALSE)</f>
        <v>0</v>
      </c>
    </row>
    <row r="20" spans="1:7" ht="16.3" x14ac:dyDescent="0.3">
      <c r="A20" s="2" t="s">
        <v>499</v>
      </c>
      <c r="B20" s="3" t="s">
        <v>116</v>
      </c>
      <c r="C20" s="3" t="s">
        <v>460</v>
      </c>
      <c r="D20" s="15">
        <v>20</v>
      </c>
      <c r="E20" s="10">
        <v>7</v>
      </c>
      <c r="F20" s="10">
        <f t="shared" si="0"/>
        <v>140</v>
      </c>
      <c r="G20" s="6">
        <f>VLOOKUP(B20,中交商品税率一览表!B:C,2,FALSE)</f>
        <v>0</v>
      </c>
    </row>
    <row r="21" spans="1:7" ht="16.3" x14ac:dyDescent="0.3">
      <c r="A21" s="2" t="s">
        <v>499</v>
      </c>
      <c r="B21" s="3" t="s">
        <v>117</v>
      </c>
      <c r="C21" s="3" t="s">
        <v>460</v>
      </c>
      <c r="D21" s="15">
        <v>6</v>
      </c>
      <c r="E21" s="10">
        <v>4.9000000000000004</v>
      </c>
      <c r="F21" s="10">
        <f t="shared" si="0"/>
        <v>29.400000000000002</v>
      </c>
      <c r="G21" s="6">
        <f>VLOOKUP(B21,中交商品税率一览表!B:C,2,FALSE)</f>
        <v>0</v>
      </c>
    </row>
    <row r="22" spans="1:7" ht="16.3" x14ac:dyDescent="0.3">
      <c r="A22" s="2" t="s">
        <v>499</v>
      </c>
      <c r="B22" s="3" t="s">
        <v>41</v>
      </c>
      <c r="C22" s="3" t="s">
        <v>460</v>
      </c>
      <c r="D22" s="15">
        <v>8</v>
      </c>
      <c r="E22" s="10">
        <v>7</v>
      </c>
      <c r="F22" s="10">
        <f t="shared" si="0"/>
        <v>56</v>
      </c>
      <c r="G22" s="6">
        <f>VLOOKUP(B22,中交商品税率一览表!B:C,2,FALSE)</f>
        <v>0</v>
      </c>
    </row>
    <row r="23" spans="1:7" ht="16.3" x14ac:dyDescent="0.3">
      <c r="A23" s="2" t="s">
        <v>499</v>
      </c>
      <c r="B23" s="3" t="s">
        <v>58</v>
      </c>
      <c r="C23" s="3" t="s">
        <v>460</v>
      </c>
      <c r="D23" s="15">
        <v>10</v>
      </c>
      <c r="E23" s="10">
        <v>24</v>
      </c>
      <c r="F23" s="10">
        <f t="shared" si="0"/>
        <v>240</v>
      </c>
      <c r="G23" s="6">
        <f>VLOOKUP(B23,中交商品税率一览表!B:C,2,FALSE)</f>
        <v>0</v>
      </c>
    </row>
    <row r="24" spans="1:7" ht="16.3" x14ac:dyDescent="0.3">
      <c r="A24" s="2" t="s">
        <v>499</v>
      </c>
      <c r="B24" s="3" t="s">
        <v>22</v>
      </c>
      <c r="C24" s="3" t="s">
        <v>460</v>
      </c>
      <c r="D24" s="15">
        <v>10</v>
      </c>
      <c r="E24" s="10">
        <v>24</v>
      </c>
      <c r="F24" s="10">
        <f t="shared" si="0"/>
        <v>240</v>
      </c>
      <c r="G24" s="6">
        <f>VLOOKUP(B24,中交商品税率一览表!B:C,2,FALSE)</f>
        <v>0</v>
      </c>
    </row>
    <row r="25" spans="1:7" ht="16.3" x14ac:dyDescent="0.3">
      <c r="A25" s="2" t="s">
        <v>499</v>
      </c>
      <c r="B25" s="3" t="s">
        <v>67</v>
      </c>
      <c r="C25" s="3" t="s">
        <v>460</v>
      </c>
      <c r="D25" s="15">
        <v>6</v>
      </c>
      <c r="E25" s="10">
        <v>4.5</v>
      </c>
      <c r="F25" s="10">
        <f t="shared" si="0"/>
        <v>27</v>
      </c>
      <c r="G25" s="6">
        <f>VLOOKUP(B25,中交商品税率一览表!B:C,2,FALSE)</f>
        <v>0</v>
      </c>
    </row>
    <row r="26" spans="1:7" ht="16.3" x14ac:dyDescent="0.3">
      <c r="A26" s="2" t="s">
        <v>499</v>
      </c>
      <c r="B26" s="3" t="s">
        <v>62</v>
      </c>
      <c r="C26" s="3" t="s">
        <v>491</v>
      </c>
      <c r="D26" s="15">
        <v>12</v>
      </c>
      <c r="E26" s="10">
        <v>25</v>
      </c>
      <c r="F26" s="10">
        <f t="shared" si="0"/>
        <v>300</v>
      </c>
      <c r="G26" s="6">
        <f>VLOOKUP(B26,中交商品税率一览表!B:C,2,FALSE)</f>
        <v>0</v>
      </c>
    </row>
    <row r="27" spans="1:7" ht="16.3" x14ac:dyDescent="0.3">
      <c r="A27" s="2" t="s">
        <v>499</v>
      </c>
      <c r="B27" s="3" t="s">
        <v>21</v>
      </c>
      <c r="C27" s="3" t="s">
        <v>460</v>
      </c>
      <c r="D27" s="15">
        <v>10</v>
      </c>
      <c r="E27" s="10">
        <v>2.9</v>
      </c>
      <c r="F27" s="10">
        <f t="shared" si="0"/>
        <v>29</v>
      </c>
      <c r="G27" s="6">
        <f>VLOOKUP(B27,中交商品税率一览表!B:C,2,FALSE)</f>
        <v>0</v>
      </c>
    </row>
    <row r="28" spans="1:7" ht="16.3" x14ac:dyDescent="0.3">
      <c r="A28" s="2" t="s">
        <v>499</v>
      </c>
      <c r="B28" s="3" t="s">
        <v>16</v>
      </c>
      <c r="C28" s="3" t="s">
        <v>460</v>
      </c>
      <c r="D28" s="15">
        <v>3</v>
      </c>
      <c r="E28" s="10">
        <v>7.4</v>
      </c>
      <c r="F28" s="10">
        <f t="shared" si="0"/>
        <v>22.200000000000003</v>
      </c>
      <c r="G28" s="6">
        <f>VLOOKUP(B28,中交商品税率一览表!B:C,2,FALSE)</f>
        <v>0</v>
      </c>
    </row>
    <row r="29" spans="1:7" ht="16.3" x14ac:dyDescent="0.3">
      <c r="A29" s="2" t="s">
        <v>499</v>
      </c>
      <c r="B29" s="3" t="s">
        <v>29</v>
      </c>
      <c r="C29" s="3" t="s">
        <v>460</v>
      </c>
      <c r="D29" s="15">
        <v>5</v>
      </c>
      <c r="E29" s="10">
        <v>7.5</v>
      </c>
      <c r="F29" s="10">
        <f t="shared" si="0"/>
        <v>37.5</v>
      </c>
      <c r="G29" s="6">
        <f>VLOOKUP(B29,中交商品税率一览表!B:C,2,FALSE)</f>
        <v>0</v>
      </c>
    </row>
    <row r="30" spans="1:7" ht="16.3" x14ac:dyDescent="0.3">
      <c r="A30" s="2" t="s">
        <v>499</v>
      </c>
      <c r="B30" s="3" t="s">
        <v>51</v>
      </c>
      <c r="C30" s="3" t="s">
        <v>460</v>
      </c>
      <c r="D30" s="15">
        <v>4</v>
      </c>
      <c r="E30" s="10">
        <v>4.5</v>
      </c>
      <c r="F30" s="10">
        <f t="shared" si="0"/>
        <v>18</v>
      </c>
      <c r="G30" s="6">
        <f>VLOOKUP(B30,中交商品税率一览表!B:C,2,FALSE)</f>
        <v>0</v>
      </c>
    </row>
    <row r="31" spans="1:7" ht="16.3" x14ac:dyDescent="0.3">
      <c r="A31" s="2" t="s">
        <v>499</v>
      </c>
      <c r="B31" s="3" t="s">
        <v>121</v>
      </c>
      <c r="C31" s="3" t="s">
        <v>460</v>
      </c>
      <c r="D31" s="15">
        <v>3</v>
      </c>
      <c r="E31" s="10">
        <v>6</v>
      </c>
      <c r="F31" s="10">
        <f t="shared" si="0"/>
        <v>18</v>
      </c>
      <c r="G31" s="6">
        <f>VLOOKUP(B31,中交商品税率一览表!B:C,2,FALSE)</f>
        <v>0</v>
      </c>
    </row>
    <row r="32" spans="1:7" ht="16.3" x14ac:dyDescent="0.3">
      <c r="A32" s="2" t="s">
        <v>499</v>
      </c>
      <c r="B32" s="3" t="s">
        <v>27</v>
      </c>
      <c r="C32" s="3" t="s">
        <v>460</v>
      </c>
      <c r="D32" s="15">
        <v>2</v>
      </c>
      <c r="E32" s="10">
        <v>6.3</v>
      </c>
      <c r="F32" s="10">
        <f t="shared" si="0"/>
        <v>12.6</v>
      </c>
      <c r="G32" s="6">
        <f>VLOOKUP(B32,中交商品税率一览表!B:C,2,FALSE)</f>
        <v>0</v>
      </c>
    </row>
    <row r="33" spans="1:7" ht="16.3" x14ac:dyDescent="0.3">
      <c r="A33" s="2" t="s">
        <v>499</v>
      </c>
      <c r="B33" s="3" t="s">
        <v>28</v>
      </c>
      <c r="C33" s="3" t="s">
        <v>460</v>
      </c>
      <c r="D33" s="15">
        <v>1</v>
      </c>
      <c r="E33" s="10">
        <v>11.2</v>
      </c>
      <c r="F33" s="10">
        <f t="shared" si="0"/>
        <v>11.2</v>
      </c>
      <c r="G33" s="6">
        <f>VLOOKUP(B33,中交商品税率一览表!B:C,2,FALSE)</f>
        <v>0</v>
      </c>
    </row>
    <row r="34" spans="1:7" ht="16.3" x14ac:dyDescent="0.3">
      <c r="A34" s="2" t="s">
        <v>499</v>
      </c>
      <c r="B34" s="3" t="s">
        <v>15</v>
      </c>
      <c r="C34" s="3" t="s">
        <v>460</v>
      </c>
      <c r="D34" s="15">
        <v>3</v>
      </c>
      <c r="E34" s="10">
        <v>5</v>
      </c>
      <c r="F34" s="10">
        <f t="shared" si="0"/>
        <v>15</v>
      </c>
      <c r="G34" s="6">
        <f>VLOOKUP(B34,中交商品税率一览表!B:C,2,FALSE)</f>
        <v>0</v>
      </c>
    </row>
    <row r="35" spans="1:7" ht="16.3" x14ac:dyDescent="0.3">
      <c r="A35" s="2" t="s">
        <v>499</v>
      </c>
      <c r="B35" s="3" t="s">
        <v>18</v>
      </c>
      <c r="C35" s="3" t="s">
        <v>460</v>
      </c>
      <c r="D35" s="15">
        <v>3</v>
      </c>
      <c r="E35" s="10">
        <v>7.14</v>
      </c>
      <c r="F35" s="10">
        <f t="shared" si="0"/>
        <v>21.419999999999998</v>
      </c>
      <c r="G35" s="6">
        <f>VLOOKUP(B35,中交商品税率一览表!B:C,2,FALSE)</f>
        <v>0</v>
      </c>
    </row>
    <row r="36" spans="1:7" ht="16.3" x14ac:dyDescent="0.3">
      <c r="A36" s="2" t="s">
        <v>499</v>
      </c>
      <c r="B36" s="3" t="s">
        <v>74</v>
      </c>
      <c r="C36" s="3" t="s">
        <v>460</v>
      </c>
      <c r="D36" s="15">
        <v>2</v>
      </c>
      <c r="E36" s="10">
        <v>5.8</v>
      </c>
      <c r="F36" s="10">
        <f t="shared" si="0"/>
        <v>11.6</v>
      </c>
      <c r="G36" s="6">
        <f>VLOOKUP(B36,中交商品税率一览表!B:C,2,FALSE)</f>
        <v>0</v>
      </c>
    </row>
    <row r="37" spans="1:7" ht="16.3" x14ac:dyDescent="0.3">
      <c r="A37" s="2" t="s">
        <v>499</v>
      </c>
      <c r="B37" s="3" t="s">
        <v>19</v>
      </c>
      <c r="C37" s="3" t="s">
        <v>460</v>
      </c>
      <c r="D37" s="15">
        <v>6</v>
      </c>
      <c r="E37" s="10">
        <v>2.4</v>
      </c>
      <c r="F37" s="10">
        <f t="shared" si="0"/>
        <v>14.399999999999999</v>
      </c>
      <c r="G37" s="6">
        <f>VLOOKUP(B37,中交商品税率一览表!B:C,2,FALSE)</f>
        <v>0</v>
      </c>
    </row>
    <row r="38" spans="1:7" ht="16.3" x14ac:dyDescent="0.3">
      <c r="A38" s="2" t="s">
        <v>499</v>
      </c>
      <c r="B38" s="3" t="s">
        <v>43</v>
      </c>
      <c r="C38" s="3" t="s">
        <v>460</v>
      </c>
      <c r="D38" s="15">
        <v>7</v>
      </c>
      <c r="E38" s="10">
        <v>5</v>
      </c>
      <c r="F38" s="10">
        <f t="shared" si="0"/>
        <v>35</v>
      </c>
      <c r="G38" s="6">
        <f>VLOOKUP(B38,中交商品税率一览表!B:C,2,FALSE)</f>
        <v>0</v>
      </c>
    </row>
    <row r="39" spans="1:7" ht="16.3" x14ac:dyDescent="0.3">
      <c r="A39" s="2" t="s">
        <v>499</v>
      </c>
      <c r="B39" s="3" t="s">
        <v>44</v>
      </c>
      <c r="C39" s="3" t="s">
        <v>462</v>
      </c>
      <c r="D39" s="15">
        <v>10</v>
      </c>
      <c r="E39" s="10">
        <v>4</v>
      </c>
      <c r="F39" s="10">
        <f t="shared" si="0"/>
        <v>40</v>
      </c>
      <c r="G39" s="6">
        <f>VLOOKUP(B39,中交商品税率一览表!B:C,2,FALSE)</f>
        <v>0</v>
      </c>
    </row>
    <row r="40" spans="1:7" ht="16.3" x14ac:dyDescent="0.3">
      <c r="A40" s="2" t="s">
        <v>499</v>
      </c>
      <c r="B40" s="3" t="s">
        <v>45</v>
      </c>
      <c r="C40" s="3" t="s">
        <v>462</v>
      </c>
      <c r="D40" s="15">
        <v>10</v>
      </c>
      <c r="E40" s="10">
        <v>5</v>
      </c>
      <c r="F40" s="10">
        <f t="shared" si="0"/>
        <v>50</v>
      </c>
      <c r="G40" s="6">
        <f>VLOOKUP(B40,中交商品税率一览表!B:C,2,FALSE)</f>
        <v>0</v>
      </c>
    </row>
    <row r="41" spans="1:7" ht="16.3" x14ac:dyDescent="0.3">
      <c r="A41" s="2" t="s">
        <v>499</v>
      </c>
      <c r="B41" s="3" t="s">
        <v>186</v>
      </c>
      <c r="C41" s="3" t="s">
        <v>461</v>
      </c>
      <c r="D41" s="15">
        <v>2</v>
      </c>
      <c r="E41" s="10">
        <v>70.5</v>
      </c>
      <c r="F41" s="10">
        <f t="shared" si="0"/>
        <v>141</v>
      </c>
      <c r="G41" s="6">
        <f>VLOOKUP(B41,中交商品税率一览表!B:C,2,FALSE)</f>
        <v>0.09</v>
      </c>
    </row>
    <row r="42" spans="1:7" ht="16.3" x14ac:dyDescent="0.3">
      <c r="A42" s="2" t="s">
        <v>499</v>
      </c>
      <c r="B42" s="3" t="s">
        <v>226</v>
      </c>
      <c r="C42" s="3" t="s">
        <v>461</v>
      </c>
      <c r="D42" s="15">
        <v>2</v>
      </c>
      <c r="E42" s="10">
        <v>72.900000000000006</v>
      </c>
      <c r="F42" s="10">
        <f t="shared" si="0"/>
        <v>145.80000000000001</v>
      </c>
      <c r="G42" s="6">
        <f>VLOOKUP(B42,中交商品税率一览表!B:C,2,FALSE)</f>
        <v>0.09</v>
      </c>
    </row>
    <row r="43" spans="1:7" ht="16.3" x14ac:dyDescent="0.3">
      <c r="A43" s="2" t="s">
        <v>499</v>
      </c>
      <c r="B43" s="3" t="s">
        <v>393</v>
      </c>
      <c r="C43" s="3" t="s">
        <v>461</v>
      </c>
      <c r="D43" s="15">
        <v>2</v>
      </c>
      <c r="E43" s="10">
        <v>25</v>
      </c>
      <c r="F43" s="10">
        <f t="shared" si="0"/>
        <v>50</v>
      </c>
      <c r="G43" s="6">
        <f>VLOOKUP(B43,中交商品税率一览表!B:C,2,FALSE)</f>
        <v>0.13</v>
      </c>
    </row>
    <row r="44" spans="1:7" ht="16.3" x14ac:dyDescent="0.3">
      <c r="A44" s="2" t="s">
        <v>499</v>
      </c>
      <c r="B44" s="3" t="s">
        <v>40</v>
      </c>
      <c r="C44" s="3" t="s">
        <v>460</v>
      </c>
      <c r="D44" s="15">
        <v>10</v>
      </c>
      <c r="E44" s="10">
        <v>2.7</v>
      </c>
      <c r="F44" s="10">
        <f t="shared" si="0"/>
        <v>27</v>
      </c>
      <c r="G44" s="6">
        <f>VLOOKUP(B44,中交商品税率一览表!B:C,2,FALSE)</f>
        <v>0</v>
      </c>
    </row>
    <row r="45" spans="1:7" ht="16.3" x14ac:dyDescent="0.3">
      <c r="A45" s="2" t="s">
        <v>499</v>
      </c>
      <c r="B45" s="3" t="s">
        <v>227</v>
      </c>
      <c r="C45" s="3" t="s">
        <v>460</v>
      </c>
      <c r="D45" s="15">
        <v>70</v>
      </c>
      <c r="E45" s="10">
        <v>4.5</v>
      </c>
      <c r="F45" s="10">
        <f t="shared" si="0"/>
        <v>315</v>
      </c>
      <c r="G45" s="6">
        <f>VLOOKUP(B45,中交商品税率一览表!B:C,2,FALSE)</f>
        <v>0.09</v>
      </c>
    </row>
    <row r="46" spans="1:7" ht="16.3" x14ac:dyDescent="0.3">
      <c r="A46" s="2" t="s">
        <v>499</v>
      </c>
      <c r="B46" s="3" t="s">
        <v>157</v>
      </c>
      <c r="C46" s="3" t="s">
        <v>460</v>
      </c>
      <c r="D46" s="15">
        <v>40</v>
      </c>
      <c r="E46" s="10">
        <v>6</v>
      </c>
      <c r="F46" s="10">
        <f t="shared" si="0"/>
        <v>240</v>
      </c>
      <c r="G46" s="6">
        <f>VLOOKUP(B46,中交商品税率一览表!B:C,2,FALSE)</f>
        <v>0.09</v>
      </c>
    </row>
    <row r="47" spans="1:7" ht="16.3" x14ac:dyDescent="0.3">
      <c r="A47" s="2" t="s">
        <v>499</v>
      </c>
      <c r="B47" s="3" t="s">
        <v>165</v>
      </c>
      <c r="C47" s="3" t="s">
        <v>460</v>
      </c>
      <c r="D47" s="15">
        <v>15</v>
      </c>
      <c r="E47" s="10">
        <v>8</v>
      </c>
      <c r="F47" s="10">
        <f t="shared" si="0"/>
        <v>120</v>
      </c>
      <c r="G47" s="6">
        <f>VLOOKUP(B47,中交商品税率一览表!B:C,2,FALSE)</f>
        <v>0.09</v>
      </c>
    </row>
    <row r="48" spans="1:7" ht="16.3" x14ac:dyDescent="0.3">
      <c r="A48" s="2" t="s">
        <v>499</v>
      </c>
      <c r="B48" s="3" t="s">
        <v>268</v>
      </c>
      <c r="C48" s="3" t="s">
        <v>460</v>
      </c>
      <c r="D48" s="15">
        <v>24</v>
      </c>
      <c r="E48" s="10">
        <f>150/12</f>
        <v>12.5</v>
      </c>
      <c r="F48" s="10">
        <f t="shared" si="0"/>
        <v>300</v>
      </c>
      <c r="G48" s="6">
        <f>VLOOKUP(B48,中交商品税率一览表!B:C,2,FALSE)</f>
        <v>0.09</v>
      </c>
    </row>
    <row r="49" spans="1:7" ht="16.3" x14ac:dyDescent="0.3">
      <c r="A49" s="2" t="s">
        <v>499</v>
      </c>
      <c r="B49" s="3" t="s">
        <v>201</v>
      </c>
      <c r="C49" s="3" t="s">
        <v>460</v>
      </c>
      <c r="D49" s="15">
        <v>40</v>
      </c>
      <c r="E49" s="10">
        <v>6.5</v>
      </c>
      <c r="F49" s="10">
        <f t="shared" si="0"/>
        <v>260</v>
      </c>
      <c r="G49" s="6">
        <f>VLOOKUP(B49,中交商品税率一览表!B:C,2,FALSE)</f>
        <v>0.09</v>
      </c>
    </row>
    <row r="50" spans="1:7" ht="16.3" x14ac:dyDescent="0.3">
      <c r="A50" s="2" t="s">
        <v>499</v>
      </c>
      <c r="B50" s="3" t="s">
        <v>252</v>
      </c>
      <c r="C50" s="3" t="s">
        <v>460</v>
      </c>
      <c r="D50" s="15">
        <v>13</v>
      </c>
      <c r="E50" s="10">
        <v>6.8</v>
      </c>
      <c r="F50" s="10">
        <f t="shared" si="0"/>
        <v>88.399999999999991</v>
      </c>
      <c r="G50" s="6">
        <f>VLOOKUP(B50,中交商品税率一览表!B:C,2,FALSE)</f>
        <v>0.09</v>
      </c>
    </row>
    <row r="51" spans="1:7" ht="16.3" x14ac:dyDescent="0.3">
      <c r="A51" s="2" t="s">
        <v>499</v>
      </c>
      <c r="B51" s="3" t="s">
        <v>276</v>
      </c>
      <c r="C51" s="3" t="s">
        <v>498</v>
      </c>
      <c r="D51" s="15">
        <v>2</v>
      </c>
      <c r="E51" s="10">
        <v>70</v>
      </c>
      <c r="F51" s="10">
        <f t="shared" si="0"/>
        <v>140</v>
      </c>
      <c r="G51" s="6">
        <f>VLOOKUP(B51,中交商品税率一览表!B:C,2,FALSE)</f>
        <v>0.09</v>
      </c>
    </row>
    <row r="52" spans="1:7" ht="16.3" x14ac:dyDescent="0.3">
      <c r="A52" s="2" t="s">
        <v>499</v>
      </c>
      <c r="B52" s="3" t="s">
        <v>167</v>
      </c>
      <c r="C52" s="3" t="s">
        <v>460</v>
      </c>
      <c r="D52" s="15">
        <v>36</v>
      </c>
      <c r="E52" s="10">
        <f>150/18</f>
        <v>8.3333333333333339</v>
      </c>
      <c r="F52" s="10">
        <f t="shared" si="0"/>
        <v>300</v>
      </c>
      <c r="G52" s="6">
        <f>VLOOKUP(B52,中交商品税率一览表!B:C,2,FALSE)</f>
        <v>0.09</v>
      </c>
    </row>
    <row r="53" spans="1:7" ht="16.3" x14ac:dyDescent="0.3">
      <c r="A53" s="2" t="s">
        <v>499</v>
      </c>
      <c r="B53" s="3" t="s">
        <v>156</v>
      </c>
      <c r="C53" s="3" t="s">
        <v>460</v>
      </c>
      <c r="D53" s="15">
        <v>12</v>
      </c>
      <c r="E53" s="10">
        <f>140/12</f>
        <v>11.666666666666666</v>
      </c>
      <c r="F53" s="10">
        <f t="shared" si="0"/>
        <v>140</v>
      </c>
      <c r="G53" s="6">
        <f>VLOOKUP(B53,中交商品税率一览表!B:C,2,FALSE)</f>
        <v>0.09</v>
      </c>
    </row>
    <row r="54" spans="1:7" ht="16.3" x14ac:dyDescent="0.3">
      <c r="A54" s="2" t="s">
        <v>499</v>
      </c>
      <c r="B54" s="3" t="s">
        <v>274</v>
      </c>
      <c r="C54" s="3" t="s">
        <v>460</v>
      </c>
      <c r="D54" s="15">
        <v>9</v>
      </c>
      <c r="E54" s="10">
        <v>17</v>
      </c>
      <c r="F54" s="10">
        <f t="shared" si="0"/>
        <v>153</v>
      </c>
      <c r="G54" s="6">
        <f>VLOOKUP(B54,中交商品税率一览表!B:C,2,FALSE)</f>
        <v>0.09</v>
      </c>
    </row>
    <row r="55" spans="1:7" ht="16.3" x14ac:dyDescent="0.3">
      <c r="A55" s="2" t="s">
        <v>499</v>
      </c>
      <c r="B55" s="3" t="s">
        <v>164</v>
      </c>
      <c r="C55" s="3" t="s">
        <v>460</v>
      </c>
      <c r="D55" s="15">
        <v>8</v>
      </c>
      <c r="E55" s="10">
        <v>11.7</v>
      </c>
      <c r="F55" s="10">
        <f t="shared" si="0"/>
        <v>93.6</v>
      </c>
      <c r="G55" s="6">
        <f>VLOOKUP(B55,中交商品税率一览表!B:C,2,FALSE)</f>
        <v>0.09</v>
      </c>
    </row>
    <row r="56" spans="1:7" ht="16.3" x14ac:dyDescent="0.3">
      <c r="A56" s="2" t="s">
        <v>499</v>
      </c>
      <c r="B56" s="3" t="s">
        <v>269</v>
      </c>
      <c r="C56" s="3" t="s">
        <v>460</v>
      </c>
      <c r="D56" s="15">
        <v>17</v>
      </c>
      <c r="E56" s="10">
        <v>4</v>
      </c>
      <c r="F56" s="10">
        <f t="shared" si="0"/>
        <v>68</v>
      </c>
      <c r="G56" s="6">
        <f>VLOOKUP(B56,中交商品税率一览表!B:C,2,FALSE)</f>
        <v>0.09</v>
      </c>
    </row>
    <row r="57" spans="1:7" ht="16.3" x14ac:dyDescent="0.3">
      <c r="A57" s="2" t="s">
        <v>499</v>
      </c>
      <c r="B57" s="3" t="s">
        <v>275</v>
      </c>
      <c r="C57" s="3" t="s">
        <v>462</v>
      </c>
      <c r="D57" s="15">
        <v>30</v>
      </c>
      <c r="E57" s="10">
        <f>198/30</f>
        <v>6.6</v>
      </c>
      <c r="F57" s="10">
        <f t="shared" si="0"/>
        <v>198</v>
      </c>
      <c r="G57" s="6">
        <f>VLOOKUP(B57,中交商品税率一览表!B:C,2,FALSE)</f>
        <v>0.09</v>
      </c>
    </row>
    <row r="58" spans="1:7" ht="16.3" x14ac:dyDescent="0.3">
      <c r="A58" s="2" t="s">
        <v>499</v>
      </c>
      <c r="B58" s="3" t="s">
        <v>408</v>
      </c>
      <c r="C58" s="3" t="s">
        <v>471</v>
      </c>
      <c r="D58" s="15">
        <v>8</v>
      </c>
      <c r="E58" s="10">
        <v>54</v>
      </c>
      <c r="F58" s="10">
        <f t="shared" si="0"/>
        <v>432</v>
      </c>
      <c r="G58" s="6">
        <f>VLOOKUP(B58,中交商品税率一览表!B:C,2,FALSE)</f>
        <v>0.13</v>
      </c>
    </row>
    <row r="59" spans="1:7" ht="16.3" x14ac:dyDescent="0.3">
      <c r="A59" s="2" t="s">
        <v>499</v>
      </c>
      <c r="B59" s="3" t="s">
        <v>291</v>
      </c>
      <c r="C59" s="3" t="s">
        <v>471</v>
      </c>
      <c r="D59" s="15">
        <v>3</v>
      </c>
      <c r="E59" s="10">
        <v>50</v>
      </c>
      <c r="F59" s="10">
        <f t="shared" si="0"/>
        <v>150</v>
      </c>
      <c r="G59" s="6">
        <f>VLOOKUP(B59,中交商品税率一览表!B:C,2,FALSE)</f>
        <v>0.13</v>
      </c>
    </row>
    <row r="60" spans="1:7" ht="16.3" x14ac:dyDescent="0.3">
      <c r="A60" s="2" t="s">
        <v>499</v>
      </c>
      <c r="B60" s="3" t="s">
        <v>292</v>
      </c>
      <c r="C60" s="3" t="s">
        <v>467</v>
      </c>
      <c r="D60" s="15">
        <v>16</v>
      </c>
      <c r="E60" s="10">
        <v>16.25</v>
      </c>
      <c r="F60" s="10">
        <f t="shared" si="0"/>
        <v>260</v>
      </c>
      <c r="G60" s="6">
        <f>VLOOKUP(B60,中交商品税率一览表!B:C,2,FALSE)</f>
        <v>0.13</v>
      </c>
    </row>
    <row r="61" spans="1:7" ht="16.3" x14ac:dyDescent="0.3">
      <c r="A61" s="2" t="s">
        <v>499</v>
      </c>
      <c r="B61" s="3" t="s">
        <v>290</v>
      </c>
      <c r="C61" s="3" t="s">
        <v>471</v>
      </c>
      <c r="D61" s="15">
        <v>7</v>
      </c>
      <c r="E61" s="10">
        <v>45</v>
      </c>
      <c r="F61" s="10">
        <f t="shared" si="0"/>
        <v>315</v>
      </c>
      <c r="G61" s="6">
        <f>VLOOKUP(B61,中交商品税率一览表!B:C,2,FALSE)</f>
        <v>0.13</v>
      </c>
    </row>
    <row r="62" spans="1:7" ht="16.3" x14ac:dyDescent="0.3">
      <c r="A62" s="2" t="s">
        <v>499</v>
      </c>
      <c r="B62" s="3" t="s">
        <v>259</v>
      </c>
      <c r="C62" s="3" t="s">
        <v>460</v>
      </c>
      <c r="D62" s="15">
        <v>15</v>
      </c>
      <c r="E62" s="10">
        <v>18.5</v>
      </c>
      <c r="F62" s="10">
        <f t="shared" si="0"/>
        <v>277.5</v>
      </c>
      <c r="G62" s="6">
        <f>VLOOKUP(B62,中交商品税率一览表!B:C,2,FALSE)</f>
        <v>0.09</v>
      </c>
    </row>
    <row r="63" spans="1:7" ht="16.3" x14ac:dyDescent="0.3">
      <c r="A63" s="2" t="s">
        <v>499</v>
      </c>
      <c r="B63" s="3" t="s">
        <v>39</v>
      </c>
      <c r="C63" s="3" t="s">
        <v>460</v>
      </c>
      <c r="D63" s="15">
        <v>4</v>
      </c>
      <c r="E63" s="10">
        <v>5.8</v>
      </c>
      <c r="F63" s="10">
        <f t="shared" si="0"/>
        <v>23.2</v>
      </c>
      <c r="G63" s="6">
        <f>VLOOKUP(B63,中交商品税率一览表!B:C,2,FALSE)</f>
        <v>0</v>
      </c>
    </row>
    <row r="64" spans="1:7" ht="16.3" x14ac:dyDescent="0.3">
      <c r="A64" s="2" t="s">
        <v>499</v>
      </c>
      <c r="B64" s="3" t="s">
        <v>212</v>
      </c>
      <c r="C64" s="3" t="s">
        <v>462</v>
      </c>
      <c r="D64" s="15">
        <v>10</v>
      </c>
      <c r="E64" s="10">
        <v>1.5</v>
      </c>
      <c r="F64" s="10">
        <f t="shared" si="0"/>
        <v>15</v>
      </c>
      <c r="G64" s="6">
        <f>VLOOKUP(B64,中交商品税率一览表!B:C,2,FALSE)</f>
        <v>0.09</v>
      </c>
    </row>
    <row r="65" spans="1:7" ht="16.3" x14ac:dyDescent="0.3">
      <c r="A65" s="2" t="s">
        <v>499</v>
      </c>
      <c r="B65" s="3" t="s">
        <v>76</v>
      </c>
      <c r="C65" s="3" t="s">
        <v>460</v>
      </c>
      <c r="D65" s="15">
        <v>15</v>
      </c>
      <c r="E65" s="10">
        <v>41.4</v>
      </c>
      <c r="F65" s="10">
        <f t="shared" si="0"/>
        <v>621</v>
      </c>
      <c r="G65" s="6">
        <f>VLOOKUP(B65,中交商品税率一览表!B:C,2,FALSE)</f>
        <v>0</v>
      </c>
    </row>
    <row r="66" spans="1:7" ht="16.3" x14ac:dyDescent="0.3">
      <c r="A66" s="2" t="s">
        <v>499</v>
      </c>
      <c r="B66" s="3" t="s">
        <v>123</v>
      </c>
      <c r="C66" s="3" t="s">
        <v>460</v>
      </c>
      <c r="D66" s="15">
        <v>2</v>
      </c>
      <c r="E66" s="10">
        <v>10</v>
      </c>
      <c r="F66" s="10">
        <f t="shared" ref="F66:F129" si="1">D66*E66</f>
        <v>20</v>
      </c>
      <c r="G66" s="6">
        <f>VLOOKUP(B66,中交商品税率一览表!B:C,2,FALSE)</f>
        <v>0</v>
      </c>
    </row>
    <row r="67" spans="1:7" ht="16.3" x14ac:dyDescent="0.3">
      <c r="A67" s="2" t="s">
        <v>499</v>
      </c>
      <c r="B67" s="3" t="s">
        <v>36</v>
      </c>
      <c r="C67" s="3" t="s">
        <v>460</v>
      </c>
      <c r="D67" s="15">
        <v>3</v>
      </c>
      <c r="E67" s="10">
        <v>3.5</v>
      </c>
      <c r="F67" s="10">
        <f t="shared" si="1"/>
        <v>10.5</v>
      </c>
      <c r="G67" s="6">
        <f>VLOOKUP(B67,中交商品税率一览表!B:C,2,FALSE)</f>
        <v>0</v>
      </c>
    </row>
    <row r="68" spans="1:7" ht="16.3" x14ac:dyDescent="0.3">
      <c r="A68" s="2" t="s">
        <v>499</v>
      </c>
      <c r="B68" s="3" t="s">
        <v>112</v>
      </c>
      <c r="C68" s="3" t="s">
        <v>460</v>
      </c>
      <c r="D68" s="15">
        <v>30</v>
      </c>
      <c r="E68" s="10">
        <v>16.5</v>
      </c>
      <c r="F68" s="10">
        <f t="shared" si="1"/>
        <v>495</v>
      </c>
      <c r="G68" s="6">
        <f>VLOOKUP(B68,中交商品税率一览表!B:C,2,FALSE)</f>
        <v>0</v>
      </c>
    </row>
    <row r="69" spans="1:7" ht="16.3" x14ac:dyDescent="0.3">
      <c r="A69" s="2" t="s">
        <v>499</v>
      </c>
      <c r="B69" s="3" t="s">
        <v>53</v>
      </c>
      <c r="C69" s="3" t="s">
        <v>460</v>
      </c>
      <c r="D69" s="15">
        <v>4</v>
      </c>
      <c r="E69" s="10">
        <v>10</v>
      </c>
      <c r="F69" s="10">
        <f t="shared" si="1"/>
        <v>40</v>
      </c>
      <c r="G69" s="6">
        <f>VLOOKUP(B69,中交商品税率一览表!B:C,2,FALSE)</f>
        <v>0</v>
      </c>
    </row>
    <row r="70" spans="1:7" ht="16.3" x14ac:dyDescent="0.3">
      <c r="A70" s="2" t="s">
        <v>499</v>
      </c>
      <c r="B70" s="3" t="s">
        <v>129</v>
      </c>
      <c r="C70" s="3" t="s">
        <v>460</v>
      </c>
      <c r="D70" s="15">
        <v>18</v>
      </c>
      <c r="E70" s="10">
        <v>4.5</v>
      </c>
      <c r="F70" s="10">
        <f t="shared" si="1"/>
        <v>81</v>
      </c>
      <c r="G70" s="6">
        <f>VLOOKUP(B70,中交商品税率一览表!B:C,2,FALSE)</f>
        <v>0</v>
      </c>
    </row>
    <row r="71" spans="1:7" ht="16.3" x14ac:dyDescent="0.3">
      <c r="A71" s="2" t="s">
        <v>499</v>
      </c>
      <c r="B71" s="3" t="s">
        <v>67</v>
      </c>
      <c r="C71" s="3" t="s">
        <v>460</v>
      </c>
      <c r="D71" s="15">
        <v>12</v>
      </c>
      <c r="E71" s="10">
        <v>4.5</v>
      </c>
      <c r="F71" s="10">
        <f t="shared" si="1"/>
        <v>54</v>
      </c>
      <c r="G71" s="6">
        <f>VLOOKUP(B71,中交商品税率一览表!B:C,2,FALSE)</f>
        <v>0</v>
      </c>
    </row>
    <row r="72" spans="1:7" ht="16.3" x14ac:dyDescent="0.3">
      <c r="A72" s="2" t="s">
        <v>499</v>
      </c>
      <c r="B72" s="3" t="s">
        <v>59</v>
      </c>
      <c r="C72" s="3" t="s">
        <v>460</v>
      </c>
      <c r="D72" s="15">
        <v>3</v>
      </c>
      <c r="E72" s="10">
        <v>21</v>
      </c>
      <c r="F72" s="10">
        <f t="shared" si="1"/>
        <v>63</v>
      </c>
      <c r="G72" s="6">
        <f>VLOOKUP(B72,中交商品税率一览表!B:C,2,FALSE)</f>
        <v>0</v>
      </c>
    </row>
    <row r="73" spans="1:7" ht="16.3" x14ac:dyDescent="0.3">
      <c r="A73" s="2" t="s">
        <v>499</v>
      </c>
      <c r="B73" s="3" t="s">
        <v>128</v>
      </c>
      <c r="C73" s="3" t="s">
        <v>460</v>
      </c>
      <c r="D73" s="15">
        <v>2</v>
      </c>
      <c r="E73" s="10">
        <v>10.5</v>
      </c>
      <c r="F73" s="10">
        <f t="shared" si="1"/>
        <v>21</v>
      </c>
      <c r="G73" s="6">
        <f>VLOOKUP(B73,中交商品税率一览表!B:C,2,FALSE)</f>
        <v>0</v>
      </c>
    </row>
    <row r="74" spans="1:7" ht="16.3" x14ac:dyDescent="0.3">
      <c r="A74" s="2" t="s">
        <v>499</v>
      </c>
      <c r="B74" s="3" t="s">
        <v>120</v>
      </c>
      <c r="C74" s="3" t="s">
        <v>460</v>
      </c>
      <c r="D74" s="15">
        <v>5</v>
      </c>
      <c r="E74" s="10">
        <v>5.8</v>
      </c>
      <c r="F74" s="10">
        <f t="shared" si="1"/>
        <v>29</v>
      </c>
      <c r="G74" s="6">
        <f>VLOOKUP(B74,中交商品税率一览表!B:C,2,FALSE)</f>
        <v>0</v>
      </c>
    </row>
    <row r="75" spans="1:7" ht="16.3" x14ac:dyDescent="0.3">
      <c r="A75" s="2" t="s">
        <v>499</v>
      </c>
      <c r="B75" s="3" t="s">
        <v>32</v>
      </c>
      <c r="C75" s="3" t="s">
        <v>460</v>
      </c>
      <c r="D75" s="15">
        <v>2</v>
      </c>
      <c r="E75" s="10">
        <v>5</v>
      </c>
      <c r="F75" s="10">
        <f t="shared" si="1"/>
        <v>10</v>
      </c>
      <c r="G75" s="6">
        <f>VLOOKUP(B75,中交商品税率一览表!B:C,2,FALSE)</f>
        <v>0</v>
      </c>
    </row>
    <row r="76" spans="1:7" ht="16.3" x14ac:dyDescent="0.3">
      <c r="A76" s="2" t="s">
        <v>499</v>
      </c>
      <c r="B76" s="3" t="s">
        <v>141</v>
      </c>
      <c r="C76" s="3" t="s">
        <v>460</v>
      </c>
      <c r="D76" s="15">
        <v>2</v>
      </c>
      <c r="E76" s="10">
        <v>7</v>
      </c>
      <c r="F76" s="10">
        <f t="shared" si="1"/>
        <v>14</v>
      </c>
      <c r="G76" s="6">
        <f>VLOOKUP(B76,中交商品税率一览表!B:C,2,FALSE)</f>
        <v>0</v>
      </c>
    </row>
    <row r="77" spans="1:7" ht="16.3" x14ac:dyDescent="0.3">
      <c r="A77" s="2" t="s">
        <v>499</v>
      </c>
      <c r="B77" s="3" t="s">
        <v>300</v>
      </c>
      <c r="C77" s="3" t="s">
        <v>460</v>
      </c>
      <c r="D77" s="15">
        <v>18</v>
      </c>
      <c r="E77" s="10">
        <v>3.25</v>
      </c>
      <c r="F77" s="10">
        <f t="shared" si="1"/>
        <v>58.5</v>
      </c>
      <c r="G77" s="6">
        <f>VLOOKUP(B77,中交商品税率一览表!B:C,2,FALSE)</f>
        <v>0.13</v>
      </c>
    </row>
    <row r="78" spans="1:7" ht="16.3" x14ac:dyDescent="0.3">
      <c r="A78" s="2" t="s">
        <v>499</v>
      </c>
      <c r="B78" s="3" t="s">
        <v>84</v>
      </c>
      <c r="C78" s="3" t="s">
        <v>460</v>
      </c>
      <c r="D78" s="15">
        <v>5</v>
      </c>
      <c r="E78" s="10">
        <v>2.5</v>
      </c>
      <c r="F78" s="10">
        <f t="shared" si="1"/>
        <v>12.5</v>
      </c>
      <c r="G78" s="6">
        <f>VLOOKUP(B78,中交商品税率一览表!B:C,2,FALSE)</f>
        <v>0</v>
      </c>
    </row>
    <row r="79" spans="1:7" ht="16.3" x14ac:dyDescent="0.3">
      <c r="A79" s="2" t="s">
        <v>500</v>
      </c>
      <c r="B79" s="3" t="s">
        <v>130</v>
      </c>
      <c r="C79" s="3" t="s">
        <v>465</v>
      </c>
      <c r="D79" s="15">
        <v>8</v>
      </c>
      <c r="E79" s="10">
        <v>2</v>
      </c>
      <c r="F79" s="10">
        <f t="shared" si="1"/>
        <v>16</v>
      </c>
      <c r="G79" s="6">
        <f>VLOOKUP(B79,中交商品税率一览表!B:C,2,FALSE)</f>
        <v>0</v>
      </c>
    </row>
    <row r="80" spans="1:7" ht="16.3" x14ac:dyDescent="0.3">
      <c r="A80" s="2" t="s">
        <v>500</v>
      </c>
      <c r="B80" s="3" t="s">
        <v>67</v>
      </c>
      <c r="C80" s="3" t="s">
        <v>460</v>
      </c>
      <c r="D80" s="15">
        <v>5</v>
      </c>
      <c r="E80" s="10">
        <v>4.5</v>
      </c>
      <c r="F80" s="10">
        <f t="shared" si="1"/>
        <v>22.5</v>
      </c>
      <c r="G80" s="6">
        <f>VLOOKUP(B80,中交商品税率一览表!B:C,2,FALSE)</f>
        <v>0</v>
      </c>
    </row>
    <row r="81" spans="1:7" ht="16.3" x14ac:dyDescent="0.3">
      <c r="A81" s="2" t="s">
        <v>500</v>
      </c>
      <c r="B81" s="3" t="s">
        <v>14</v>
      </c>
      <c r="C81" s="3" t="s">
        <v>460</v>
      </c>
      <c r="D81" s="15">
        <v>2</v>
      </c>
      <c r="E81" s="10">
        <v>7.5</v>
      </c>
      <c r="F81" s="10">
        <f t="shared" si="1"/>
        <v>15</v>
      </c>
      <c r="G81" s="6">
        <f>VLOOKUP(B81,中交商品税率一览表!B:C,2,FALSE)</f>
        <v>0</v>
      </c>
    </row>
    <row r="82" spans="1:7" ht="16.3" x14ac:dyDescent="0.3">
      <c r="A82" s="2" t="s">
        <v>500</v>
      </c>
      <c r="B82" s="3" t="s">
        <v>168</v>
      </c>
      <c r="C82" s="3" t="s">
        <v>460</v>
      </c>
      <c r="D82" s="15">
        <v>8</v>
      </c>
      <c r="E82" s="10">
        <v>2.4</v>
      </c>
      <c r="F82" s="10">
        <f t="shared" si="1"/>
        <v>19.2</v>
      </c>
      <c r="G82" s="6">
        <f>VLOOKUP(B82,中交商品税率一览表!B:C,2,FALSE)</f>
        <v>0.09</v>
      </c>
    </row>
    <row r="83" spans="1:7" ht="16.3" x14ac:dyDescent="0.3">
      <c r="A83" s="2" t="s">
        <v>500</v>
      </c>
      <c r="B83" s="3" t="s">
        <v>57</v>
      </c>
      <c r="C83" s="3" t="s">
        <v>460</v>
      </c>
      <c r="D83" s="15">
        <v>1.5</v>
      </c>
      <c r="E83" s="10">
        <v>16.600000000000001</v>
      </c>
      <c r="F83" s="10">
        <f t="shared" si="1"/>
        <v>24.900000000000002</v>
      </c>
      <c r="G83" s="6">
        <f>VLOOKUP(B83,中交商品税率一览表!B:C,2,FALSE)</f>
        <v>0</v>
      </c>
    </row>
    <row r="84" spans="1:7" ht="16.3" x14ac:dyDescent="0.3">
      <c r="A84" s="2" t="s">
        <v>500</v>
      </c>
      <c r="B84" s="3" t="s">
        <v>122</v>
      </c>
      <c r="C84" s="3" t="s">
        <v>460</v>
      </c>
      <c r="D84" s="15">
        <v>30</v>
      </c>
      <c r="E84" s="10">
        <v>30</v>
      </c>
      <c r="F84" s="10">
        <f t="shared" si="1"/>
        <v>900</v>
      </c>
      <c r="G84" s="6">
        <f>VLOOKUP(B84,中交商品税率一览表!B:C,2,FALSE)</f>
        <v>0</v>
      </c>
    </row>
    <row r="85" spans="1:7" ht="16.3" x14ac:dyDescent="0.3">
      <c r="A85" s="2" t="s">
        <v>500</v>
      </c>
      <c r="B85" s="3" t="s">
        <v>79</v>
      </c>
      <c r="C85" s="3" t="s">
        <v>460</v>
      </c>
      <c r="D85" s="15">
        <v>20</v>
      </c>
      <c r="E85" s="10">
        <v>27</v>
      </c>
      <c r="F85" s="10">
        <f t="shared" si="1"/>
        <v>540</v>
      </c>
      <c r="G85" s="6">
        <f>VLOOKUP(B85,中交商品税率一览表!B:C,2,FALSE)</f>
        <v>0</v>
      </c>
    </row>
    <row r="86" spans="1:7" ht="16.3" x14ac:dyDescent="0.3">
      <c r="A86" s="2" t="s">
        <v>500</v>
      </c>
      <c r="B86" s="3" t="s">
        <v>66</v>
      </c>
      <c r="C86" s="3" t="s">
        <v>460</v>
      </c>
      <c r="D86" s="15">
        <v>18</v>
      </c>
      <c r="E86" s="10">
        <v>5.2</v>
      </c>
      <c r="F86" s="10">
        <f t="shared" si="1"/>
        <v>93.600000000000009</v>
      </c>
      <c r="G86" s="6">
        <f>VLOOKUP(B86,中交商品税率一览表!B:C,2,FALSE)</f>
        <v>0</v>
      </c>
    </row>
    <row r="87" spans="1:7" ht="16.3" x14ac:dyDescent="0.3">
      <c r="A87" s="2" t="s">
        <v>500</v>
      </c>
      <c r="B87" s="3" t="s">
        <v>116</v>
      </c>
      <c r="C87" s="3" t="s">
        <v>460</v>
      </c>
      <c r="D87" s="15">
        <v>3</v>
      </c>
      <c r="E87" s="10">
        <v>7</v>
      </c>
      <c r="F87" s="10">
        <f t="shared" si="1"/>
        <v>21</v>
      </c>
      <c r="G87" s="6">
        <f>VLOOKUP(B87,中交商品税率一览表!B:C,2,FALSE)</f>
        <v>0</v>
      </c>
    </row>
    <row r="88" spans="1:7" ht="16.3" x14ac:dyDescent="0.3">
      <c r="A88" s="2" t="s">
        <v>500</v>
      </c>
      <c r="B88" s="3" t="s">
        <v>23</v>
      </c>
      <c r="C88" s="3" t="s">
        <v>460</v>
      </c>
      <c r="D88" s="15">
        <v>18</v>
      </c>
      <c r="E88" s="10">
        <v>3.2</v>
      </c>
      <c r="F88" s="10">
        <f t="shared" si="1"/>
        <v>57.6</v>
      </c>
      <c r="G88" s="6">
        <f>VLOOKUP(B88,中交商品税率一览表!B:C,2,FALSE)</f>
        <v>0</v>
      </c>
    </row>
    <row r="89" spans="1:7" ht="16.3" x14ac:dyDescent="0.3">
      <c r="A89" s="2" t="s">
        <v>500</v>
      </c>
      <c r="B89" s="3" t="s">
        <v>339</v>
      </c>
      <c r="C89" s="3" t="s">
        <v>461</v>
      </c>
      <c r="D89" s="15">
        <v>3</v>
      </c>
      <c r="E89" s="10">
        <v>22.4</v>
      </c>
      <c r="F89" s="10">
        <f t="shared" si="1"/>
        <v>67.199999999999989</v>
      </c>
      <c r="G89" s="6">
        <f>VLOOKUP(B89,中交商品税率一览表!B:C,2,FALSE)</f>
        <v>0.13</v>
      </c>
    </row>
    <row r="90" spans="1:7" ht="16.3" x14ac:dyDescent="0.3">
      <c r="A90" s="2" t="s">
        <v>500</v>
      </c>
      <c r="B90" s="3" t="s">
        <v>30</v>
      </c>
      <c r="C90" s="3" t="s">
        <v>460</v>
      </c>
      <c r="D90" s="15">
        <v>2</v>
      </c>
      <c r="E90" s="10">
        <v>5.6</v>
      </c>
      <c r="F90" s="10">
        <f t="shared" si="1"/>
        <v>11.2</v>
      </c>
      <c r="G90" s="6">
        <f>VLOOKUP(B90,中交商品税率一览表!B:C,2,FALSE)</f>
        <v>0</v>
      </c>
    </row>
    <row r="91" spans="1:7" ht="16.3" x14ac:dyDescent="0.3">
      <c r="A91" s="2" t="s">
        <v>500</v>
      </c>
      <c r="B91" s="3" t="s">
        <v>42</v>
      </c>
      <c r="C91" s="3" t="s">
        <v>460</v>
      </c>
      <c r="D91" s="15">
        <v>6</v>
      </c>
      <c r="E91" s="10">
        <v>2.8</v>
      </c>
      <c r="F91" s="10">
        <f t="shared" si="1"/>
        <v>16.799999999999997</v>
      </c>
      <c r="G91" s="6">
        <f>VLOOKUP(B91,中交商品税率一览表!B:C,2,FALSE)</f>
        <v>0</v>
      </c>
    </row>
    <row r="92" spans="1:7" ht="16.3" x14ac:dyDescent="0.3">
      <c r="A92" s="2" t="s">
        <v>500</v>
      </c>
      <c r="B92" s="3" t="s">
        <v>310</v>
      </c>
      <c r="C92" s="3" t="s">
        <v>460</v>
      </c>
      <c r="D92" s="15">
        <v>5</v>
      </c>
      <c r="E92" s="10">
        <v>4.5</v>
      </c>
      <c r="F92" s="10">
        <f t="shared" si="1"/>
        <v>22.5</v>
      </c>
      <c r="G92" s="6">
        <f>VLOOKUP(B92,中交商品税率一览表!B:C,2,FALSE)</f>
        <v>0.13</v>
      </c>
    </row>
    <row r="93" spans="1:7" ht="16.3" x14ac:dyDescent="0.3">
      <c r="A93" s="2" t="s">
        <v>500</v>
      </c>
      <c r="B93" s="3" t="s">
        <v>312</v>
      </c>
      <c r="C93" s="3" t="s">
        <v>460</v>
      </c>
      <c r="D93" s="15">
        <v>5</v>
      </c>
      <c r="E93" s="10">
        <v>5.7</v>
      </c>
      <c r="F93" s="10">
        <f t="shared" si="1"/>
        <v>28.5</v>
      </c>
      <c r="G93" s="6">
        <f>VLOOKUP(B93,中交商品税率一览表!B:C,2,FALSE)</f>
        <v>0.13</v>
      </c>
    </row>
    <row r="94" spans="1:7" ht="16.3" x14ac:dyDescent="0.3">
      <c r="A94" s="2" t="s">
        <v>500</v>
      </c>
      <c r="B94" s="3" t="s">
        <v>305</v>
      </c>
      <c r="C94" s="3" t="s">
        <v>460</v>
      </c>
      <c r="D94" s="15">
        <v>5</v>
      </c>
      <c r="E94" s="10">
        <v>6</v>
      </c>
      <c r="F94" s="10">
        <f t="shared" si="1"/>
        <v>30</v>
      </c>
      <c r="G94" s="6">
        <f>VLOOKUP(B94,中交商品税率一览表!B:C,2,FALSE)</f>
        <v>0.13</v>
      </c>
    </row>
    <row r="95" spans="1:7" ht="16.3" x14ac:dyDescent="0.3">
      <c r="A95" s="2" t="s">
        <v>500</v>
      </c>
      <c r="B95" s="3" t="s">
        <v>93</v>
      </c>
      <c r="C95" s="3" t="s">
        <v>460</v>
      </c>
      <c r="D95" s="15">
        <v>4</v>
      </c>
      <c r="E95" s="10">
        <v>10</v>
      </c>
      <c r="F95" s="10">
        <f t="shared" si="1"/>
        <v>40</v>
      </c>
      <c r="G95" s="6">
        <f>VLOOKUP(B95,中交商品税率一览表!B:C,2,FALSE)</f>
        <v>0</v>
      </c>
    </row>
    <row r="96" spans="1:7" ht="16.3" x14ac:dyDescent="0.3">
      <c r="A96" s="2" t="s">
        <v>500</v>
      </c>
      <c r="B96" s="3" t="s">
        <v>56</v>
      </c>
      <c r="C96" s="3" t="s">
        <v>460</v>
      </c>
      <c r="D96" s="15">
        <v>3</v>
      </c>
      <c r="E96" s="10">
        <v>17</v>
      </c>
      <c r="F96" s="10">
        <f t="shared" si="1"/>
        <v>51</v>
      </c>
      <c r="G96" s="6">
        <f>VLOOKUP(B96,中交商品税率一览表!B:C,2,FALSE)</f>
        <v>0</v>
      </c>
    </row>
    <row r="97" spans="1:7" ht="16.3" x14ac:dyDescent="0.3">
      <c r="A97" s="2" t="s">
        <v>500</v>
      </c>
      <c r="B97" s="3" t="s">
        <v>428</v>
      </c>
      <c r="C97" s="3" t="s">
        <v>461</v>
      </c>
      <c r="D97" s="15">
        <v>5</v>
      </c>
      <c r="E97" s="10">
        <v>6</v>
      </c>
      <c r="F97" s="10">
        <f t="shared" si="1"/>
        <v>30</v>
      </c>
      <c r="G97" s="6">
        <f>VLOOKUP(B97,中交商品税率一览表!B:C,2,FALSE)</f>
        <v>0.13</v>
      </c>
    </row>
    <row r="98" spans="1:7" ht="16.3" x14ac:dyDescent="0.3">
      <c r="A98" s="2" t="s">
        <v>500</v>
      </c>
      <c r="B98" s="3" t="s">
        <v>419</v>
      </c>
      <c r="C98" s="3" t="s">
        <v>461</v>
      </c>
      <c r="D98" s="15">
        <v>3</v>
      </c>
      <c r="E98" s="10">
        <v>6</v>
      </c>
      <c r="F98" s="10">
        <f t="shared" si="1"/>
        <v>18</v>
      </c>
      <c r="G98" s="6">
        <f>VLOOKUP(B98,中交商品税率一览表!B:C,2,FALSE)</f>
        <v>0.13</v>
      </c>
    </row>
    <row r="99" spans="1:7" ht="16.3" x14ac:dyDescent="0.3">
      <c r="A99" s="2" t="s">
        <v>500</v>
      </c>
      <c r="B99" s="3" t="s">
        <v>181</v>
      </c>
      <c r="C99" s="3" t="s">
        <v>460</v>
      </c>
      <c r="D99" s="15">
        <v>2</v>
      </c>
      <c r="E99" s="10">
        <v>40</v>
      </c>
      <c r="F99" s="10">
        <f t="shared" si="1"/>
        <v>80</v>
      </c>
      <c r="G99" s="6">
        <f>VLOOKUP(B99,中交商品税率一览表!B:C,2,FALSE)</f>
        <v>0.09</v>
      </c>
    </row>
    <row r="100" spans="1:7" ht="16.3" x14ac:dyDescent="0.3">
      <c r="A100" s="2" t="s">
        <v>500</v>
      </c>
      <c r="B100" s="3" t="s">
        <v>38</v>
      </c>
      <c r="C100" s="3" t="s">
        <v>460</v>
      </c>
      <c r="D100" s="15">
        <v>3</v>
      </c>
      <c r="E100" s="10">
        <v>3</v>
      </c>
      <c r="F100" s="10">
        <f t="shared" si="1"/>
        <v>9</v>
      </c>
      <c r="G100" s="6">
        <f>VLOOKUP(B100,中交商品税率一览表!B:C,2,FALSE)</f>
        <v>0</v>
      </c>
    </row>
    <row r="101" spans="1:7" ht="16.3" x14ac:dyDescent="0.3">
      <c r="A101" s="2" t="s">
        <v>500</v>
      </c>
      <c r="B101" s="3" t="s">
        <v>36</v>
      </c>
      <c r="C101" s="3" t="s">
        <v>460</v>
      </c>
      <c r="D101" s="15">
        <v>3</v>
      </c>
      <c r="E101" s="10">
        <v>3.5</v>
      </c>
      <c r="F101" s="10">
        <f t="shared" si="1"/>
        <v>10.5</v>
      </c>
      <c r="G101" s="6">
        <f>VLOOKUP(B101,中交商品税率一览表!B:C,2,FALSE)</f>
        <v>0</v>
      </c>
    </row>
    <row r="102" spans="1:7" ht="16.3" x14ac:dyDescent="0.3">
      <c r="A102" s="2" t="s">
        <v>500</v>
      </c>
      <c r="B102" s="3" t="s">
        <v>27</v>
      </c>
      <c r="C102" s="3" t="s">
        <v>460</v>
      </c>
      <c r="D102" s="15">
        <v>2</v>
      </c>
      <c r="E102" s="10">
        <v>6.3</v>
      </c>
      <c r="F102" s="10">
        <f t="shared" si="1"/>
        <v>12.6</v>
      </c>
      <c r="G102" s="6">
        <f>VLOOKUP(B102,中交商品税率一览表!B:C,2,FALSE)</f>
        <v>0</v>
      </c>
    </row>
    <row r="103" spans="1:7" ht="16.3" x14ac:dyDescent="0.3">
      <c r="A103" s="2" t="s">
        <v>500</v>
      </c>
      <c r="B103" s="3" t="s">
        <v>29</v>
      </c>
      <c r="C103" s="3" t="s">
        <v>460</v>
      </c>
      <c r="D103" s="15">
        <v>5</v>
      </c>
      <c r="E103" s="10">
        <v>7.5</v>
      </c>
      <c r="F103" s="10">
        <f t="shared" si="1"/>
        <v>37.5</v>
      </c>
      <c r="G103" s="6">
        <f>VLOOKUP(B103,中交商品税率一览表!B:C,2,FALSE)</f>
        <v>0</v>
      </c>
    </row>
    <row r="104" spans="1:7" ht="16.3" x14ac:dyDescent="0.3">
      <c r="A104" s="2" t="s">
        <v>500</v>
      </c>
      <c r="B104" s="3" t="s">
        <v>121</v>
      </c>
      <c r="C104" s="3" t="s">
        <v>460</v>
      </c>
      <c r="D104" s="15">
        <v>2</v>
      </c>
      <c r="E104" s="10">
        <v>6</v>
      </c>
      <c r="F104" s="10">
        <f t="shared" si="1"/>
        <v>12</v>
      </c>
      <c r="G104" s="6">
        <f>VLOOKUP(B104,中交商品税率一览表!B:C,2,FALSE)</f>
        <v>0</v>
      </c>
    </row>
    <row r="105" spans="1:7" ht="16.3" x14ac:dyDescent="0.3">
      <c r="A105" s="2" t="s">
        <v>500</v>
      </c>
      <c r="B105" s="3" t="s">
        <v>51</v>
      </c>
      <c r="C105" s="3" t="s">
        <v>460</v>
      </c>
      <c r="D105" s="15">
        <v>3</v>
      </c>
      <c r="E105" s="10">
        <v>4.5</v>
      </c>
      <c r="F105" s="10">
        <f t="shared" si="1"/>
        <v>13.5</v>
      </c>
      <c r="G105" s="6">
        <f>VLOOKUP(B105,中交商品税率一览表!B:C,2,FALSE)</f>
        <v>0</v>
      </c>
    </row>
    <row r="106" spans="1:7" ht="16.3" x14ac:dyDescent="0.3">
      <c r="A106" s="2" t="s">
        <v>500</v>
      </c>
      <c r="B106" s="3" t="s">
        <v>411</v>
      </c>
      <c r="C106" s="3" t="s">
        <v>461</v>
      </c>
      <c r="D106" s="15">
        <v>1</v>
      </c>
      <c r="E106" s="10">
        <v>39.1</v>
      </c>
      <c r="F106" s="10">
        <f t="shared" si="1"/>
        <v>39.1</v>
      </c>
      <c r="G106" s="6">
        <f>VLOOKUP(B106,中交商品税率一览表!B:C,2,FALSE)</f>
        <v>0.13</v>
      </c>
    </row>
    <row r="107" spans="1:7" ht="16.3" x14ac:dyDescent="0.3">
      <c r="A107" s="2" t="s">
        <v>500</v>
      </c>
      <c r="B107" s="3" t="s">
        <v>46</v>
      </c>
      <c r="C107" s="3" t="s">
        <v>460</v>
      </c>
      <c r="D107" s="15">
        <v>0.5</v>
      </c>
      <c r="E107" s="10">
        <v>10.5</v>
      </c>
      <c r="F107" s="10">
        <f t="shared" si="1"/>
        <v>5.25</v>
      </c>
      <c r="G107" s="6">
        <f>VLOOKUP(B107,中交商品税率一览表!B:C,2,FALSE)</f>
        <v>0</v>
      </c>
    </row>
    <row r="108" spans="1:7" ht="16.3" x14ac:dyDescent="0.3">
      <c r="A108" s="2" t="s">
        <v>500</v>
      </c>
      <c r="B108" s="3" t="s">
        <v>222</v>
      </c>
      <c r="C108" s="3" t="s">
        <v>460</v>
      </c>
      <c r="D108" s="15">
        <v>0.5</v>
      </c>
      <c r="E108" s="10">
        <v>64</v>
      </c>
      <c r="F108" s="10">
        <f t="shared" si="1"/>
        <v>32</v>
      </c>
      <c r="G108" s="6">
        <f>VLOOKUP(B108,中交商品税率一览表!B:C,2,FALSE)</f>
        <v>0.09</v>
      </c>
    </row>
    <row r="109" spans="1:7" ht="16.3" x14ac:dyDescent="0.3">
      <c r="A109" s="2" t="s">
        <v>500</v>
      </c>
      <c r="B109" s="3" t="s">
        <v>433</v>
      </c>
      <c r="C109" s="3" t="s">
        <v>460</v>
      </c>
      <c r="D109" s="15">
        <v>0.5</v>
      </c>
      <c r="E109" s="10">
        <v>64</v>
      </c>
      <c r="F109" s="10">
        <f t="shared" si="1"/>
        <v>32</v>
      </c>
      <c r="G109" s="6">
        <f>VLOOKUP(B109,中交商品税率一览表!B:C,2,FALSE)</f>
        <v>0.09</v>
      </c>
    </row>
    <row r="110" spans="1:7" ht="16.3" x14ac:dyDescent="0.3">
      <c r="A110" s="2" t="s">
        <v>500</v>
      </c>
      <c r="B110" s="3" t="s">
        <v>223</v>
      </c>
      <c r="C110" s="3" t="s">
        <v>460</v>
      </c>
      <c r="D110" s="15">
        <v>0.5</v>
      </c>
      <c r="E110" s="10">
        <v>33.6</v>
      </c>
      <c r="F110" s="10">
        <f t="shared" si="1"/>
        <v>16.8</v>
      </c>
      <c r="G110" s="6">
        <f>VLOOKUP(B110,中交商品税率一览表!B:C,2,FALSE)</f>
        <v>0.09</v>
      </c>
    </row>
    <row r="111" spans="1:7" ht="16.3" x14ac:dyDescent="0.3">
      <c r="A111" s="2" t="s">
        <v>500</v>
      </c>
      <c r="B111" s="3" t="s">
        <v>196</v>
      </c>
      <c r="C111" s="3" t="s">
        <v>460</v>
      </c>
      <c r="D111" s="15">
        <v>3</v>
      </c>
      <c r="E111" s="10">
        <v>5.8</v>
      </c>
      <c r="F111" s="10">
        <f t="shared" si="1"/>
        <v>17.399999999999999</v>
      </c>
      <c r="G111" s="6">
        <f>VLOOKUP(B111,中交商品税率一览表!B:C,2,FALSE)</f>
        <v>0.09</v>
      </c>
    </row>
    <row r="112" spans="1:7" ht="16.3" x14ac:dyDescent="0.3">
      <c r="A112" s="2" t="s">
        <v>500</v>
      </c>
      <c r="B112" s="3" t="s">
        <v>199</v>
      </c>
      <c r="C112" s="3" t="s">
        <v>460</v>
      </c>
      <c r="D112" s="15">
        <v>3</v>
      </c>
      <c r="E112" s="10">
        <v>9</v>
      </c>
      <c r="F112" s="10">
        <f t="shared" si="1"/>
        <v>27</v>
      </c>
      <c r="G112" s="6">
        <f>VLOOKUP(B112,中交商品税率一览表!B:C,2,FALSE)</f>
        <v>0.09</v>
      </c>
    </row>
    <row r="113" spans="1:7" ht="16.3" x14ac:dyDescent="0.3">
      <c r="A113" s="2" t="s">
        <v>500</v>
      </c>
      <c r="B113" s="3" t="s">
        <v>225</v>
      </c>
      <c r="C113" s="3" t="s">
        <v>460</v>
      </c>
      <c r="D113" s="15">
        <v>3</v>
      </c>
      <c r="E113" s="10">
        <v>7</v>
      </c>
      <c r="F113" s="10">
        <f t="shared" si="1"/>
        <v>21</v>
      </c>
      <c r="G113" s="6">
        <f>VLOOKUP(B113,中交商品税率一览表!B:C,2,FALSE)</f>
        <v>0.09</v>
      </c>
    </row>
    <row r="114" spans="1:7" ht="16.3" x14ac:dyDescent="0.3">
      <c r="A114" s="2" t="s">
        <v>500</v>
      </c>
      <c r="B114" s="3" t="s">
        <v>255</v>
      </c>
      <c r="C114" s="3" t="s">
        <v>460</v>
      </c>
      <c r="D114" s="15">
        <v>2</v>
      </c>
      <c r="E114" s="10">
        <v>4.5999999999999996</v>
      </c>
      <c r="F114" s="10">
        <f t="shared" si="1"/>
        <v>9.1999999999999993</v>
      </c>
      <c r="G114" s="6">
        <f>VLOOKUP(B114,中交商品税率一览表!B:C,2,FALSE)</f>
        <v>0.09</v>
      </c>
    </row>
    <row r="115" spans="1:7" ht="16.3" x14ac:dyDescent="0.3">
      <c r="A115" s="2" t="s">
        <v>500</v>
      </c>
      <c r="B115" s="3" t="s">
        <v>427</v>
      </c>
      <c r="C115" s="3" t="s">
        <v>463</v>
      </c>
      <c r="D115" s="15">
        <v>3</v>
      </c>
      <c r="E115" s="10">
        <v>10</v>
      </c>
      <c r="F115" s="10">
        <f t="shared" si="1"/>
        <v>30</v>
      </c>
      <c r="G115" s="6">
        <f>VLOOKUP(B115,中交商品税率一览表!B:C,2,FALSE)</f>
        <v>0.13</v>
      </c>
    </row>
    <row r="116" spans="1:7" ht="16.3" x14ac:dyDescent="0.3">
      <c r="A116" s="2" t="s">
        <v>500</v>
      </c>
      <c r="B116" s="3" t="s">
        <v>434</v>
      </c>
      <c r="C116" s="3" t="s">
        <v>469</v>
      </c>
      <c r="D116" s="15">
        <v>3</v>
      </c>
      <c r="E116" s="10">
        <v>6</v>
      </c>
      <c r="F116" s="10">
        <f t="shared" si="1"/>
        <v>18</v>
      </c>
      <c r="G116" s="6">
        <f>VLOOKUP(B116,中交商品税率一览表!B:C,2,FALSE)</f>
        <v>0.13</v>
      </c>
    </row>
    <row r="117" spans="1:7" ht="16.3" x14ac:dyDescent="0.3">
      <c r="A117" s="2" t="s">
        <v>500</v>
      </c>
      <c r="B117" s="3" t="s">
        <v>417</v>
      </c>
      <c r="C117" s="3" t="s">
        <v>461</v>
      </c>
      <c r="D117" s="15">
        <v>2</v>
      </c>
      <c r="E117" s="10">
        <v>24</v>
      </c>
      <c r="F117" s="10">
        <f t="shared" si="1"/>
        <v>48</v>
      </c>
      <c r="G117" s="6">
        <f>VLOOKUP(B117,中交商品税率一览表!B:C,2,FALSE)</f>
        <v>0.13</v>
      </c>
    </row>
    <row r="118" spans="1:7" ht="16.3" x14ac:dyDescent="0.3">
      <c r="A118" s="2" t="s">
        <v>500</v>
      </c>
      <c r="B118" s="3" t="s">
        <v>435</v>
      </c>
      <c r="C118" s="3" t="s">
        <v>501</v>
      </c>
      <c r="D118" s="15">
        <v>2</v>
      </c>
      <c r="E118" s="10">
        <v>13</v>
      </c>
      <c r="F118" s="10">
        <f t="shared" si="1"/>
        <v>26</v>
      </c>
      <c r="G118" s="6">
        <f>VLOOKUP(B118,中交商品税率一览表!B:C,2,FALSE)</f>
        <v>0.13</v>
      </c>
    </row>
    <row r="119" spans="1:7" ht="16.3" x14ac:dyDescent="0.3">
      <c r="A119" s="2" t="s">
        <v>502</v>
      </c>
      <c r="B119" s="3" t="s">
        <v>413</v>
      </c>
      <c r="C119" s="3" t="s">
        <v>461</v>
      </c>
      <c r="D119" s="15">
        <v>25</v>
      </c>
      <c r="E119" s="10">
        <v>0.7</v>
      </c>
      <c r="F119" s="10">
        <f t="shared" si="1"/>
        <v>17.5</v>
      </c>
      <c r="G119" s="6">
        <f>VLOOKUP(B119,中交商品税率一览表!B:C,2,FALSE)</f>
        <v>0.13</v>
      </c>
    </row>
    <row r="120" spans="1:7" ht="16.3" x14ac:dyDescent="0.3">
      <c r="A120" s="2" t="s">
        <v>502</v>
      </c>
      <c r="B120" s="3" t="s">
        <v>52</v>
      </c>
      <c r="C120" s="3" t="s">
        <v>460</v>
      </c>
      <c r="D120" s="15">
        <v>2</v>
      </c>
      <c r="E120" s="10">
        <v>3</v>
      </c>
      <c r="F120" s="10">
        <f t="shared" si="1"/>
        <v>6</v>
      </c>
      <c r="G120" s="6">
        <f>VLOOKUP(B120,中交商品税率一览表!B:C,2,FALSE)</f>
        <v>0</v>
      </c>
    </row>
    <row r="121" spans="1:7" ht="16.3" x14ac:dyDescent="0.3">
      <c r="A121" s="2" t="s">
        <v>502</v>
      </c>
      <c r="B121" s="3" t="s">
        <v>84</v>
      </c>
      <c r="C121" s="3" t="s">
        <v>460</v>
      </c>
      <c r="D121" s="15">
        <v>5</v>
      </c>
      <c r="E121" s="10">
        <v>2.5</v>
      </c>
      <c r="F121" s="10">
        <f t="shared" si="1"/>
        <v>12.5</v>
      </c>
      <c r="G121" s="6">
        <f>VLOOKUP(B121,中交商品税率一览表!B:C,2,FALSE)</f>
        <v>0</v>
      </c>
    </row>
    <row r="122" spans="1:7" ht="16.3" x14ac:dyDescent="0.3">
      <c r="A122" s="2" t="s">
        <v>502</v>
      </c>
      <c r="B122" s="3" t="s">
        <v>344</v>
      </c>
      <c r="C122" s="3" t="s">
        <v>462</v>
      </c>
      <c r="D122" s="15">
        <v>10</v>
      </c>
      <c r="E122" s="10">
        <v>1.4</v>
      </c>
      <c r="F122" s="10">
        <f t="shared" si="1"/>
        <v>14</v>
      </c>
      <c r="G122" s="6">
        <f>VLOOKUP(B122,中交商品税率一览表!B:C,2,FALSE)</f>
        <v>0.13</v>
      </c>
    </row>
    <row r="123" spans="1:7" ht="16.3" x14ac:dyDescent="0.3">
      <c r="A123" s="2" t="s">
        <v>502</v>
      </c>
      <c r="B123" s="3" t="s">
        <v>145</v>
      </c>
      <c r="C123" s="3" t="s">
        <v>460</v>
      </c>
      <c r="D123" s="15">
        <v>20</v>
      </c>
      <c r="E123" s="10">
        <v>33</v>
      </c>
      <c r="F123" s="10">
        <f t="shared" si="1"/>
        <v>660</v>
      </c>
      <c r="G123" s="6">
        <f>VLOOKUP(B123,中交商品税率一览表!B:C,2,FALSE)</f>
        <v>0</v>
      </c>
    </row>
    <row r="124" spans="1:7" ht="16.3" x14ac:dyDescent="0.3">
      <c r="A124" s="2" t="s">
        <v>502</v>
      </c>
      <c r="B124" s="3" t="s">
        <v>81</v>
      </c>
      <c r="C124" s="3" t="s">
        <v>460</v>
      </c>
      <c r="D124" s="15">
        <v>5</v>
      </c>
      <c r="E124" s="10">
        <v>10</v>
      </c>
      <c r="F124" s="10">
        <f t="shared" si="1"/>
        <v>50</v>
      </c>
      <c r="G124" s="6">
        <f>VLOOKUP(B124,中交商品税率一览表!B:C,2,FALSE)</f>
        <v>0</v>
      </c>
    </row>
    <row r="125" spans="1:7" ht="16.3" x14ac:dyDescent="0.3">
      <c r="A125" s="2" t="s">
        <v>502</v>
      </c>
      <c r="B125" s="3" t="s">
        <v>40</v>
      </c>
      <c r="C125" s="3" t="s">
        <v>460</v>
      </c>
      <c r="D125" s="15">
        <v>20</v>
      </c>
      <c r="E125" s="10">
        <v>2.7</v>
      </c>
      <c r="F125" s="10">
        <f t="shared" si="1"/>
        <v>54</v>
      </c>
      <c r="G125" s="6">
        <f>VLOOKUP(B125,中交商品税率一览表!B:C,2,FALSE)</f>
        <v>0</v>
      </c>
    </row>
    <row r="126" spans="1:7" ht="16.3" x14ac:dyDescent="0.3">
      <c r="A126" s="2" t="s">
        <v>502</v>
      </c>
      <c r="B126" s="3" t="s">
        <v>119</v>
      </c>
      <c r="C126" s="3" t="s">
        <v>460</v>
      </c>
      <c r="D126" s="15">
        <v>20</v>
      </c>
      <c r="E126" s="10">
        <v>6.2</v>
      </c>
      <c r="F126" s="10">
        <f t="shared" si="1"/>
        <v>124</v>
      </c>
      <c r="G126" s="6">
        <f>VLOOKUP(B126,中交商品税率一览表!B:C,2,FALSE)</f>
        <v>0</v>
      </c>
    </row>
    <row r="127" spans="1:7" ht="16.3" x14ac:dyDescent="0.3">
      <c r="A127" s="2" t="s">
        <v>502</v>
      </c>
      <c r="B127" s="3" t="s">
        <v>86</v>
      </c>
      <c r="C127" s="3" t="s">
        <v>460</v>
      </c>
      <c r="D127" s="15">
        <v>20</v>
      </c>
      <c r="E127" s="10">
        <v>4.2</v>
      </c>
      <c r="F127" s="10">
        <f t="shared" si="1"/>
        <v>84</v>
      </c>
      <c r="G127" s="6">
        <f>VLOOKUP(B127,中交商品税率一览表!B:C,2,FALSE)</f>
        <v>0</v>
      </c>
    </row>
    <row r="128" spans="1:7" ht="16.3" x14ac:dyDescent="0.3">
      <c r="A128" s="2" t="s">
        <v>502</v>
      </c>
      <c r="B128" s="3" t="s">
        <v>79</v>
      </c>
      <c r="C128" s="3" t="s">
        <v>460</v>
      </c>
      <c r="D128" s="15">
        <v>10</v>
      </c>
      <c r="E128" s="10">
        <v>27</v>
      </c>
      <c r="F128" s="10">
        <f t="shared" si="1"/>
        <v>270</v>
      </c>
      <c r="G128" s="6">
        <f>VLOOKUP(B128,中交商品税率一览表!B:C,2,FALSE)</f>
        <v>0</v>
      </c>
    </row>
    <row r="129" spans="1:7" ht="16.3" x14ac:dyDescent="0.3">
      <c r="A129" s="2" t="s">
        <v>502</v>
      </c>
      <c r="B129" s="3" t="s">
        <v>85</v>
      </c>
      <c r="C129" s="3" t="s">
        <v>460</v>
      </c>
      <c r="D129" s="15">
        <v>8</v>
      </c>
      <c r="E129" s="10">
        <v>4.3</v>
      </c>
      <c r="F129" s="10">
        <f t="shared" si="1"/>
        <v>34.4</v>
      </c>
      <c r="G129" s="6">
        <f>VLOOKUP(B129,中交商品税率一览表!B:C,2,FALSE)</f>
        <v>0</v>
      </c>
    </row>
    <row r="130" spans="1:7" ht="16.3" x14ac:dyDescent="0.3">
      <c r="A130" s="2" t="s">
        <v>502</v>
      </c>
      <c r="B130" s="3" t="s">
        <v>34</v>
      </c>
      <c r="C130" s="3" t="s">
        <v>460</v>
      </c>
      <c r="D130" s="15">
        <v>5</v>
      </c>
      <c r="E130" s="10">
        <v>8</v>
      </c>
      <c r="F130" s="10">
        <f t="shared" ref="F130:F193" si="2">D130*E130</f>
        <v>40</v>
      </c>
      <c r="G130" s="6">
        <f>VLOOKUP(B130,中交商品税率一览表!B:C,2,FALSE)</f>
        <v>0</v>
      </c>
    </row>
    <row r="131" spans="1:7" ht="16.3" x14ac:dyDescent="0.3">
      <c r="A131" s="2" t="s">
        <v>502</v>
      </c>
      <c r="B131" s="3" t="s">
        <v>146</v>
      </c>
      <c r="C131" s="3" t="s">
        <v>460</v>
      </c>
      <c r="D131" s="15">
        <v>1</v>
      </c>
      <c r="E131" s="10">
        <v>52.8</v>
      </c>
      <c r="F131" s="10">
        <f t="shared" si="2"/>
        <v>52.8</v>
      </c>
      <c r="G131" s="6">
        <f>VLOOKUP(B131,中交商品税率一览表!B:C,2,FALSE)</f>
        <v>0</v>
      </c>
    </row>
    <row r="132" spans="1:7" ht="16.3" x14ac:dyDescent="0.3">
      <c r="A132" s="2" t="s">
        <v>502</v>
      </c>
      <c r="B132" s="3" t="s">
        <v>36</v>
      </c>
      <c r="C132" s="3" t="s">
        <v>460</v>
      </c>
      <c r="D132" s="15">
        <v>3</v>
      </c>
      <c r="E132" s="10">
        <v>3.5</v>
      </c>
      <c r="F132" s="10">
        <f t="shared" si="2"/>
        <v>10.5</v>
      </c>
      <c r="G132" s="6">
        <f>VLOOKUP(B132,中交商品税率一览表!B:C,2,FALSE)</f>
        <v>0</v>
      </c>
    </row>
    <row r="133" spans="1:7" ht="16.3" x14ac:dyDescent="0.3">
      <c r="A133" s="2" t="s">
        <v>502</v>
      </c>
      <c r="B133" s="3" t="s">
        <v>116</v>
      </c>
      <c r="C133" s="3" t="s">
        <v>460</v>
      </c>
      <c r="D133" s="15">
        <v>2</v>
      </c>
      <c r="E133" s="10">
        <v>7</v>
      </c>
      <c r="F133" s="10">
        <f t="shared" si="2"/>
        <v>14</v>
      </c>
      <c r="G133" s="6">
        <f>VLOOKUP(B133,中交商品税率一览表!B:C,2,FALSE)</f>
        <v>0</v>
      </c>
    </row>
    <row r="134" spans="1:7" ht="16.3" x14ac:dyDescent="0.3">
      <c r="A134" s="2" t="s">
        <v>502</v>
      </c>
      <c r="B134" s="3" t="s">
        <v>120</v>
      </c>
      <c r="C134" s="3" t="s">
        <v>460</v>
      </c>
      <c r="D134" s="15">
        <v>5</v>
      </c>
      <c r="E134" s="10">
        <v>5.8</v>
      </c>
      <c r="F134" s="10">
        <f t="shared" si="2"/>
        <v>29</v>
      </c>
      <c r="G134" s="6">
        <f>VLOOKUP(B134,中交商品税率一览表!B:C,2,FALSE)</f>
        <v>0</v>
      </c>
    </row>
    <row r="135" spans="1:7" ht="16.3" x14ac:dyDescent="0.3">
      <c r="A135" s="2" t="s">
        <v>502</v>
      </c>
      <c r="B135" s="3" t="s">
        <v>58</v>
      </c>
      <c r="C135" s="3" t="s">
        <v>460</v>
      </c>
      <c r="D135" s="15">
        <v>10</v>
      </c>
      <c r="E135" s="10">
        <v>24</v>
      </c>
      <c r="F135" s="10">
        <f t="shared" si="2"/>
        <v>240</v>
      </c>
      <c r="G135" s="6">
        <f>VLOOKUP(B135,中交商品税率一览表!B:C,2,FALSE)</f>
        <v>0</v>
      </c>
    </row>
    <row r="136" spans="1:7" ht="16.3" x14ac:dyDescent="0.3">
      <c r="A136" s="2" t="s">
        <v>502</v>
      </c>
      <c r="B136" s="3" t="s">
        <v>436</v>
      </c>
      <c r="C136" s="3" t="s">
        <v>463</v>
      </c>
      <c r="D136" s="15">
        <v>3</v>
      </c>
      <c r="E136" s="10">
        <v>8</v>
      </c>
      <c r="F136" s="10">
        <f t="shared" si="2"/>
        <v>24</v>
      </c>
      <c r="G136" s="6">
        <f>VLOOKUP(B136,中交商品税率一览表!B:C,2,FALSE)</f>
        <v>0.13</v>
      </c>
    </row>
    <row r="137" spans="1:7" ht="16.3" x14ac:dyDescent="0.3">
      <c r="A137" s="2" t="s">
        <v>502</v>
      </c>
      <c r="B137" s="3" t="s">
        <v>29</v>
      </c>
      <c r="C137" s="3" t="s">
        <v>460</v>
      </c>
      <c r="D137" s="15">
        <v>5</v>
      </c>
      <c r="E137" s="10">
        <v>7.5</v>
      </c>
      <c r="F137" s="10">
        <f t="shared" si="2"/>
        <v>37.5</v>
      </c>
      <c r="G137" s="6">
        <f>VLOOKUP(B137,中交商品税率一览表!B:C,2,FALSE)</f>
        <v>0</v>
      </c>
    </row>
    <row r="138" spans="1:7" ht="16.3" x14ac:dyDescent="0.3">
      <c r="A138" s="2" t="s">
        <v>502</v>
      </c>
      <c r="B138" s="3" t="s">
        <v>51</v>
      </c>
      <c r="C138" s="3" t="s">
        <v>460</v>
      </c>
      <c r="D138" s="15">
        <v>3</v>
      </c>
      <c r="E138" s="10">
        <v>4.5</v>
      </c>
      <c r="F138" s="10">
        <f t="shared" si="2"/>
        <v>13.5</v>
      </c>
      <c r="G138" s="6">
        <f>VLOOKUP(B138,中交商品税率一览表!B:C,2,FALSE)</f>
        <v>0</v>
      </c>
    </row>
    <row r="139" spans="1:7" ht="16.3" x14ac:dyDescent="0.3">
      <c r="A139" s="2" t="s">
        <v>502</v>
      </c>
      <c r="B139" s="3" t="s">
        <v>43</v>
      </c>
      <c r="C139" s="3" t="s">
        <v>460</v>
      </c>
      <c r="D139" s="15">
        <v>6</v>
      </c>
      <c r="E139" s="10">
        <v>5</v>
      </c>
      <c r="F139" s="10">
        <f t="shared" si="2"/>
        <v>30</v>
      </c>
      <c r="G139" s="6">
        <f>VLOOKUP(B139,中交商品税率一览表!B:C,2,FALSE)</f>
        <v>0</v>
      </c>
    </row>
    <row r="140" spans="1:7" ht="16.3" x14ac:dyDescent="0.3">
      <c r="A140" s="2" t="s">
        <v>502</v>
      </c>
      <c r="B140" s="3" t="s">
        <v>44</v>
      </c>
      <c r="C140" s="3" t="s">
        <v>462</v>
      </c>
      <c r="D140" s="15">
        <v>6</v>
      </c>
      <c r="E140" s="10">
        <v>4</v>
      </c>
      <c r="F140" s="10">
        <f t="shared" si="2"/>
        <v>24</v>
      </c>
      <c r="G140" s="6">
        <f>VLOOKUP(B140,中交商品税率一览表!B:C,2,FALSE)</f>
        <v>0</v>
      </c>
    </row>
    <row r="141" spans="1:7" ht="16.3" x14ac:dyDescent="0.3">
      <c r="A141" s="2" t="s">
        <v>502</v>
      </c>
      <c r="B141" s="3" t="s">
        <v>45</v>
      </c>
      <c r="C141" s="3" t="s">
        <v>462</v>
      </c>
      <c r="D141" s="15">
        <v>6</v>
      </c>
      <c r="E141" s="10">
        <v>5</v>
      </c>
      <c r="F141" s="10">
        <f t="shared" si="2"/>
        <v>30</v>
      </c>
      <c r="G141" s="6">
        <f>VLOOKUP(B141,中交商品税率一览表!B:C,2,FALSE)</f>
        <v>0</v>
      </c>
    </row>
    <row r="142" spans="1:7" ht="16.3" x14ac:dyDescent="0.3">
      <c r="A142" s="2" t="s">
        <v>502</v>
      </c>
      <c r="B142" s="3" t="s">
        <v>28</v>
      </c>
      <c r="C142" s="3" t="s">
        <v>460</v>
      </c>
      <c r="D142" s="15">
        <v>1</v>
      </c>
      <c r="E142" s="10">
        <v>11.2</v>
      </c>
      <c r="F142" s="10">
        <f t="shared" si="2"/>
        <v>11.2</v>
      </c>
      <c r="G142" s="6">
        <f>VLOOKUP(B142,中交商品税率一览表!B:C,2,FALSE)</f>
        <v>0</v>
      </c>
    </row>
    <row r="143" spans="1:7" ht="16.3" x14ac:dyDescent="0.3">
      <c r="A143" s="2" t="s">
        <v>502</v>
      </c>
      <c r="B143" s="3" t="s">
        <v>300</v>
      </c>
      <c r="C143" s="3" t="s">
        <v>460</v>
      </c>
      <c r="D143" s="15">
        <v>2</v>
      </c>
      <c r="E143" s="10">
        <v>3.25</v>
      </c>
      <c r="F143" s="10">
        <f t="shared" si="2"/>
        <v>6.5</v>
      </c>
      <c r="G143" s="6">
        <f>VLOOKUP(B143,中交商品税率一览表!B:C,2,FALSE)</f>
        <v>0.13</v>
      </c>
    </row>
    <row r="144" spans="1:7" ht="16.3" x14ac:dyDescent="0.3">
      <c r="A144" s="2" t="s">
        <v>502</v>
      </c>
      <c r="B144" s="3" t="s">
        <v>226</v>
      </c>
      <c r="C144" s="3" t="s">
        <v>461</v>
      </c>
      <c r="D144" s="15">
        <v>2</v>
      </c>
      <c r="E144" s="10">
        <v>72.900000000000006</v>
      </c>
      <c r="F144" s="10">
        <f t="shared" si="2"/>
        <v>145.80000000000001</v>
      </c>
      <c r="G144" s="6">
        <f>VLOOKUP(B144,中交商品税率一览表!B:C,2,FALSE)</f>
        <v>0.09</v>
      </c>
    </row>
    <row r="145" spans="1:7" ht="16.3" x14ac:dyDescent="0.3">
      <c r="A145" s="2" t="s">
        <v>502</v>
      </c>
      <c r="B145" s="3" t="s">
        <v>227</v>
      </c>
      <c r="C145" s="3" t="s">
        <v>460</v>
      </c>
      <c r="D145" s="15">
        <v>75</v>
      </c>
      <c r="E145" s="10">
        <v>4.5</v>
      </c>
      <c r="F145" s="10">
        <f t="shared" si="2"/>
        <v>337.5</v>
      </c>
      <c r="G145" s="6">
        <f>VLOOKUP(B145,中交商品税率一览表!B:C,2,FALSE)</f>
        <v>0.09</v>
      </c>
    </row>
    <row r="146" spans="1:7" ht="16.3" x14ac:dyDescent="0.3">
      <c r="A146" s="2" t="s">
        <v>502</v>
      </c>
      <c r="B146" s="3" t="s">
        <v>269</v>
      </c>
      <c r="C146" s="3" t="s">
        <v>460</v>
      </c>
      <c r="D146" s="15">
        <v>17</v>
      </c>
      <c r="E146" s="10">
        <v>4</v>
      </c>
      <c r="F146" s="10">
        <f t="shared" si="2"/>
        <v>68</v>
      </c>
      <c r="G146" s="6">
        <f>VLOOKUP(B146,中交商品税率一览表!B:C,2,FALSE)</f>
        <v>0.09</v>
      </c>
    </row>
    <row r="147" spans="1:7" ht="16.3" x14ac:dyDescent="0.3">
      <c r="A147" s="2" t="s">
        <v>503</v>
      </c>
      <c r="B147" s="3" t="s">
        <v>37</v>
      </c>
      <c r="C147" s="3" t="s">
        <v>460</v>
      </c>
      <c r="D147" s="15">
        <v>2.2000000000000002</v>
      </c>
      <c r="E147" s="10">
        <v>3</v>
      </c>
      <c r="F147" s="10">
        <f t="shared" si="2"/>
        <v>6.6000000000000005</v>
      </c>
      <c r="G147" s="6">
        <f>VLOOKUP(B147,中交商品税率一览表!B:C,2,FALSE)</f>
        <v>0</v>
      </c>
    </row>
    <row r="148" spans="1:7" ht="16.3" x14ac:dyDescent="0.3">
      <c r="A148" s="2" t="s">
        <v>503</v>
      </c>
      <c r="B148" s="3" t="s">
        <v>19</v>
      </c>
      <c r="C148" s="3" t="s">
        <v>460</v>
      </c>
      <c r="D148" s="15">
        <v>5</v>
      </c>
      <c r="E148" s="10">
        <v>2.4</v>
      </c>
      <c r="F148" s="10">
        <f t="shared" si="2"/>
        <v>12</v>
      </c>
      <c r="G148" s="6">
        <f>VLOOKUP(B148,中交商品税率一览表!B:C,2,FALSE)</f>
        <v>0</v>
      </c>
    </row>
    <row r="149" spans="1:7" ht="16.3" x14ac:dyDescent="0.3">
      <c r="A149" s="2" t="s">
        <v>503</v>
      </c>
      <c r="B149" s="3" t="s">
        <v>300</v>
      </c>
      <c r="C149" s="3" t="s">
        <v>460</v>
      </c>
      <c r="D149" s="15">
        <v>4</v>
      </c>
      <c r="E149" s="10">
        <v>3.25</v>
      </c>
      <c r="F149" s="10">
        <f t="shared" si="2"/>
        <v>13</v>
      </c>
      <c r="G149" s="6">
        <f>VLOOKUP(B149,中交商品税率一览表!B:C,2,FALSE)</f>
        <v>0.13</v>
      </c>
    </row>
    <row r="150" spans="1:7" ht="16.3" x14ac:dyDescent="0.3">
      <c r="A150" s="2" t="s">
        <v>503</v>
      </c>
      <c r="B150" s="3" t="s">
        <v>406</v>
      </c>
      <c r="C150" s="3" t="s">
        <v>461</v>
      </c>
      <c r="D150" s="15">
        <v>8</v>
      </c>
      <c r="E150" s="10">
        <v>8.8000000000000007</v>
      </c>
      <c r="F150" s="10">
        <f t="shared" si="2"/>
        <v>70.400000000000006</v>
      </c>
      <c r="G150" s="6">
        <f>VLOOKUP(B150,中交商品税率一览表!B:C,2,FALSE)</f>
        <v>0.13</v>
      </c>
    </row>
    <row r="151" spans="1:7" ht="16.3" x14ac:dyDescent="0.3">
      <c r="A151" s="2" t="s">
        <v>503</v>
      </c>
      <c r="B151" s="3" t="s">
        <v>238</v>
      </c>
      <c r="C151" s="3" t="s">
        <v>460</v>
      </c>
      <c r="D151" s="15">
        <v>5.3</v>
      </c>
      <c r="E151" s="10">
        <v>26</v>
      </c>
      <c r="F151" s="10">
        <f t="shared" si="2"/>
        <v>137.79999999999998</v>
      </c>
      <c r="G151" s="6">
        <f>VLOOKUP(B151,中交商品税率一览表!B:C,2,FALSE)</f>
        <v>0.09</v>
      </c>
    </row>
    <row r="152" spans="1:7" ht="16.3" x14ac:dyDescent="0.3">
      <c r="A152" s="2" t="s">
        <v>503</v>
      </c>
      <c r="B152" s="3" t="s">
        <v>79</v>
      </c>
      <c r="C152" s="3" t="s">
        <v>460</v>
      </c>
      <c r="D152" s="15">
        <v>30</v>
      </c>
      <c r="E152" s="10">
        <v>27</v>
      </c>
      <c r="F152" s="10">
        <f t="shared" si="2"/>
        <v>810</v>
      </c>
      <c r="G152" s="6">
        <f>VLOOKUP(B152,中交商品税率一览表!B:C,2,FALSE)</f>
        <v>0</v>
      </c>
    </row>
    <row r="153" spans="1:7" ht="16.3" x14ac:dyDescent="0.3">
      <c r="A153" s="2" t="s">
        <v>503</v>
      </c>
      <c r="B153" s="3" t="s">
        <v>131</v>
      </c>
      <c r="C153" s="3" t="s">
        <v>460</v>
      </c>
      <c r="D153" s="15">
        <v>12</v>
      </c>
      <c r="E153" s="10">
        <v>4.7</v>
      </c>
      <c r="F153" s="10">
        <f t="shared" si="2"/>
        <v>56.400000000000006</v>
      </c>
      <c r="G153" s="6">
        <f>VLOOKUP(B153,中交商品税率一览表!B:C,2,FALSE)</f>
        <v>0</v>
      </c>
    </row>
    <row r="154" spans="1:7" ht="16.3" x14ac:dyDescent="0.3">
      <c r="A154" s="2" t="s">
        <v>503</v>
      </c>
      <c r="B154" s="3" t="s">
        <v>126</v>
      </c>
      <c r="C154" s="3" t="s">
        <v>461</v>
      </c>
      <c r="D154" s="15">
        <v>13</v>
      </c>
      <c r="E154" s="10">
        <v>7.5</v>
      </c>
      <c r="F154" s="10">
        <f t="shared" si="2"/>
        <v>97.5</v>
      </c>
      <c r="G154" s="6">
        <f>VLOOKUP(B154,中交商品税率一览表!B:C,2,FALSE)</f>
        <v>0</v>
      </c>
    </row>
    <row r="155" spans="1:7" ht="16.3" x14ac:dyDescent="0.3">
      <c r="A155" s="2" t="s">
        <v>503</v>
      </c>
      <c r="B155" s="3" t="s">
        <v>59</v>
      </c>
      <c r="C155" s="3" t="s">
        <v>460</v>
      </c>
      <c r="D155" s="15">
        <v>3</v>
      </c>
      <c r="E155" s="10">
        <v>21</v>
      </c>
      <c r="F155" s="10">
        <f t="shared" si="2"/>
        <v>63</v>
      </c>
      <c r="G155" s="6">
        <f>VLOOKUP(B155,中交商品税率一览表!B:C,2,FALSE)</f>
        <v>0</v>
      </c>
    </row>
    <row r="156" spans="1:7" ht="16.3" x14ac:dyDescent="0.3">
      <c r="A156" s="2" t="s">
        <v>503</v>
      </c>
      <c r="B156" s="3" t="s">
        <v>110</v>
      </c>
      <c r="C156" s="3" t="s">
        <v>460</v>
      </c>
      <c r="D156" s="15">
        <v>8</v>
      </c>
      <c r="E156" s="10">
        <v>30</v>
      </c>
      <c r="F156" s="10">
        <f t="shared" si="2"/>
        <v>240</v>
      </c>
      <c r="G156" s="6">
        <f>VLOOKUP(B156,中交商品税率一览表!B:C,2,FALSE)</f>
        <v>0</v>
      </c>
    </row>
    <row r="157" spans="1:7" ht="16.3" x14ac:dyDescent="0.3">
      <c r="A157" s="2" t="s">
        <v>503</v>
      </c>
      <c r="B157" s="3" t="s">
        <v>24</v>
      </c>
      <c r="C157" s="3" t="s">
        <v>460</v>
      </c>
      <c r="D157" s="15">
        <v>5</v>
      </c>
      <c r="E157" s="10">
        <v>7.1</v>
      </c>
      <c r="F157" s="10">
        <f t="shared" si="2"/>
        <v>35.5</v>
      </c>
      <c r="G157" s="6">
        <f>VLOOKUP(B157,中交商品税率一览表!B:C,2,FALSE)</f>
        <v>0</v>
      </c>
    </row>
    <row r="158" spans="1:7" ht="16.3" x14ac:dyDescent="0.3">
      <c r="A158" s="2" t="s">
        <v>503</v>
      </c>
      <c r="B158" s="3" t="s">
        <v>82</v>
      </c>
      <c r="C158" s="3" t="s">
        <v>460</v>
      </c>
      <c r="D158" s="15">
        <v>8</v>
      </c>
      <c r="E158" s="10">
        <v>2.5</v>
      </c>
      <c r="F158" s="10">
        <f t="shared" si="2"/>
        <v>20</v>
      </c>
      <c r="G158" s="6">
        <f>VLOOKUP(B158,中交商品税率一览表!B:C,2,FALSE)</f>
        <v>0</v>
      </c>
    </row>
    <row r="159" spans="1:7" ht="16.3" x14ac:dyDescent="0.3">
      <c r="A159" s="2" t="s">
        <v>503</v>
      </c>
      <c r="B159" s="3" t="s">
        <v>32</v>
      </c>
      <c r="C159" s="3" t="s">
        <v>460</v>
      </c>
      <c r="D159" s="15">
        <v>2</v>
      </c>
      <c r="E159" s="10">
        <v>5</v>
      </c>
      <c r="F159" s="10">
        <f t="shared" si="2"/>
        <v>10</v>
      </c>
      <c r="G159" s="6">
        <f>VLOOKUP(B159,中交商品税率一览表!B:C,2,FALSE)</f>
        <v>0</v>
      </c>
    </row>
    <row r="160" spans="1:7" ht="16.3" x14ac:dyDescent="0.3">
      <c r="A160" s="2" t="s">
        <v>503</v>
      </c>
      <c r="B160" s="3" t="s">
        <v>74</v>
      </c>
      <c r="C160" s="3" t="s">
        <v>460</v>
      </c>
      <c r="D160" s="15">
        <v>2</v>
      </c>
      <c r="E160" s="10">
        <v>5.8</v>
      </c>
      <c r="F160" s="10">
        <f t="shared" si="2"/>
        <v>11.6</v>
      </c>
      <c r="G160" s="6">
        <f>VLOOKUP(B160,中交商品税率一览表!B:C,2,FALSE)</f>
        <v>0</v>
      </c>
    </row>
    <row r="161" spans="1:7" ht="16.3" x14ac:dyDescent="0.3">
      <c r="A161" s="2" t="s">
        <v>503</v>
      </c>
      <c r="B161" s="3" t="s">
        <v>46</v>
      </c>
      <c r="C161" s="3" t="s">
        <v>460</v>
      </c>
      <c r="D161" s="15">
        <v>0.5</v>
      </c>
      <c r="E161" s="10">
        <v>10.5</v>
      </c>
      <c r="F161" s="10">
        <f t="shared" si="2"/>
        <v>5.25</v>
      </c>
      <c r="G161" s="6">
        <f>VLOOKUP(B161,中交商品税率一览表!B:C,2,FALSE)</f>
        <v>0</v>
      </c>
    </row>
    <row r="162" spans="1:7" ht="16.3" x14ac:dyDescent="0.3">
      <c r="A162" s="2" t="s">
        <v>503</v>
      </c>
      <c r="B162" s="3" t="s">
        <v>220</v>
      </c>
      <c r="C162" s="3" t="s">
        <v>464</v>
      </c>
      <c r="D162" s="15">
        <v>4</v>
      </c>
      <c r="E162" s="10">
        <f>358/4</f>
        <v>89.5</v>
      </c>
      <c r="F162" s="10">
        <f t="shared" si="2"/>
        <v>358</v>
      </c>
      <c r="G162" s="6">
        <f>VLOOKUP(B162,中交商品税率一览表!B:C,2,FALSE)</f>
        <v>0.09</v>
      </c>
    </row>
    <row r="163" spans="1:7" ht="16.3" x14ac:dyDescent="0.3">
      <c r="A163" s="2" t="s">
        <v>503</v>
      </c>
      <c r="B163" s="3" t="s">
        <v>366</v>
      </c>
      <c r="C163" s="3" t="s">
        <v>504</v>
      </c>
      <c r="D163" s="15">
        <v>1</v>
      </c>
      <c r="E163" s="10">
        <v>93.6</v>
      </c>
      <c r="F163" s="10">
        <f t="shared" si="2"/>
        <v>93.6</v>
      </c>
      <c r="G163" s="6">
        <f>VLOOKUP(B163,中交商品税率一览表!B:C,2,FALSE)</f>
        <v>0.13</v>
      </c>
    </row>
    <row r="164" spans="1:7" ht="16.3" x14ac:dyDescent="0.3">
      <c r="A164" s="2" t="s">
        <v>503</v>
      </c>
      <c r="B164" s="3" t="s">
        <v>437</v>
      </c>
      <c r="C164" s="3" t="s">
        <v>504</v>
      </c>
      <c r="D164" s="15">
        <v>1</v>
      </c>
      <c r="E164" s="10">
        <v>98</v>
      </c>
      <c r="F164" s="10">
        <f t="shared" si="2"/>
        <v>98</v>
      </c>
      <c r="G164" s="6">
        <f>VLOOKUP(B164,中交商品税率一览表!B:C,2,FALSE)</f>
        <v>0.13</v>
      </c>
    </row>
    <row r="165" spans="1:7" ht="16.3" x14ac:dyDescent="0.3">
      <c r="A165" s="2" t="s">
        <v>503</v>
      </c>
      <c r="B165" s="3" t="s">
        <v>40</v>
      </c>
      <c r="C165" s="3" t="s">
        <v>460</v>
      </c>
      <c r="D165" s="15">
        <v>10</v>
      </c>
      <c r="E165" s="10">
        <v>2.7</v>
      </c>
      <c r="F165" s="10">
        <f t="shared" si="2"/>
        <v>27</v>
      </c>
      <c r="G165" s="6">
        <f>VLOOKUP(B165,中交商品税率一览表!B:C,2,FALSE)</f>
        <v>0</v>
      </c>
    </row>
    <row r="166" spans="1:7" ht="16.3" x14ac:dyDescent="0.3">
      <c r="A166" s="2" t="s">
        <v>503</v>
      </c>
      <c r="B166" s="3" t="s">
        <v>141</v>
      </c>
      <c r="C166" s="3" t="s">
        <v>460</v>
      </c>
      <c r="D166" s="15">
        <v>4</v>
      </c>
      <c r="E166" s="10">
        <v>7</v>
      </c>
      <c r="F166" s="10">
        <f t="shared" si="2"/>
        <v>28</v>
      </c>
      <c r="G166" s="6">
        <f>VLOOKUP(B166,中交商品税率一览表!B:C,2,FALSE)</f>
        <v>0</v>
      </c>
    </row>
    <row r="167" spans="1:7" ht="16.3" x14ac:dyDescent="0.3">
      <c r="A167" s="2" t="s">
        <v>503</v>
      </c>
      <c r="B167" s="3" t="s">
        <v>317</v>
      </c>
      <c r="C167" s="3" t="s">
        <v>463</v>
      </c>
      <c r="D167" s="15">
        <v>2</v>
      </c>
      <c r="E167" s="10">
        <v>12</v>
      </c>
      <c r="F167" s="10">
        <f t="shared" si="2"/>
        <v>24</v>
      </c>
      <c r="G167" s="6">
        <f>VLOOKUP(B167,中交商品税率一览表!B:C,2,FALSE)</f>
        <v>0.13</v>
      </c>
    </row>
    <row r="168" spans="1:7" ht="16.3" x14ac:dyDescent="0.3">
      <c r="A168" s="2" t="s">
        <v>503</v>
      </c>
      <c r="B168" s="3" t="s">
        <v>22</v>
      </c>
      <c r="C168" s="3" t="s">
        <v>460</v>
      </c>
      <c r="D168" s="15">
        <v>10</v>
      </c>
      <c r="E168" s="10">
        <v>24</v>
      </c>
      <c r="F168" s="10">
        <f t="shared" si="2"/>
        <v>240</v>
      </c>
      <c r="G168" s="6">
        <f>VLOOKUP(B168,中交商品税率一览表!B:C,2,FALSE)</f>
        <v>0</v>
      </c>
    </row>
    <row r="169" spans="1:7" ht="16.3" x14ac:dyDescent="0.3">
      <c r="A169" s="2" t="s">
        <v>503</v>
      </c>
      <c r="B169" s="3" t="s">
        <v>62</v>
      </c>
      <c r="C169" s="3" t="s">
        <v>491</v>
      </c>
      <c r="D169" s="15">
        <v>12</v>
      </c>
      <c r="E169" s="10">
        <v>25</v>
      </c>
      <c r="F169" s="10">
        <f t="shared" si="2"/>
        <v>300</v>
      </c>
      <c r="G169" s="6">
        <f>VLOOKUP(B169,中交商品税率一览表!B:C,2,FALSE)</f>
        <v>0</v>
      </c>
    </row>
    <row r="170" spans="1:7" ht="16.3" x14ac:dyDescent="0.3">
      <c r="A170" s="2" t="s">
        <v>505</v>
      </c>
      <c r="B170" s="3" t="s">
        <v>29</v>
      </c>
      <c r="C170" s="3" t="s">
        <v>460</v>
      </c>
      <c r="D170" s="15">
        <v>5</v>
      </c>
      <c r="E170" s="10">
        <v>7.5</v>
      </c>
      <c r="F170" s="10">
        <f t="shared" si="2"/>
        <v>37.5</v>
      </c>
      <c r="G170" s="6">
        <f>VLOOKUP(B170,中交商品税率一览表!B:C,2,FALSE)</f>
        <v>0</v>
      </c>
    </row>
    <row r="171" spans="1:7" ht="16.3" x14ac:dyDescent="0.3">
      <c r="A171" s="2" t="s">
        <v>505</v>
      </c>
      <c r="B171" s="3" t="s">
        <v>121</v>
      </c>
      <c r="C171" s="3" t="s">
        <v>460</v>
      </c>
      <c r="D171" s="15">
        <v>3</v>
      </c>
      <c r="E171" s="10">
        <v>6</v>
      </c>
      <c r="F171" s="10">
        <f t="shared" si="2"/>
        <v>18</v>
      </c>
      <c r="G171" s="6">
        <f>VLOOKUP(B171,中交商品税率一览表!B:C,2,FALSE)</f>
        <v>0</v>
      </c>
    </row>
    <row r="172" spans="1:7" ht="16.3" x14ac:dyDescent="0.3">
      <c r="A172" s="2" t="s">
        <v>505</v>
      </c>
      <c r="B172" s="3" t="s">
        <v>51</v>
      </c>
      <c r="C172" s="3" t="s">
        <v>460</v>
      </c>
      <c r="D172" s="15">
        <v>3</v>
      </c>
      <c r="E172" s="10">
        <v>4.5</v>
      </c>
      <c r="F172" s="10">
        <f t="shared" si="2"/>
        <v>13.5</v>
      </c>
      <c r="G172" s="6">
        <f>VLOOKUP(B172,中交商品税率一览表!B:C,2,FALSE)</f>
        <v>0</v>
      </c>
    </row>
    <row r="173" spans="1:7" ht="16.3" x14ac:dyDescent="0.3">
      <c r="A173" s="2" t="s">
        <v>505</v>
      </c>
      <c r="B173" s="3" t="s">
        <v>103</v>
      </c>
      <c r="C173" s="3" t="s">
        <v>461</v>
      </c>
      <c r="D173" s="15">
        <v>10</v>
      </c>
      <c r="E173" s="10">
        <v>7.45</v>
      </c>
      <c r="F173" s="10">
        <f t="shared" si="2"/>
        <v>74.5</v>
      </c>
      <c r="G173" s="6">
        <f>VLOOKUP(B173,中交商品税率一览表!B:C,2,FALSE)</f>
        <v>0.13</v>
      </c>
    </row>
    <row r="174" spans="1:7" ht="16.3" x14ac:dyDescent="0.3">
      <c r="A174" s="2" t="s">
        <v>505</v>
      </c>
      <c r="B174" s="3" t="s">
        <v>106</v>
      </c>
      <c r="C174" s="3" t="s">
        <v>460</v>
      </c>
      <c r="D174" s="15">
        <v>2</v>
      </c>
      <c r="E174" s="10">
        <v>3.8</v>
      </c>
      <c r="F174" s="10">
        <f t="shared" si="2"/>
        <v>7.6</v>
      </c>
      <c r="G174" s="6">
        <f>VLOOKUP(B174,中交商品税率一览表!B:C,2,FALSE)</f>
        <v>0</v>
      </c>
    </row>
    <row r="175" spans="1:7" ht="16.3" x14ac:dyDescent="0.3">
      <c r="A175" s="2" t="s">
        <v>505</v>
      </c>
      <c r="B175" s="3" t="s">
        <v>270</v>
      </c>
      <c r="C175" s="3" t="s">
        <v>460</v>
      </c>
      <c r="D175" s="15">
        <v>15</v>
      </c>
      <c r="E175" s="10">
        <v>6</v>
      </c>
      <c r="F175" s="10">
        <f t="shared" si="2"/>
        <v>90</v>
      </c>
      <c r="G175" s="6">
        <f>VLOOKUP(B175,中交商品税率一览表!B:C,2,FALSE)</f>
        <v>0.09</v>
      </c>
    </row>
    <row r="176" spans="1:7" ht="16.3" x14ac:dyDescent="0.3">
      <c r="A176" s="2" t="s">
        <v>505</v>
      </c>
      <c r="B176" s="3" t="s">
        <v>313</v>
      </c>
      <c r="C176" s="3" t="s">
        <v>460</v>
      </c>
      <c r="D176" s="15">
        <v>5</v>
      </c>
      <c r="E176" s="10">
        <v>7.5</v>
      </c>
      <c r="F176" s="10">
        <f t="shared" si="2"/>
        <v>37.5</v>
      </c>
      <c r="G176" s="6">
        <f>VLOOKUP(B176,中交商品税率一览表!B:C,2,FALSE)</f>
        <v>0.13</v>
      </c>
    </row>
    <row r="177" spans="1:7" ht="16.3" x14ac:dyDescent="0.3">
      <c r="A177" s="2" t="s">
        <v>505</v>
      </c>
      <c r="B177" s="3" t="s">
        <v>30</v>
      </c>
      <c r="C177" s="3" t="s">
        <v>460</v>
      </c>
      <c r="D177" s="15">
        <v>12</v>
      </c>
      <c r="E177" s="10">
        <v>5.6</v>
      </c>
      <c r="F177" s="10">
        <f t="shared" si="2"/>
        <v>67.199999999999989</v>
      </c>
      <c r="G177" s="6">
        <f>VLOOKUP(B177,中交商品税率一览表!B:C,2,FALSE)</f>
        <v>0</v>
      </c>
    </row>
    <row r="178" spans="1:7" ht="16.3" x14ac:dyDescent="0.3">
      <c r="A178" s="2" t="s">
        <v>505</v>
      </c>
      <c r="B178" s="3" t="s">
        <v>57</v>
      </c>
      <c r="C178" s="3" t="s">
        <v>460</v>
      </c>
      <c r="D178" s="15">
        <v>10</v>
      </c>
      <c r="E178" s="10">
        <v>16.600000000000001</v>
      </c>
      <c r="F178" s="10">
        <f t="shared" si="2"/>
        <v>166</v>
      </c>
      <c r="G178" s="6">
        <f>VLOOKUP(B178,中交商品税率一览表!B:C,2,FALSE)</f>
        <v>0</v>
      </c>
    </row>
    <row r="179" spans="1:7" ht="16.3" x14ac:dyDescent="0.3">
      <c r="A179" s="2" t="s">
        <v>505</v>
      </c>
      <c r="B179" s="3" t="s">
        <v>18</v>
      </c>
      <c r="C179" s="3" t="s">
        <v>460</v>
      </c>
      <c r="D179" s="15">
        <v>2</v>
      </c>
      <c r="E179" s="10">
        <v>7.14</v>
      </c>
      <c r="F179" s="10">
        <f t="shared" si="2"/>
        <v>14.28</v>
      </c>
      <c r="G179" s="6">
        <f>VLOOKUP(B179,中交商品税率一览表!B:C,2,FALSE)</f>
        <v>0</v>
      </c>
    </row>
    <row r="180" spans="1:7" ht="16.3" x14ac:dyDescent="0.3">
      <c r="A180" s="2" t="s">
        <v>505</v>
      </c>
      <c r="B180" s="3" t="s">
        <v>123</v>
      </c>
      <c r="C180" s="3" t="s">
        <v>460</v>
      </c>
      <c r="D180" s="15">
        <v>8</v>
      </c>
      <c r="E180" s="10">
        <v>10</v>
      </c>
      <c r="F180" s="10">
        <f t="shared" si="2"/>
        <v>80</v>
      </c>
      <c r="G180" s="6">
        <f>VLOOKUP(B180,中交商品税率一览表!B:C,2,FALSE)</f>
        <v>0</v>
      </c>
    </row>
    <row r="181" spans="1:7" ht="16.3" x14ac:dyDescent="0.3">
      <c r="A181" s="2" t="s">
        <v>505</v>
      </c>
      <c r="B181" s="3" t="s">
        <v>34</v>
      </c>
      <c r="C181" s="3" t="s">
        <v>460</v>
      </c>
      <c r="D181" s="15">
        <v>6</v>
      </c>
      <c r="E181" s="10">
        <v>8</v>
      </c>
      <c r="F181" s="10">
        <f t="shared" si="2"/>
        <v>48</v>
      </c>
      <c r="G181" s="6">
        <f>VLOOKUP(B181,中交商品税率一览表!B:C,2,FALSE)</f>
        <v>0</v>
      </c>
    </row>
    <row r="182" spans="1:7" ht="16.3" x14ac:dyDescent="0.3">
      <c r="A182" s="2" t="s">
        <v>505</v>
      </c>
      <c r="B182" s="3" t="s">
        <v>395</v>
      </c>
      <c r="C182" s="3" t="s">
        <v>472</v>
      </c>
      <c r="D182" s="15">
        <v>5</v>
      </c>
      <c r="E182" s="10">
        <v>8.5</v>
      </c>
      <c r="F182" s="10">
        <f t="shared" si="2"/>
        <v>42.5</v>
      </c>
      <c r="G182" s="6">
        <f>VLOOKUP(B182,中交商品税率一览表!B:C,2,FALSE)</f>
        <v>0.13</v>
      </c>
    </row>
    <row r="183" spans="1:7" ht="16.3" x14ac:dyDescent="0.3">
      <c r="A183" s="2" t="s">
        <v>505</v>
      </c>
      <c r="B183" s="3" t="s">
        <v>418</v>
      </c>
      <c r="C183" s="3" t="s">
        <v>461</v>
      </c>
      <c r="D183" s="15">
        <v>2</v>
      </c>
      <c r="E183" s="10">
        <v>10</v>
      </c>
      <c r="F183" s="10">
        <f t="shared" si="2"/>
        <v>20</v>
      </c>
      <c r="G183" s="6">
        <f>VLOOKUP(B183,中交商品税率一览表!B:C,2,FALSE)</f>
        <v>0.13</v>
      </c>
    </row>
    <row r="184" spans="1:7" ht="16.3" x14ac:dyDescent="0.3">
      <c r="A184" s="2" t="s">
        <v>505</v>
      </c>
      <c r="B184" s="3" t="s">
        <v>309</v>
      </c>
      <c r="C184" s="3" t="s">
        <v>464</v>
      </c>
      <c r="D184" s="15">
        <v>1</v>
      </c>
      <c r="E184" s="10">
        <v>40</v>
      </c>
      <c r="F184" s="10">
        <f t="shared" si="2"/>
        <v>40</v>
      </c>
      <c r="G184" s="6">
        <f>VLOOKUP(B184,中交商品税率一览表!B:C,2,FALSE)</f>
        <v>0.13</v>
      </c>
    </row>
    <row r="185" spans="1:7" ht="16.3" x14ac:dyDescent="0.3">
      <c r="A185" s="2" t="s">
        <v>505</v>
      </c>
      <c r="B185" s="3" t="s">
        <v>186</v>
      </c>
      <c r="C185" s="3" t="s">
        <v>461</v>
      </c>
      <c r="D185" s="15">
        <v>2</v>
      </c>
      <c r="E185" s="10">
        <v>70.5</v>
      </c>
      <c r="F185" s="10">
        <f t="shared" si="2"/>
        <v>141</v>
      </c>
      <c r="G185" s="6">
        <f>VLOOKUP(B185,中交商品税率一览表!B:C,2,FALSE)</f>
        <v>0.09</v>
      </c>
    </row>
    <row r="186" spans="1:7" ht="16.3" x14ac:dyDescent="0.3">
      <c r="A186" s="2" t="s">
        <v>505</v>
      </c>
      <c r="B186" s="3" t="s">
        <v>21</v>
      </c>
      <c r="C186" s="3" t="s">
        <v>460</v>
      </c>
      <c r="D186" s="15">
        <v>2</v>
      </c>
      <c r="E186" s="10">
        <v>2.9</v>
      </c>
      <c r="F186" s="10">
        <f t="shared" si="2"/>
        <v>5.8</v>
      </c>
      <c r="G186" s="6">
        <f>VLOOKUP(B186,中交商品税率一览表!B:C,2,FALSE)</f>
        <v>0</v>
      </c>
    </row>
    <row r="187" spans="1:7" ht="16.3" x14ac:dyDescent="0.3">
      <c r="A187" s="2" t="s">
        <v>505</v>
      </c>
      <c r="B187" s="3" t="s">
        <v>438</v>
      </c>
      <c r="C187" s="3" t="s">
        <v>463</v>
      </c>
      <c r="D187" s="15">
        <v>2</v>
      </c>
      <c r="E187" s="10">
        <v>6.5</v>
      </c>
      <c r="F187" s="10">
        <f t="shared" si="2"/>
        <v>13</v>
      </c>
      <c r="G187" s="6">
        <f>VLOOKUP(B187,中交商品税率一览表!B:C,2,FALSE)</f>
        <v>0.13</v>
      </c>
    </row>
    <row r="188" spans="1:7" ht="16.3" x14ac:dyDescent="0.3">
      <c r="A188" s="2" t="s">
        <v>505</v>
      </c>
      <c r="B188" s="3" t="s">
        <v>439</v>
      </c>
      <c r="C188" s="3" t="s">
        <v>463</v>
      </c>
      <c r="D188" s="15">
        <v>2</v>
      </c>
      <c r="E188" s="10">
        <v>7</v>
      </c>
      <c r="F188" s="10">
        <f t="shared" si="2"/>
        <v>14</v>
      </c>
      <c r="G188" s="6">
        <f>VLOOKUP(B188,中交商品税率一览表!B:C,2,FALSE)</f>
        <v>0.13</v>
      </c>
    </row>
    <row r="189" spans="1:7" ht="16.3" x14ac:dyDescent="0.3">
      <c r="A189" s="2" t="s">
        <v>506</v>
      </c>
      <c r="B189" s="3" t="s">
        <v>314</v>
      </c>
      <c r="C189" s="3" t="s">
        <v>460</v>
      </c>
      <c r="D189" s="15">
        <v>24</v>
      </c>
      <c r="E189" s="10">
        <v>18</v>
      </c>
      <c r="F189" s="10">
        <f t="shared" si="2"/>
        <v>432</v>
      </c>
      <c r="G189" s="6">
        <f>VLOOKUP(B189,中交商品税率一览表!B:C,2,FALSE)</f>
        <v>0.13</v>
      </c>
    </row>
    <row r="190" spans="1:7" ht="16.3" x14ac:dyDescent="0.3">
      <c r="A190" s="2" t="s">
        <v>506</v>
      </c>
      <c r="B190" s="3" t="s">
        <v>440</v>
      </c>
      <c r="C190" s="3" t="s">
        <v>507</v>
      </c>
      <c r="D190" s="15">
        <v>1</v>
      </c>
      <c r="E190" s="10">
        <v>60</v>
      </c>
      <c r="F190" s="10">
        <f t="shared" si="2"/>
        <v>60</v>
      </c>
      <c r="G190" s="6">
        <f>VLOOKUP(B190,中交商品税率一览表!B:C,2,FALSE)</f>
        <v>0.09</v>
      </c>
    </row>
    <row r="191" spans="1:7" ht="16.3" x14ac:dyDescent="0.3">
      <c r="A191" s="2" t="s">
        <v>506</v>
      </c>
      <c r="B191" s="3" t="s">
        <v>105</v>
      </c>
      <c r="C191" s="3" t="s">
        <v>460</v>
      </c>
      <c r="D191" s="15">
        <v>30</v>
      </c>
      <c r="E191" s="10">
        <v>14</v>
      </c>
      <c r="F191" s="10">
        <f t="shared" si="2"/>
        <v>420</v>
      </c>
      <c r="G191" s="6">
        <f>VLOOKUP(B191,中交商品税率一览表!B:C,2,FALSE)</f>
        <v>0</v>
      </c>
    </row>
    <row r="192" spans="1:7" ht="16.3" x14ac:dyDescent="0.3">
      <c r="A192" s="2" t="s">
        <v>506</v>
      </c>
      <c r="B192" s="3" t="s">
        <v>22</v>
      </c>
      <c r="C192" s="3" t="s">
        <v>460</v>
      </c>
      <c r="D192" s="15">
        <v>11.5</v>
      </c>
      <c r="E192" s="10">
        <v>24</v>
      </c>
      <c r="F192" s="10">
        <f t="shared" si="2"/>
        <v>276</v>
      </c>
      <c r="G192" s="6">
        <f>VLOOKUP(B192,中交商品税率一览表!B:C,2,FALSE)</f>
        <v>0</v>
      </c>
    </row>
    <row r="193" spans="1:7" ht="16.3" x14ac:dyDescent="0.3">
      <c r="A193" s="2" t="s">
        <v>506</v>
      </c>
      <c r="B193" s="3" t="s">
        <v>424</v>
      </c>
      <c r="C193" s="3" t="s">
        <v>465</v>
      </c>
      <c r="D193" s="15">
        <v>1</v>
      </c>
      <c r="E193" s="10">
        <v>18</v>
      </c>
      <c r="F193" s="10">
        <f t="shared" si="2"/>
        <v>18</v>
      </c>
      <c r="G193" s="6">
        <f>VLOOKUP(B193,中交商品税率一览表!B:C,2,FALSE)</f>
        <v>0.13</v>
      </c>
    </row>
    <row r="194" spans="1:7" ht="16.3" x14ac:dyDescent="0.3">
      <c r="A194" s="2" t="s">
        <v>508</v>
      </c>
      <c r="B194" s="3" t="s">
        <v>168</v>
      </c>
      <c r="C194" s="3" t="s">
        <v>460</v>
      </c>
      <c r="D194" s="15">
        <v>8</v>
      </c>
      <c r="E194" s="10">
        <v>2.4</v>
      </c>
      <c r="F194" s="10">
        <f t="shared" ref="F194:F200" si="3">D194*E194</f>
        <v>19.2</v>
      </c>
      <c r="G194" s="6">
        <f>VLOOKUP(B194,中交商品税率一览表!B:C,2,FALSE)</f>
        <v>0.09</v>
      </c>
    </row>
    <row r="195" spans="1:7" ht="16.3" x14ac:dyDescent="0.3">
      <c r="A195" s="2" t="s">
        <v>508</v>
      </c>
      <c r="B195" s="3" t="s">
        <v>38</v>
      </c>
      <c r="C195" s="3" t="s">
        <v>460</v>
      </c>
      <c r="D195" s="15">
        <v>4</v>
      </c>
      <c r="E195" s="10">
        <v>3</v>
      </c>
      <c r="F195" s="10">
        <f t="shared" si="3"/>
        <v>12</v>
      </c>
      <c r="G195" s="6">
        <f>VLOOKUP(B195,中交商品税率一览表!B:C,2,FALSE)</f>
        <v>0</v>
      </c>
    </row>
    <row r="196" spans="1:7" ht="16.3" x14ac:dyDescent="0.3">
      <c r="A196" s="2" t="s">
        <v>508</v>
      </c>
      <c r="B196" s="3" t="s">
        <v>36</v>
      </c>
      <c r="C196" s="3" t="s">
        <v>460</v>
      </c>
      <c r="D196" s="15">
        <v>3</v>
      </c>
      <c r="E196" s="10">
        <v>3.5</v>
      </c>
      <c r="F196" s="10">
        <f t="shared" si="3"/>
        <v>10.5</v>
      </c>
      <c r="G196" s="6">
        <f>VLOOKUP(B196,中交商品税率一览表!B:C,2,FALSE)</f>
        <v>0</v>
      </c>
    </row>
    <row r="197" spans="1:7" ht="16.3" x14ac:dyDescent="0.3">
      <c r="A197" s="2" t="s">
        <v>508</v>
      </c>
      <c r="B197" s="3" t="s">
        <v>37</v>
      </c>
      <c r="C197" s="3" t="s">
        <v>460</v>
      </c>
      <c r="D197" s="15">
        <v>3.61</v>
      </c>
      <c r="E197" s="10">
        <v>3</v>
      </c>
      <c r="F197" s="10">
        <f t="shared" si="3"/>
        <v>10.83</v>
      </c>
      <c r="G197" s="6">
        <f>VLOOKUP(B197,中交商品税率一览表!B:C,2,FALSE)</f>
        <v>0</v>
      </c>
    </row>
    <row r="198" spans="1:7" ht="16.3" x14ac:dyDescent="0.3">
      <c r="A198" s="2" t="s">
        <v>508</v>
      </c>
      <c r="B198" s="3" t="s">
        <v>42</v>
      </c>
      <c r="C198" s="3" t="s">
        <v>460</v>
      </c>
      <c r="D198" s="15">
        <v>8</v>
      </c>
      <c r="E198" s="10">
        <v>2.8</v>
      </c>
      <c r="F198" s="10">
        <f t="shared" si="3"/>
        <v>22.4</v>
      </c>
      <c r="G198" s="6">
        <f>VLOOKUP(B198,中交商品税率一览表!B:C,2,FALSE)</f>
        <v>0</v>
      </c>
    </row>
    <row r="199" spans="1:7" ht="16.3" x14ac:dyDescent="0.3">
      <c r="A199" s="2" t="s">
        <v>508</v>
      </c>
      <c r="B199" s="3" t="s">
        <v>41</v>
      </c>
      <c r="C199" s="3" t="s">
        <v>460</v>
      </c>
      <c r="D199" s="15">
        <v>5</v>
      </c>
      <c r="E199" s="10">
        <v>7</v>
      </c>
      <c r="F199" s="10">
        <f t="shared" si="3"/>
        <v>35</v>
      </c>
      <c r="G199" s="6">
        <f>VLOOKUP(B199,中交商品税率一览表!B:C,2,FALSE)</f>
        <v>0</v>
      </c>
    </row>
    <row r="200" spans="1:7" ht="16.3" x14ac:dyDescent="0.3">
      <c r="A200" s="11" t="s">
        <v>508</v>
      </c>
      <c r="B200" s="12" t="s">
        <v>52</v>
      </c>
      <c r="C200" s="12" t="s">
        <v>460</v>
      </c>
      <c r="D200" s="14">
        <v>1.5</v>
      </c>
      <c r="E200" s="14">
        <v>3</v>
      </c>
      <c r="F200" s="14">
        <f t="shared" si="3"/>
        <v>4.5</v>
      </c>
      <c r="G200" s="6">
        <f>VLOOKUP(B200,中交商品税率一览表!B:C,2,FALSE)</f>
        <v>0</v>
      </c>
    </row>
  </sheetData>
  <autoFilter ref="A1:G200" xr:uid="{00000000-0009-0000-0000-000007000000}"/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6"/>
  <sheetViews>
    <sheetView topLeftCell="A136" workbookViewId="0">
      <selection activeCell="G1" sqref="G1:G2"/>
    </sheetView>
  </sheetViews>
  <sheetFormatPr defaultColWidth="9" defaultRowHeight="14.15" x14ac:dyDescent="0.3"/>
  <cols>
    <col min="1" max="1" width="12.3828125" customWidth="1"/>
    <col min="2" max="2" width="34.4609375" customWidth="1"/>
    <col min="3" max="3" width="8.84375" customWidth="1"/>
    <col min="4" max="4" width="8.15234375" style="7" customWidth="1"/>
    <col min="5" max="5" width="7" customWidth="1"/>
    <col min="6" max="6" width="10.3828125" style="8" customWidth="1"/>
  </cols>
  <sheetData>
    <row r="1" spans="1:7" ht="16.3" x14ac:dyDescent="0.3">
      <c r="A1" s="2" t="s">
        <v>457</v>
      </c>
      <c r="B1" s="3" t="s">
        <v>458</v>
      </c>
      <c r="C1" s="3" t="s">
        <v>7</v>
      </c>
      <c r="D1" s="9" t="s">
        <v>8</v>
      </c>
      <c r="E1" s="3" t="s">
        <v>9</v>
      </c>
      <c r="F1" s="10" t="s">
        <v>459</v>
      </c>
      <c r="G1" s="6" t="s">
        <v>13</v>
      </c>
    </row>
    <row r="2" spans="1:7" ht="16.3" x14ac:dyDescent="0.3">
      <c r="A2" s="2" t="s">
        <v>509</v>
      </c>
      <c r="B2" s="3" t="s">
        <v>214</v>
      </c>
      <c r="C2" s="3" t="s">
        <v>460</v>
      </c>
      <c r="D2" s="9">
        <v>5</v>
      </c>
      <c r="E2" s="3">
        <v>6</v>
      </c>
      <c r="F2" s="10">
        <f t="shared" ref="F2:F65" si="0">D2*E2</f>
        <v>30</v>
      </c>
      <c r="G2" s="6">
        <f>VLOOKUP(B2,中交商品税率一览表!B:C,2,FALSE)</f>
        <v>0.09</v>
      </c>
    </row>
    <row r="3" spans="1:7" ht="16.3" x14ac:dyDescent="0.3">
      <c r="A3" s="2" t="s">
        <v>509</v>
      </c>
      <c r="B3" s="3" t="s">
        <v>33</v>
      </c>
      <c r="C3" s="3" t="s">
        <v>460</v>
      </c>
      <c r="D3" s="9">
        <v>20</v>
      </c>
      <c r="E3" s="3">
        <v>3</v>
      </c>
      <c r="F3" s="10">
        <f t="shared" si="0"/>
        <v>60</v>
      </c>
      <c r="G3" s="6">
        <f>VLOOKUP(B3,中交商品税率一览表!B:C,2,FALSE)</f>
        <v>0</v>
      </c>
    </row>
    <row r="4" spans="1:7" ht="16.3" x14ac:dyDescent="0.3">
      <c r="A4" s="2" t="s">
        <v>509</v>
      </c>
      <c r="B4" s="3" t="s">
        <v>47</v>
      </c>
      <c r="C4" s="3" t="s">
        <v>460</v>
      </c>
      <c r="D4" s="9">
        <v>2</v>
      </c>
      <c r="E4" s="3">
        <v>6.3</v>
      </c>
      <c r="F4" s="10">
        <f t="shared" si="0"/>
        <v>12.6</v>
      </c>
      <c r="G4" s="6">
        <f>VLOOKUP(B4,中交商品税率一览表!B:C,2,FALSE)</f>
        <v>0</v>
      </c>
    </row>
    <row r="5" spans="1:7" ht="16.3" x14ac:dyDescent="0.3">
      <c r="A5" s="2" t="s">
        <v>509</v>
      </c>
      <c r="B5" s="3" t="s">
        <v>15</v>
      </c>
      <c r="C5" s="3" t="s">
        <v>460</v>
      </c>
      <c r="D5" s="9">
        <v>2</v>
      </c>
      <c r="E5" s="3">
        <v>5</v>
      </c>
      <c r="F5" s="10">
        <f t="shared" si="0"/>
        <v>10</v>
      </c>
      <c r="G5" s="6">
        <f>VLOOKUP(B5,中交商品税率一览表!B:C,2,FALSE)</f>
        <v>0</v>
      </c>
    </row>
    <row r="6" spans="1:7" ht="16.3" x14ac:dyDescent="0.3">
      <c r="A6" s="2" t="s">
        <v>509</v>
      </c>
      <c r="B6" s="3" t="s">
        <v>117</v>
      </c>
      <c r="C6" s="3" t="s">
        <v>460</v>
      </c>
      <c r="D6" s="9">
        <v>10</v>
      </c>
      <c r="E6" s="3">
        <v>4.9000000000000004</v>
      </c>
      <c r="F6" s="10">
        <f t="shared" si="0"/>
        <v>49</v>
      </c>
      <c r="G6" s="6">
        <f>VLOOKUP(B6,中交商品税率一览表!B:C,2,FALSE)</f>
        <v>0</v>
      </c>
    </row>
    <row r="7" spans="1:7" ht="16.3" x14ac:dyDescent="0.3">
      <c r="A7" s="2" t="s">
        <v>509</v>
      </c>
      <c r="B7" s="3" t="s">
        <v>23</v>
      </c>
      <c r="C7" s="3" t="s">
        <v>460</v>
      </c>
      <c r="D7" s="9">
        <v>10</v>
      </c>
      <c r="E7" s="3">
        <v>3.2</v>
      </c>
      <c r="F7" s="10">
        <f t="shared" si="0"/>
        <v>32</v>
      </c>
      <c r="G7" s="6">
        <f>VLOOKUP(B7,中交商品税率一览表!B:C,2,FALSE)</f>
        <v>0</v>
      </c>
    </row>
    <row r="8" spans="1:7" ht="16.3" x14ac:dyDescent="0.3">
      <c r="A8" s="2" t="s">
        <v>509</v>
      </c>
      <c r="B8" s="3" t="s">
        <v>67</v>
      </c>
      <c r="C8" s="3" t="s">
        <v>460</v>
      </c>
      <c r="D8" s="9">
        <v>15</v>
      </c>
      <c r="E8" s="3">
        <v>4.5</v>
      </c>
      <c r="F8" s="10">
        <f t="shared" si="0"/>
        <v>67.5</v>
      </c>
      <c r="G8" s="6">
        <f>VLOOKUP(B8,中交商品税率一览表!B:C,2,FALSE)</f>
        <v>0</v>
      </c>
    </row>
    <row r="9" spans="1:7" ht="16.3" x14ac:dyDescent="0.3">
      <c r="A9" s="2" t="s">
        <v>509</v>
      </c>
      <c r="B9" s="3" t="s">
        <v>49</v>
      </c>
      <c r="C9" s="3" t="s">
        <v>460</v>
      </c>
      <c r="D9" s="9">
        <v>6</v>
      </c>
      <c r="E9" s="3">
        <v>6.7</v>
      </c>
      <c r="F9" s="10">
        <f t="shared" si="0"/>
        <v>40.200000000000003</v>
      </c>
      <c r="G9" s="6">
        <f>VLOOKUP(B9,中交商品税率一览表!B:C,2,FALSE)</f>
        <v>0</v>
      </c>
    </row>
    <row r="10" spans="1:7" ht="16.3" x14ac:dyDescent="0.3">
      <c r="A10" s="2" t="s">
        <v>509</v>
      </c>
      <c r="B10" s="3" t="s">
        <v>29</v>
      </c>
      <c r="C10" s="3" t="s">
        <v>460</v>
      </c>
      <c r="D10" s="9">
        <v>8</v>
      </c>
      <c r="E10" s="3">
        <v>7.5</v>
      </c>
      <c r="F10" s="10">
        <f t="shared" si="0"/>
        <v>60</v>
      </c>
      <c r="G10" s="6">
        <f>VLOOKUP(B10,中交商品税率一览表!B:C,2,FALSE)</f>
        <v>0</v>
      </c>
    </row>
    <row r="11" spans="1:7" ht="16.3" x14ac:dyDescent="0.3">
      <c r="A11" s="2" t="s">
        <v>509</v>
      </c>
      <c r="B11" s="3" t="s">
        <v>19</v>
      </c>
      <c r="C11" s="3" t="s">
        <v>460</v>
      </c>
      <c r="D11" s="9">
        <v>3</v>
      </c>
      <c r="E11" s="3">
        <v>2.4</v>
      </c>
      <c r="F11" s="10">
        <f t="shared" si="0"/>
        <v>7.1999999999999993</v>
      </c>
      <c r="G11" s="6">
        <f>VLOOKUP(B11,中交商品税率一览表!B:C,2,FALSE)</f>
        <v>0</v>
      </c>
    </row>
    <row r="12" spans="1:7" ht="16.3" x14ac:dyDescent="0.3">
      <c r="A12" s="2" t="s">
        <v>509</v>
      </c>
      <c r="B12" s="3" t="s">
        <v>27</v>
      </c>
      <c r="C12" s="3" t="s">
        <v>460</v>
      </c>
      <c r="D12" s="9">
        <v>2</v>
      </c>
      <c r="E12" s="3">
        <v>6.3</v>
      </c>
      <c r="F12" s="10">
        <f t="shared" si="0"/>
        <v>12.6</v>
      </c>
      <c r="G12" s="6">
        <f>VLOOKUP(B12,中交商品税率一览表!B:C,2,FALSE)</f>
        <v>0</v>
      </c>
    </row>
    <row r="13" spans="1:7" ht="16.3" x14ac:dyDescent="0.3">
      <c r="A13" s="2" t="s">
        <v>509</v>
      </c>
      <c r="B13" s="3" t="s">
        <v>121</v>
      </c>
      <c r="C13" s="3" t="s">
        <v>460</v>
      </c>
      <c r="D13" s="9">
        <v>3</v>
      </c>
      <c r="E13" s="3">
        <v>10.5</v>
      </c>
      <c r="F13" s="10">
        <f t="shared" si="0"/>
        <v>31.5</v>
      </c>
      <c r="G13" s="6">
        <f>VLOOKUP(B13,中交商品税率一览表!B:C,2,FALSE)</f>
        <v>0</v>
      </c>
    </row>
    <row r="14" spans="1:7" ht="16.3" x14ac:dyDescent="0.3">
      <c r="A14" s="2" t="s">
        <v>509</v>
      </c>
      <c r="B14" s="3" t="s">
        <v>51</v>
      </c>
      <c r="C14" s="3" t="s">
        <v>460</v>
      </c>
      <c r="D14" s="9">
        <v>4</v>
      </c>
      <c r="E14" s="3">
        <v>4.5</v>
      </c>
      <c r="F14" s="10">
        <f t="shared" si="0"/>
        <v>18</v>
      </c>
      <c r="G14" s="6">
        <f>VLOOKUP(B14,中交商品税率一览表!B:C,2,FALSE)</f>
        <v>0</v>
      </c>
    </row>
    <row r="15" spans="1:7" ht="16.3" x14ac:dyDescent="0.3">
      <c r="A15" s="2" t="s">
        <v>509</v>
      </c>
      <c r="B15" s="3" t="s">
        <v>43</v>
      </c>
      <c r="C15" s="3" t="s">
        <v>460</v>
      </c>
      <c r="D15" s="9">
        <v>13</v>
      </c>
      <c r="E15" s="3">
        <v>5</v>
      </c>
      <c r="F15" s="10">
        <f t="shared" si="0"/>
        <v>65</v>
      </c>
      <c r="G15" s="6">
        <f>VLOOKUP(B15,中交商品税率一览表!B:C,2,FALSE)</f>
        <v>0</v>
      </c>
    </row>
    <row r="16" spans="1:7" ht="16.3" x14ac:dyDescent="0.3">
      <c r="A16" s="2" t="s">
        <v>509</v>
      </c>
      <c r="B16" s="3" t="s">
        <v>441</v>
      </c>
      <c r="C16" s="3" t="s">
        <v>460</v>
      </c>
      <c r="D16" s="9">
        <v>4</v>
      </c>
      <c r="E16" s="3">
        <v>5</v>
      </c>
      <c r="F16" s="10">
        <f t="shared" si="0"/>
        <v>20</v>
      </c>
      <c r="G16" s="6">
        <f>VLOOKUP(B16,中交商品税率一览表!B:C,2,FALSE)</f>
        <v>0</v>
      </c>
    </row>
    <row r="17" spans="1:7" ht="16.3" x14ac:dyDescent="0.3">
      <c r="A17" s="2" t="s">
        <v>509</v>
      </c>
      <c r="B17" s="3" t="s">
        <v>44</v>
      </c>
      <c r="C17" s="3" t="s">
        <v>462</v>
      </c>
      <c r="D17" s="9">
        <v>10</v>
      </c>
      <c r="E17" s="3">
        <v>4</v>
      </c>
      <c r="F17" s="10">
        <f t="shared" si="0"/>
        <v>40</v>
      </c>
      <c r="G17" s="6">
        <f>VLOOKUP(B17,中交商品税率一览表!B:C,2,FALSE)</f>
        <v>0</v>
      </c>
    </row>
    <row r="18" spans="1:7" ht="16.3" x14ac:dyDescent="0.3">
      <c r="A18" s="2" t="s">
        <v>509</v>
      </c>
      <c r="B18" s="3" t="s">
        <v>45</v>
      </c>
      <c r="C18" s="3" t="s">
        <v>462</v>
      </c>
      <c r="D18" s="9">
        <v>6</v>
      </c>
      <c r="E18" s="3">
        <v>5</v>
      </c>
      <c r="F18" s="10">
        <f t="shared" si="0"/>
        <v>30</v>
      </c>
      <c r="G18" s="6">
        <f>VLOOKUP(B18,中交商品税率一览表!B:C,2,FALSE)</f>
        <v>0</v>
      </c>
    </row>
    <row r="19" spans="1:7" ht="16.3" x14ac:dyDescent="0.3">
      <c r="A19" s="2" t="s">
        <v>509</v>
      </c>
      <c r="B19" s="3" t="s">
        <v>50</v>
      </c>
      <c r="C19" s="3" t="s">
        <v>460</v>
      </c>
      <c r="D19" s="9">
        <v>1</v>
      </c>
      <c r="E19" s="3">
        <v>4.2</v>
      </c>
      <c r="F19" s="10">
        <f t="shared" si="0"/>
        <v>4.2</v>
      </c>
      <c r="G19" s="6">
        <f>VLOOKUP(B19,中交商品税率一览表!B:C,2,FALSE)</f>
        <v>0</v>
      </c>
    </row>
    <row r="20" spans="1:7" ht="16.3" x14ac:dyDescent="0.3">
      <c r="A20" s="2" t="s">
        <v>509</v>
      </c>
      <c r="B20" s="3" t="s">
        <v>30</v>
      </c>
      <c r="C20" s="3" t="s">
        <v>460</v>
      </c>
      <c r="D20" s="9">
        <v>8</v>
      </c>
      <c r="E20" s="3">
        <v>5.6</v>
      </c>
      <c r="F20" s="10">
        <f t="shared" si="0"/>
        <v>44.8</v>
      </c>
      <c r="G20" s="6">
        <f>VLOOKUP(B20,中交商品税率一览表!B:C,2,FALSE)</f>
        <v>0</v>
      </c>
    </row>
    <row r="21" spans="1:7" ht="16.3" x14ac:dyDescent="0.3">
      <c r="A21" s="2" t="s">
        <v>509</v>
      </c>
      <c r="B21" s="3" t="s">
        <v>28</v>
      </c>
      <c r="C21" s="3" t="s">
        <v>460</v>
      </c>
      <c r="D21" s="9">
        <v>1</v>
      </c>
      <c r="E21" s="3">
        <v>11.2</v>
      </c>
      <c r="F21" s="10">
        <f t="shared" si="0"/>
        <v>11.2</v>
      </c>
      <c r="G21" s="6">
        <f>VLOOKUP(B21,中交商品税率一览表!B:C,2,FALSE)</f>
        <v>0</v>
      </c>
    </row>
    <row r="22" spans="1:7" ht="16.3" x14ac:dyDescent="0.3">
      <c r="A22" s="2" t="s">
        <v>509</v>
      </c>
      <c r="B22" s="3" t="s">
        <v>16</v>
      </c>
      <c r="C22" s="3" t="s">
        <v>460</v>
      </c>
      <c r="D22" s="9">
        <v>2</v>
      </c>
      <c r="E22" s="3">
        <v>7.4</v>
      </c>
      <c r="F22" s="10">
        <f t="shared" si="0"/>
        <v>14.8</v>
      </c>
      <c r="G22" s="6">
        <f>VLOOKUP(B22,中交商品税率一览表!B:C,2,FALSE)</f>
        <v>0</v>
      </c>
    </row>
    <row r="23" spans="1:7" ht="16.3" x14ac:dyDescent="0.3">
      <c r="A23" s="2" t="s">
        <v>509</v>
      </c>
      <c r="B23" s="3" t="s">
        <v>40</v>
      </c>
      <c r="C23" s="3" t="s">
        <v>460</v>
      </c>
      <c r="D23" s="9">
        <v>10</v>
      </c>
      <c r="E23" s="3">
        <v>2.7</v>
      </c>
      <c r="F23" s="10">
        <f t="shared" si="0"/>
        <v>27</v>
      </c>
      <c r="G23" s="6">
        <f>VLOOKUP(B23,中交商品税率一览表!B:C,2,FALSE)</f>
        <v>0</v>
      </c>
    </row>
    <row r="24" spans="1:7" ht="16.3" x14ac:dyDescent="0.3">
      <c r="A24" s="2" t="s">
        <v>509</v>
      </c>
      <c r="B24" s="3" t="s">
        <v>82</v>
      </c>
      <c r="C24" s="3" t="s">
        <v>460</v>
      </c>
      <c r="D24" s="9">
        <v>2</v>
      </c>
      <c r="E24" s="3">
        <v>2.5</v>
      </c>
      <c r="F24" s="10">
        <f t="shared" si="0"/>
        <v>5</v>
      </c>
      <c r="G24" s="6">
        <f>VLOOKUP(B24,中交商品税率一览表!B:C,2,FALSE)</f>
        <v>0</v>
      </c>
    </row>
    <row r="25" spans="1:7" ht="16.3" x14ac:dyDescent="0.3">
      <c r="A25" s="2" t="s">
        <v>509</v>
      </c>
      <c r="B25" s="3" t="s">
        <v>74</v>
      </c>
      <c r="C25" s="3" t="s">
        <v>460</v>
      </c>
      <c r="D25" s="9">
        <v>2</v>
      </c>
      <c r="E25" s="3">
        <v>5.8</v>
      </c>
      <c r="F25" s="10">
        <f t="shared" si="0"/>
        <v>11.6</v>
      </c>
      <c r="G25" s="6">
        <f>VLOOKUP(B25,中交商品税率一览表!B:C,2,FALSE)</f>
        <v>0</v>
      </c>
    </row>
    <row r="26" spans="1:7" ht="16.3" x14ac:dyDescent="0.3">
      <c r="A26" s="2" t="s">
        <v>509</v>
      </c>
      <c r="B26" s="3" t="s">
        <v>18</v>
      </c>
      <c r="C26" s="3" t="s">
        <v>460</v>
      </c>
      <c r="D26" s="9">
        <v>2</v>
      </c>
      <c r="E26" s="3">
        <v>7.14</v>
      </c>
      <c r="F26" s="10">
        <f t="shared" si="0"/>
        <v>14.28</v>
      </c>
      <c r="G26" s="6">
        <f>VLOOKUP(B26,中交商品税率一览表!B:C,2,FALSE)</f>
        <v>0</v>
      </c>
    </row>
    <row r="27" spans="1:7" ht="16.3" x14ac:dyDescent="0.3">
      <c r="A27" s="2" t="s">
        <v>509</v>
      </c>
      <c r="B27" s="3" t="s">
        <v>53</v>
      </c>
      <c r="C27" s="3" t="s">
        <v>460</v>
      </c>
      <c r="D27" s="9">
        <v>2</v>
      </c>
      <c r="E27" s="3">
        <v>10</v>
      </c>
      <c r="F27" s="10">
        <f t="shared" si="0"/>
        <v>20</v>
      </c>
      <c r="G27" s="6">
        <f>VLOOKUP(B27,中交商品税率一览表!B:C,2,FALSE)</f>
        <v>0</v>
      </c>
    </row>
    <row r="28" spans="1:7" ht="16.3" x14ac:dyDescent="0.3">
      <c r="A28" s="2" t="s">
        <v>509</v>
      </c>
      <c r="B28" s="3" t="s">
        <v>14</v>
      </c>
      <c r="C28" s="3" t="s">
        <v>460</v>
      </c>
      <c r="D28" s="9">
        <v>2</v>
      </c>
      <c r="E28" s="3">
        <v>7.5</v>
      </c>
      <c r="F28" s="10">
        <f t="shared" si="0"/>
        <v>15</v>
      </c>
      <c r="G28" s="6">
        <f>VLOOKUP(B28,中交商品税率一览表!B:C,2,FALSE)</f>
        <v>0</v>
      </c>
    </row>
    <row r="29" spans="1:7" ht="16.3" x14ac:dyDescent="0.3">
      <c r="A29" s="2" t="s">
        <v>509</v>
      </c>
      <c r="B29" s="3" t="s">
        <v>203</v>
      </c>
      <c r="C29" s="3" t="s">
        <v>460</v>
      </c>
      <c r="D29" s="9">
        <v>5</v>
      </c>
      <c r="E29" s="3">
        <v>3.9</v>
      </c>
      <c r="F29" s="10">
        <f t="shared" si="0"/>
        <v>19.5</v>
      </c>
      <c r="G29" s="6">
        <f>VLOOKUP(B29,中交商品税率一览表!B:C,2,FALSE)</f>
        <v>0.09</v>
      </c>
    </row>
    <row r="30" spans="1:7" ht="16.3" x14ac:dyDescent="0.3">
      <c r="A30" s="2" t="s">
        <v>509</v>
      </c>
      <c r="B30" s="3" t="s">
        <v>407</v>
      </c>
      <c r="C30" s="3" t="s">
        <v>461</v>
      </c>
      <c r="D30" s="9">
        <v>2</v>
      </c>
      <c r="E30" s="3">
        <v>18.399999999999999</v>
      </c>
      <c r="F30" s="10">
        <f t="shared" si="0"/>
        <v>36.799999999999997</v>
      </c>
      <c r="G30" s="6">
        <f>VLOOKUP(B30,中交商品税率一览表!B:C,2,FALSE)</f>
        <v>0.13</v>
      </c>
    </row>
    <row r="31" spans="1:7" ht="16.3" x14ac:dyDescent="0.3">
      <c r="A31" s="2" t="s">
        <v>509</v>
      </c>
      <c r="B31" s="3" t="s">
        <v>173</v>
      </c>
      <c r="C31" s="3" t="s">
        <v>470</v>
      </c>
      <c r="D31" s="9">
        <v>1</v>
      </c>
      <c r="E31" s="3">
        <v>7.5</v>
      </c>
      <c r="F31" s="10">
        <f t="shared" si="0"/>
        <v>7.5</v>
      </c>
      <c r="G31" s="6">
        <f>VLOOKUP(B31,中交商品税率一览表!B:C,2,FALSE)</f>
        <v>0.09</v>
      </c>
    </row>
    <row r="32" spans="1:7" ht="16.3" x14ac:dyDescent="0.3">
      <c r="A32" s="2" t="s">
        <v>509</v>
      </c>
      <c r="B32" s="3" t="s">
        <v>153</v>
      </c>
      <c r="C32" s="3" t="s">
        <v>482</v>
      </c>
      <c r="D32" s="9">
        <v>3</v>
      </c>
      <c r="E32" s="3">
        <v>10</v>
      </c>
      <c r="F32" s="10">
        <f t="shared" si="0"/>
        <v>30</v>
      </c>
      <c r="G32" s="6">
        <f>VLOOKUP(B32,中交商品税率一览表!B:C,2,FALSE)</f>
        <v>0.09</v>
      </c>
    </row>
    <row r="33" spans="1:7" ht="16.3" x14ac:dyDescent="0.3">
      <c r="A33" s="2" t="s">
        <v>509</v>
      </c>
      <c r="B33" s="3" t="s">
        <v>417</v>
      </c>
      <c r="C33" s="3" t="s">
        <v>461</v>
      </c>
      <c r="D33" s="9">
        <v>2</v>
      </c>
      <c r="E33" s="3">
        <v>24</v>
      </c>
      <c r="F33" s="10">
        <f t="shared" si="0"/>
        <v>48</v>
      </c>
      <c r="G33" s="6">
        <f>VLOOKUP(B33,中交商品税率一览表!B:C,2,FALSE)</f>
        <v>0.13</v>
      </c>
    </row>
    <row r="34" spans="1:7" ht="16.3" x14ac:dyDescent="0.3">
      <c r="A34" s="2" t="s">
        <v>509</v>
      </c>
      <c r="B34" s="3" t="s">
        <v>295</v>
      </c>
      <c r="C34" s="3" t="s">
        <v>461</v>
      </c>
      <c r="D34" s="9">
        <v>5</v>
      </c>
      <c r="E34" s="3">
        <v>21</v>
      </c>
      <c r="F34" s="10">
        <f t="shared" si="0"/>
        <v>105</v>
      </c>
      <c r="G34" s="6">
        <f>VLOOKUP(B34,中交商品税率一览表!B:C,2,FALSE)</f>
        <v>0.13</v>
      </c>
    </row>
    <row r="35" spans="1:7" ht="16.3" x14ac:dyDescent="0.3">
      <c r="A35" s="2" t="s">
        <v>509</v>
      </c>
      <c r="B35" s="3" t="s">
        <v>312</v>
      </c>
      <c r="C35" s="3" t="s">
        <v>460</v>
      </c>
      <c r="D35" s="9">
        <v>3</v>
      </c>
      <c r="E35" s="3">
        <v>5.7</v>
      </c>
      <c r="F35" s="10">
        <f t="shared" si="0"/>
        <v>17.100000000000001</v>
      </c>
      <c r="G35" s="6">
        <f>VLOOKUP(B35,中交商品税率一览表!B:C,2,FALSE)</f>
        <v>0.13</v>
      </c>
    </row>
    <row r="36" spans="1:7" ht="16.3" x14ac:dyDescent="0.3">
      <c r="A36" s="2" t="s">
        <v>509</v>
      </c>
      <c r="B36" s="3" t="s">
        <v>231</v>
      </c>
      <c r="C36" s="3" t="s">
        <v>461</v>
      </c>
      <c r="D36" s="9">
        <v>2</v>
      </c>
      <c r="E36" s="3">
        <v>10</v>
      </c>
      <c r="F36" s="10">
        <f t="shared" si="0"/>
        <v>20</v>
      </c>
      <c r="G36" s="6">
        <f>VLOOKUP(B36,中交商品税率一览表!B:C,2,FALSE)</f>
        <v>0.09</v>
      </c>
    </row>
    <row r="37" spans="1:7" ht="16.3" x14ac:dyDescent="0.3">
      <c r="A37" s="2" t="s">
        <v>509</v>
      </c>
      <c r="B37" s="3" t="s">
        <v>210</v>
      </c>
      <c r="C37" s="3" t="s">
        <v>460</v>
      </c>
      <c r="D37" s="9">
        <v>3</v>
      </c>
      <c r="E37" s="3">
        <v>5</v>
      </c>
      <c r="F37" s="10">
        <f t="shared" si="0"/>
        <v>15</v>
      </c>
      <c r="G37" s="6">
        <f>VLOOKUP(B37,中交商品税率一览表!B:C,2,FALSE)</f>
        <v>0.09</v>
      </c>
    </row>
    <row r="38" spans="1:7" ht="16.3" x14ac:dyDescent="0.3">
      <c r="A38" s="2" t="s">
        <v>509</v>
      </c>
      <c r="B38" s="3" t="s">
        <v>62</v>
      </c>
      <c r="C38" s="3" t="s">
        <v>491</v>
      </c>
      <c r="D38" s="9">
        <v>12</v>
      </c>
      <c r="E38" s="3">
        <v>25</v>
      </c>
      <c r="F38" s="10">
        <f t="shared" si="0"/>
        <v>300</v>
      </c>
      <c r="G38" s="6">
        <f>VLOOKUP(B38,中交商品税率一览表!B:C,2,FALSE)</f>
        <v>0</v>
      </c>
    </row>
    <row r="39" spans="1:7" ht="16.3" x14ac:dyDescent="0.3">
      <c r="A39" s="2" t="s">
        <v>509</v>
      </c>
      <c r="B39" s="3" t="s">
        <v>313</v>
      </c>
      <c r="C39" s="3" t="s">
        <v>460</v>
      </c>
      <c r="D39" s="9">
        <v>4</v>
      </c>
      <c r="E39" s="3">
        <v>7.5</v>
      </c>
      <c r="F39" s="10">
        <f t="shared" si="0"/>
        <v>30</v>
      </c>
      <c r="G39" s="6">
        <f>VLOOKUP(B39,中交商品税率一览表!B:C,2,FALSE)</f>
        <v>0.13</v>
      </c>
    </row>
    <row r="40" spans="1:7" ht="16.3" x14ac:dyDescent="0.3">
      <c r="A40" s="2" t="s">
        <v>509</v>
      </c>
      <c r="B40" s="3" t="s">
        <v>22</v>
      </c>
      <c r="C40" s="3" t="s">
        <v>460</v>
      </c>
      <c r="D40" s="9">
        <v>15</v>
      </c>
      <c r="E40" s="3">
        <v>24</v>
      </c>
      <c r="F40" s="10">
        <f t="shared" si="0"/>
        <v>360</v>
      </c>
      <c r="G40" s="6">
        <f>VLOOKUP(B40,中交商品税率一览表!B:C,2,FALSE)</f>
        <v>0</v>
      </c>
    </row>
    <row r="41" spans="1:7" ht="16.3" x14ac:dyDescent="0.3">
      <c r="A41" s="2" t="s">
        <v>509</v>
      </c>
      <c r="B41" s="3" t="s">
        <v>59</v>
      </c>
      <c r="C41" s="3" t="s">
        <v>460</v>
      </c>
      <c r="D41" s="9">
        <v>6</v>
      </c>
      <c r="E41" s="3">
        <v>21</v>
      </c>
      <c r="F41" s="10">
        <f t="shared" si="0"/>
        <v>126</v>
      </c>
      <c r="G41" s="6">
        <f>VLOOKUP(B41,中交商品税率一览表!B:C,2,FALSE)</f>
        <v>0</v>
      </c>
    </row>
    <row r="42" spans="1:7" ht="16.3" x14ac:dyDescent="0.3">
      <c r="A42" s="2" t="s">
        <v>509</v>
      </c>
      <c r="B42" s="3" t="s">
        <v>230</v>
      </c>
      <c r="C42" s="3" t="s">
        <v>465</v>
      </c>
      <c r="D42" s="9">
        <v>6</v>
      </c>
      <c r="E42" s="3">
        <v>160</v>
      </c>
      <c r="F42" s="10">
        <f t="shared" si="0"/>
        <v>960</v>
      </c>
      <c r="G42" s="6">
        <f>VLOOKUP(B42,中交商品税率一览表!B:C,2,FALSE)</f>
        <v>0.09</v>
      </c>
    </row>
    <row r="43" spans="1:7" ht="16.3" x14ac:dyDescent="0.3">
      <c r="A43" s="2" t="s">
        <v>509</v>
      </c>
      <c r="B43" s="3" t="s">
        <v>56</v>
      </c>
      <c r="C43" s="3" t="s">
        <v>460</v>
      </c>
      <c r="D43" s="9">
        <v>4</v>
      </c>
      <c r="E43" s="3">
        <v>17</v>
      </c>
      <c r="F43" s="10">
        <f t="shared" si="0"/>
        <v>68</v>
      </c>
      <c r="G43" s="6">
        <f>VLOOKUP(B43,中交商品税率一览表!B:C,2,FALSE)</f>
        <v>0</v>
      </c>
    </row>
    <row r="44" spans="1:7" ht="16.3" x14ac:dyDescent="0.3">
      <c r="A44" s="2" t="s">
        <v>509</v>
      </c>
      <c r="B44" s="3" t="s">
        <v>104</v>
      </c>
      <c r="C44" s="3" t="s">
        <v>460</v>
      </c>
      <c r="D44" s="9">
        <v>12.8</v>
      </c>
      <c r="E44" s="3">
        <v>9.5</v>
      </c>
      <c r="F44" s="10">
        <f t="shared" si="0"/>
        <v>121.60000000000001</v>
      </c>
      <c r="G44" s="6">
        <f>VLOOKUP(B44,中交商品税率一览表!B:C,2,FALSE)</f>
        <v>0</v>
      </c>
    </row>
    <row r="45" spans="1:7" ht="16.3" x14ac:dyDescent="0.3">
      <c r="A45" s="2" t="s">
        <v>509</v>
      </c>
      <c r="B45" s="3" t="s">
        <v>57</v>
      </c>
      <c r="C45" s="3" t="s">
        <v>460</v>
      </c>
      <c r="D45" s="9">
        <v>0.5</v>
      </c>
      <c r="E45" s="3">
        <v>16.600000000000001</v>
      </c>
      <c r="F45" s="10">
        <f t="shared" si="0"/>
        <v>8.3000000000000007</v>
      </c>
      <c r="G45" s="6">
        <f>VLOOKUP(B45,中交商品税率一览表!B:C,2,FALSE)</f>
        <v>0</v>
      </c>
    </row>
    <row r="46" spans="1:7" ht="16.3" x14ac:dyDescent="0.3">
      <c r="A46" s="2" t="s">
        <v>509</v>
      </c>
      <c r="B46" s="3" t="s">
        <v>409</v>
      </c>
      <c r="C46" s="3" t="s">
        <v>463</v>
      </c>
      <c r="D46" s="9">
        <v>1</v>
      </c>
      <c r="E46" s="3">
        <v>22.43</v>
      </c>
      <c r="F46" s="10">
        <f t="shared" si="0"/>
        <v>22.43</v>
      </c>
      <c r="G46" s="6">
        <f>VLOOKUP(B46,中交商品税率一览表!B:C,2,FALSE)</f>
        <v>0.13</v>
      </c>
    </row>
    <row r="47" spans="1:7" ht="16.3" x14ac:dyDescent="0.3">
      <c r="A47" s="2" t="s">
        <v>509</v>
      </c>
      <c r="B47" s="3" t="s">
        <v>411</v>
      </c>
      <c r="C47" s="3" t="s">
        <v>461</v>
      </c>
      <c r="D47" s="9">
        <v>1</v>
      </c>
      <c r="E47" s="3">
        <v>39.1</v>
      </c>
      <c r="F47" s="10">
        <f t="shared" si="0"/>
        <v>39.1</v>
      </c>
      <c r="G47" s="6">
        <f>VLOOKUP(B47,中交商品税率一览表!B:C,2,FALSE)</f>
        <v>0.13</v>
      </c>
    </row>
    <row r="48" spans="1:7" ht="16.3" x14ac:dyDescent="0.3">
      <c r="A48" s="2" t="s">
        <v>509</v>
      </c>
      <c r="B48" s="3" t="s">
        <v>287</v>
      </c>
      <c r="C48" s="3" t="s">
        <v>469</v>
      </c>
      <c r="D48" s="9">
        <v>1</v>
      </c>
      <c r="E48" s="3">
        <v>16</v>
      </c>
      <c r="F48" s="10">
        <f t="shared" si="0"/>
        <v>16</v>
      </c>
      <c r="G48" s="6">
        <f>VLOOKUP(B48,中交商品税率一览表!B:C,2,FALSE)</f>
        <v>0.13</v>
      </c>
    </row>
    <row r="49" spans="1:7" ht="16.3" x14ac:dyDescent="0.3">
      <c r="A49" s="2" t="s">
        <v>509</v>
      </c>
      <c r="B49" s="3" t="s">
        <v>410</v>
      </c>
      <c r="C49" s="3" t="s">
        <v>463</v>
      </c>
      <c r="D49" s="9">
        <v>2</v>
      </c>
      <c r="E49" s="3">
        <v>26</v>
      </c>
      <c r="F49" s="10">
        <f t="shared" si="0"/>
        <v>52</v>
      </c>
      <c r="G49" s="6">
        <f>VLOOKUP(B49,中交商品税率一览表!B:C,2,FALSE)</f>
        <v>0.13</v>
      </c>
    </row>
    <row r="50" spans="1:7" ht="16.3" x14ac:dyDescent="0.3">
      <c r="A50" s="2" t="s">
        <v>509</v>
      </c>
      <c r="B50" s="3" t="s">
        <v>205</v>
      </c>
      <c r="C50" s="3" t="s">
        <v>460</v>
      </c>
      <c r="D50" s="9">
        <v>0.6</v>
      </c>
      <c r="E50" s="3">
        <v>20</v>
      </c>
      <c r="F50" s="10">
        <f t="shared" si="0"/>
        <v>12</v>
      </c>
      <c r="G50" s="6">
        <f>VLOOKUP(B50,中交商品税率一览表!B:C,2,FALSE)</f>
        <v>0.09</v>
      </c>
    </row>
    <row r="51" spans="1:7" ht="16.3" x14ac:dyDescent="0.3">
      <c r="A51" s="2" t="s">
        <v>509</v>
      </c>
      <c r="B51" s="3" t="s">
        <v>118</v>
      </c>
      <c r="C51" s="3" t="s">
        <v>461</v>
      </c>
      <c r="D51" s="9">
        <v>2</v>
      </c>
      <c r="E51" s="3">
        <v>9.1</v>
      </c>
      <c r="F51" s="10">
        <f t="shared" si="0"/>
        <v>18.2</v>
      </c>
      <c r="G51" s="6">
        <f>VLOOKUP(B51,中交商品税率一览表!B:C,2,FALSE)</f>
        <v>0</v>
      </c>
    </row>
    <row r="52" spans="1:7" ht="16.3" x14ac:dyDescent="0.3">
      <c r="A52" s="2" t="s">
        <v>509</v>
      </c>
      <c r="B52" s="3" t="s">
        <v>357</v>
      </c>
      <c r="C52" s="3" t="s">
        <v>470</v>
      </c>
      <c r="D52" s="9">
        <v>2</v>
      </c>
      <c r="E52" s="3">
        <v>12</v>
      </c>
      <c r="F52" s="10">
        <f t="shared" si="0"/>
        <v>24</v>
      </c>
      <c r="G52" s="6">
        <f>VLOOKUP(B52,中交商品税率一览表!B:C,2,FALSE)</f>
        <v>0.13</v>
      </c>
    </row>
    <row r="53" spans="1:7" ht="16.3" x14ac:dyDescent="0.3">
      <c r="A53" s="2" t="s">
        <v>509</v>
      </c>
      <c r="B53" s="3" t="s">
        <v>442</v>
      </c>
      <c r="C53" s="3" t="s">
        <v>463</v>
      </c>
      <c r="D53" s="9">
        <v>1</v>
      </c>
      <c r="E53" s="3">
        <v>24</v>
      </c>
      <c r="F53" s="10">
        <f t="shared" si="0"/>
        <v>24</v>
      </c>
      <c r="G53" s="6">
        <f>VLOOKUP(B53,中交商品税率一览表!B:C,2,FALSE)</f>
        <v>0.13</v>
      </c>
    </row>
    <row r="54" spans="1:7" ht="16.3" x14ac:dyDescent="0.3">
      <c r="A54" s="2" t="s">
        <v>509</v>
      </c>
      <c r="B54" s="3" t="s">
        <v>443</v>
      </c>
      <c r="C54" s="3" t="s">
        <v>463</v>
      </c>
      <c r="D54" s="9">
        <v>2</v>
      </c>
      <c r="E54" s="3">
        <v>7.5</v>
      </c>
      <c r="F54" s="10">
        <f t="shared" si="0"/>
        <v>15</v>
      </c>
      <c r="G54" s="6">
        <f>VLOOKUP(B54,中交商品税率一览表!B:C,2,FALSE)</f>
        <v>0.13</v>
      </c>
    </row>
    <row r="55" spans="1:7" ht="16.3" x14ac:dyDescent="0.3">
      <c r="A55" s="2" t="s">
        <v>509</v>
      </c>
      <c r="B55" s="3" t="s">
        <v>397</v>
      </c>
      <c r="C55" s="3" t="s">
        <v>463</v>
      </c>
      <c r="D55" s="9">
        <v>1</v>
      </c>
      <c r="E55" s="3">
        <v>12</v>
      </c>
      <c r="F55" s="10">
        <f t="shared" si="0"/>
        <v>12</v>
      </c>
      <c r="G55" s="6">
        <f>VLOOKUP(B55,中交商品税率一览表!B:C,2,FALSE)</f>
        <v>0.13</v>
      </c>
    </row>
    <row r="56" spans="1:7" ht="16.3" x14ac:dyDescent="0.3">
      <c r="A56" s="2" t="s">
        <v>509</v>
      </c>
      <c r="B56" s="3" t="s">
        <v>444</v>
      </c>
      <c r="C56" s="3" t="s">
        <v>463</v>
      </c>
      <c r="D56" s="9">
        <v>1</v>
      </c>
      <c r="E56" s="3">
        <v>5.5</v>
      </c>
      <c r="F56" s="10">
        <f t="shared" si="0"/>
        <v>5.5</v>
      </c>
      <c r="G56" s="6">
        <f>VLOOKUP(B56,中交商品税率一览表!B:C,2,FALSE)</f>
        <v>0.13</v>
      </c>
    </row>
    <row r="57" spans="1:7" ht="16.3" x14ac:dyDescent="0.3">
      <c r="A57" s="2" t="s">
        <v>509</v>
      </c>
      <c r="B57" s="3" t="s">
        <v>185</v>
      </c>
      <c r="C57" s="3" t="s">
        <v>460</v>
      </c>
      <c r="D57" s="9">
        <v>1</v>
      </c>
      <c r="E57" s="3">
        <v>34</v>
      </c>
      <c r="F57" s="10">
        <f t="shared" si="0"/>
        <v>34</v>
      </c>
      <c r="G57" s="6">
        <f>VLOOKUP(B57,中交商品税率一览表!B:C,2,FALSE)</f>
        <v>0.09</v>
      </c>
    </row>
    <row r="58" spans="1:7" ht="16.3" x14ac:dyDescent="0.3">
      <c r="A58" s="2" t="s">
        <v>509</v>
      </c>
      <c r="B58" s="3" t="s">
        <v>263</v>
      </c>
      <c r="C58" s="3" t="s">
        <v>460</v>
      </c>
      <c r="D58" s="9">
        <v>0.5</v>
      </c>
      <c r="E58" s="3">
        <v>23</v>
      </c>
      <c r="F58" s="10">
        <f t="shared" si="0"/>
        <v>11.5</v>
      </c>
      <c r="G58" s="6">
        <f>VLOOKUP(B58,中交商品税率一览表!B:C,2,FALSE)</f>
        <v>0.09</v>
      </c>
    </row>
    <row r="59" spans="1:7" ht="16.3" x14ac:dyDescent="0.3">
      <c r="A59" s="2" t="s">
        <v>509</v>
      </c>
      <c r="B59" s="3" t="s">
        <v>445</v>
      </c>
      <c r="C59" s="3" t="s">
        <v>460</v>
      </c>
      <c r="D59" s="9">
        <v>5</v>
      </c>
      <c r="E59" s="3">
        <v>2.5</v>
      </c>
      <c r="F59" s="10">
        <f t="shared" si="0"/>
        <v>12.5</v>
      </c>
      <c r="G59" s="6">
        <f>VLOOKUP(B59,中交商品税率一览表!B:C,2,FALSE)</f>
        <v>0</v>
      </c>
    </row>
    <row r="60" spans="1:7" ht="16.3" x14ac:dyDescent="0.3">
      <c r="A60" s="2" t="s">
        <v>509</v>
      </c>
      <c r="B60" s="3" t="s">
        <v>24</v>
      </c>
      <c r="C60" s="3" t="s">
        <v>460</v>
      </c>
      <c r="D60" s="9">
        <v>2</v>
      </c>
      <c r="E60" s="3">
        <v>7.1</v>
      </c>
      <c r="F60" s="10">
        <f t="shared" si="0"/>
        <v>14.2</v>
      </c>
      <c r="G60" s="6">
        <f>VLOOKUP(B60,中交商品税率一览表!B:C,2,FALSE)</f>
        <v>0</v>
      </c>
    </row>
    <row r="61" spans="1:7" ht="16.3" x14ac:dyDescent="0.3">
      <c r="A61" s="2" t="s">
        <v>509</v>
      </c>
      <c r="B61" s="3" t="s">
        <v>229</v>
      </c>
      <c r="C61" s="3" t="s">
        <v>460</v>
      </c>
      <c r="D61" s="9">
        <v>7</v>
      </c>
      <c r="E61" s="3">
        <v>12</v>
      </c>
      <c r="F61" s="10">
        <f t="shared" si="0"/>
        <v>84</v>
      </c>
      <c r="G61" s="6">
        <f>VLOOKUP(B61,中交商品税率一览表!B:C,2,FALSE)</f>
        <v>0.09</v>
      </c>
    </row>
    <row r="62" spans="1:7" ht="16.3" x14ac:dyDescent="0.3">
      <c r="A62" s="2" t="s">
        <v>509</v>
      </c>
      <c r="B62" s="3" t="s">
        <v>446</v>
      </c>
      <c r="C62" s="3" t="s">
        <v>463</v>
      </c>
      <c r="D62" s="9">
        <v>12</v>
      </c>
      <c r="E62" s="3">
        <v>10</v>
      </c>
      <c r="F62" s="10">
        <f t="shared" si="0"/>
        <v>120</v>
      </c>
      <c r="G62" s="6">
        <f>VLOOKUP(B62,中交商品税率一览表!B:C,2,FALSE)</f>
        <v>0.13</v>
      </c>
    </row>
    <row r="63" spans="1:7" ht="16.3" x14ac:dyDescent="0.3">
      <c r="A63" s="2" t="s">
        <v>509</v>
      </c>
      <c r="B63" s="3" t="s">
        <v>227</v>
      </c>
      <c r="C63" s="3" t="s">
        <v>460</v>
      </c>
      <c r="D63" s="9">
        <v>91</v>
      </c>
      <c r="E63" s="3">
        <v>4.5</v>
      </c>
      <c r="F63" s="10">
        <f t="shared" si="0"/>
        <v>409.5</v>
      </c>
      <c r="G63" s="6">
        <f>VLOOKUP(B63,中交商品税率一览表!B:C,2,FALSE)</f>
        <v>0.09</v>
      </c>
    </row>
    <row r="64" spans="1:7" ht="16.3" x14ac:dyDescent="0.3">
      <c r="A64" s="2" t="s">
        <v>509</v>
      </c>
      <c r="B64" s="3" t="s">
        <v>274</v>
      </c>
      <c r="C64" s="3" t="s">
        <v>460</v>
      </c>
      <c r="D64" s="9">
        <v>9</v>
      </c>
      <c r="E64" s="3">
        <v>17</v>
      </c>
      <c r="F64" s="10">
        <f t="shared" si="0"/>
        <v>153</v>
      </c>
      <c r="G64" s="6">
        <f>VLOOKUP(B64,中交商品税率一览表!B:C,2,FALSE)</f>
        <v>0.09</v>
      </c>
    </row>
    <row r="65" spans="1:7" ht="16.3" x14ac:dyDescent="0.3">
      <c r="A65" s="2" t="s">
        <v>509</v>
      </c>
      <c r="B65" s="3" t="s">
        <v>218</v>
      </c>
      <c r="C65" s="3" t="s">
        <v>460</v>
      </c>
      <c r="D65" s="9">
        <v>8</v>
      </c>
      <c r="E65" s="3">
        <v>5.5</v>
      </c>
      <c r="F65" s="10">
        <f t="shared" si="0"/>
        <v>44</v>
      </c>
      <c r="G65" s="6">
        <f>VLOOKUP(B65,中交商品税率一览表!B:C,2,FALSE)</f>
        <v>0.09</v>
      </c>
    </row>
    <row r="66" spans="1:7" ht="16.3" x14ac:dyDescent="0.3">
      <c r="A66" s="2" t="s">
        <v>509</v>
      </c>
      <c r="B66" s="3" t="s">
        <v>201</v>
      </c>
      <c r="C66" s="3" t="s">
        <v>460</v>
      </c>
      <c r="D66" s="9">
        <v>17</v>
      </c>
      <c r="E66" s="3">
        <v>6.5</v>
      </c>
      <c r="F66" s="10">
        <f t="shared" ref="F66:F129" si="1">D66*E66</f>
        <v>110.5</v>
      </c>
      <c r="G66" s="6">
        <f>VLOOKUP(B66,中交商品税率一览表!B:C,2,FALSE)</f>
        <v>0.09</v>
      </c>
    </row>
    <row r="67" spans="1:7" ht="16.3" x14ac:dyDescent="0.3">
      <c r="A67" s="2" t="s">
        <v>509</v>
      </c>
      <c r="B67" s="3" t="s">
        <v>276</v>
      </c>
      <c r="C67" s="3" t="s">
        <v>498</v>
      </c>
      <c r="D67" s="9">
        <v>3</v>
      </c>
      <c r="E67" s="3">
        <v>70</v>
      </c>
      <c r="F67" s="10">
        <f t="shared" si="1"/>
        <v>210</v>
      </c>
      <c r="G67" s="6">
        <f>VLOOKUP(B67,中交商品税率一览表!B:C,2,FALSE)</f>
        <v>0.09</v>
      </c>
    </row>
    <row r="68" spans="1:7" ht="16.3" x14ac:dyDescent="0.3">
      <c r="A68" s="2" t="s">
        <v>509</v>
      </c>
      <c r="B68" s="3" t="s">
        <v>269</v>
      </c>
      <c r="C68" s="3" t="s">
        <v>510</v>
      </c>
      <c r="D68" s="9">
        <v>1</v>
      </c>
      <c r="E68" s="3">
        <v>65</v>
      </c>
      <c r="F68" s="10">
        <f t="shared" si="1"/>
        <v>65</v>
      </c>
      <c r="G68" s="6">
        <f>VLOOKUP(B68,中交商品税率一览表!B:C,2,FALSE)</f>
        <v>0.09</v>
      </c>
    </row>
    <row r="69" spans="1:7" ht="16.3" x14ac:dyDescent="0.3">
      <c r="A69" s="2" t="s">
        <v>509</v>
      </c>
      <c r="B69" s="3" t="s">
        <v>268</v>
      </c>
      <c r="C69" s="3" t="s">
        <v>460</v>
      </c>
      <c r="D69" s="9">
        <v>10</v>
      </c>
      <c r="E69" s="3">
        <v>15</v>
      </c>
      <c r="F69" s="10">
        <f t="shared" si="1"/>
        <v>150</v>
      </c>
      <c r="G69" s="6">
        <f>VLOOKUP(B69,中交商品税率一览表!B:C,2,FALSE)</f>
        <v>0.09</v>
      </c>
    </row>
    <row r="70" spans="1:7" ht="16.3" x14ac:dyDescent="0.3">
      <c r="A70" s="2" t="s">
        <v>509</v>
      </c>
      <c r="B70" s="3" t="s">
        <v>165</v>
      </c>
      <c r="C70" s="3" t="s">
        <v>460</v>
      </c>
      <c r="D70" s="9">
        <v>15</v>
      </c>
      <c r="E70" s="3">
        <v>8</v>
      </c>
      <c r="F70" s="10">
        <f t="shared" si="1"/>
        <v>120</v>
      </c>
      <c r="G70" s="6">
        <f>VLOOKUP(B70,中交商品税率一览表!B:C,2,FALSE)</f>
        <v>0.09</v>
      </c>
    </row>
    <row r="71" spans="1:7" ht="16.3" x14ac:dyDescent="0.3">
      <c r="A71" s="2" t="s">
        <v>509</v>
      </c>
      <c r="B71" s="3" t="s">
        <v>164</v>
      </c>
      <c r="C71" s="3" t="s">
        <v>460</v>
      </c>
      <c r="D71" s="9">
        <v>8</v>
      </c>
      <c r="E71" s="3">
        <v>11.7</v>
      </c>
      <c r="F71" s="10">
        <f t="shared" si="1"/>
        <v>93.6</v>
      </c>
      <c r="G71" s="6">
        <f>VLOOKUP(B71,中交商品税率一览表!B:C,2,FALSE)</f>
        <v>0.09</v>
      </c>
    </row>
    <row r="72" spans="1:7" ht="16.3" x14ac:dyDescent="0.3">
      <c r="A72" s="2" t="s">
        <v>509</v>
      </c>
      <c r="B72" s="3" t="s">
        <v>157</v>
      </c>
      <c r="C72" s="3" t="s">
        <v>460</v>
      </c>
      <c r="D72" s="9">
        <v>17.7</v>
      </c>
      <c r="E72" s="3">
        <v>6</v>
      </c>
      <c r="F72" s="10">
        <f t="shared" si="1"/>
        <v>106.19999999999999</v>
      </c>
      <c r="G72" s="6">
        <f>VLOOKUP(B72,中交商品税率一览表!B:C,2,FALSE)</f>
        <v>0.09</v>
      </c>
    </row>
    <row r="73" spans="1:7" ht="16.3" x14ac:dyDescent="0.3">
      <c r="A73" s="2" t="s">
        <v>509</v>
      </c>
      <c r="B73" s="3" t="s">
        <v>275</v>
      </c>
      <c r="C73" s="3" t="s">
        <v>462</v>
      </c>
      <c r="D73" s="9">
        <v>60</v>
      </c>
      <c r="E73" s="3">
        <f>198/30</f>
        <v>6.6</v>
      </c>
      <c r="F73" s="10">
        <f t="shared" si="1"/>
        <v>396</v>
      </c>
      <c r="G73" s="6">
        <f>VLOOKUP(B73,中交商品税率一览表!B:C,2,FALSE)</f>
        <v>0.09</v>
      </c>
    </row>
    <row r="74" spans="1:7" ht="16.3" x14ac:dyDescent="0.3">
      <c r="A74" s="2" t="s">
        <v>509</v>
      </c>
      <c r="B74" s="3" t="s">
        <v>167</v>
      </c>
      <c r="C74" s="3" t="s">
        <v>460</v>
      </c>
      <c r="D74" s="9">
        <v>18</v>
      </c>
      <c r="E74" s="3">
        <f>146/18</f>
        <v>8.1111111111111107</v>
      </c>
      <c r="F74" s="10">
        <f t="shared" si="1"/>
        <v>146</v>
      </c>
      <c r="G74" s="6">
        <f>VLOOKUP(B74,中交商品税率一览表!B:C,2,FALSE)</f>
        <v>0.09</v>
      </c>
    </row>
    <row r="75" spans="1:7" ht="16.3" x14ac:dyDescent="0.3">
      <c r="A75" s="2" t="s">
        <v>509</v>
      </c>
      <c r="B75" s="3" t="s">
        <v>408</v>
      </c>
      <c r="C75" s="3" t="s">
        <v>471</v>
      </c>
      <c r="D75" s="9">
        <v>7</v>
      </c>
      <c r="E75" s="3">
        <v>54</v>
      </c>
      <c r="F75" s="10">
        <f t="shared" si="1"/>
        <v>378</v>
      </c>
      <c r="G75" s="6">
        <f>VLOOKUP(B75,中交商品税率一览表!B:C,2,FALSE)</f>
        <v>0.13</v>
      </c>
    </row>
    <row r="76" spans="1:7" ht="16.3" x14ac:dyDescent="0.3">
      <c r="A76" s="2" t="s">
        <v>509</v>
      </c>
      <c r="B76" s="3" t="s">
        <v>290</v>
      </c>
      <c r="C76" s="3" t="s">
        <v>471</v>
      </c>
      <c r="D76" s="9">
        <v>6</v>
      </c>
      <c r="E76" s="3">
        <v>45</v>
      </c>
      <c r="F76" s="10">
        <f t="shared" si="1"/>
        <v>270</v>
      </c>
      <c r="G76" s="6">
        <f>VLOOKUP(B76,中交商品税率一览表!B:C,2,FALSE)</f>
        <v>0.13</v>
      </c>
    </row>
    <row r="77" spans="1:7" ht="16.3" x14ac:dyDescent="0.3">
      <c r="A77" s="2" t="s">
        <v>509</v>
      </c>
      <c r="B77" s="3" t="s">
        <v>291</v>
      </c>
      <c r="C77" s="3" t="s">
        <v>471</v>
      </c>
      <c r="D77" s="9">
        <v>3</v>
      </c>
      <c r="E77" s="3">
        <v>50</v>
      </c>
      <c r="F77" s="10">
        <f t="shared" si="1"/>
        <v>150</v>
      </c>
      <c r="G77" s="6">
        <f>VLOOKUP(B77,中交商品税率一览表!B:C,2,FALSE)</f>
        <v>0.13</v>
      </c>
    </row>
    <row r="78" spans="1:7" ht="16.3" x14ac:dyDescent="0.3">
      <c r="A78" s="2" t="s">
        <v>509</v>
      </c>
      <c r="B78" s="3" t="s">
        <v>292</v>
      </c>
      <c r="C78" s="3" t="s">
        <v>467</v>
      </c>
      <c r="D78" s="9">
        <v>14</v>
      </c>
      <c r="E78" s="3">
        <v>16.25</v>
      </c>
      <c r="F78" s="10">
        <f t="shared" si="1"/>
        <v>227.5</v>
      </c>
      <c r="G78" s="6">
        <f>VLOOKUP(B78,中交商品税率一览表!B:C,2,FALSE)</f>
        <v>0.13</v>
      </c>
    </row>
    <row r="79" spans="1:7" ht="16.3" x14ac:dyDescent="0.3">
      <c r="A79" s="2" t="s">
        <v>509</v>
      </c>
      <c r="B79" s="3" t="s">
        <v>242</v>
      </c>
      <c r="C79" s="3" t="s">
        <v>460</v>
      </c>
      <c r="D79" s="9">
        <v>3</v>
      </c>
      <c r="E79" s="3">
        <v>5</v>
      </c>
      <c r="F79" s="10">
        <f t="shared" si="1"/>
        <v>15</v>
      </c>
      <c r="G79" s="6">
        <f>VLOOKUP(B79,中交商品税率一览表!B:C,2,FALSE)</f>
        <v>0.09</v>
      </c>
    </row>
    <row r="80" spans="1:7" ht="16.3" x14ac:dyDescent="0.3">
      <c r="A80" s="2" t="s">
        <v>509</v>
      </c>
      <c r="B80" s="3" t="s">
        <v>447</v>
      </c>
      <c r="C80" s="3" t="s">
        <v>460</v>
      </c>
      <c r="D80" s="9">
        <v>2</v>
      </c>
      <c r="E80" s="3">
        <f>111/2</f>
        <v>55.5</v>
      </c>
      <c r="F80" s="10">
        <f t="shared" si="1"/>
        <v>111</v>
      </c>
      <c r="G80" s="6">
        <f>VLOOKUP(B80,中交商品税率一览表!B:C,2,FALSE)</f>
        <v>0.13</v>
      </c>
    </row>
    <row r="81" spans="1:7" ht="16.3" x14ac:dyDescent="0.3">
      <c r="A81" s="2" t="s">
        <v>509</v>
      </c>
      <c r="B81" s="3" t="s">
        <v>448</v>
      </c>
      <c r="C81" s="3" t="s">
        <v>465</v>
      </c>
      <c r="D81" s="9">
        <v>4</v>
      </c>
      <c r="E81" s="3">
        <v>15</v>
      </c>
      <c r="F81" s="10">
        <f t="shared" si="1"/>
        <v>60</v>
      </c>
      <c r="G81" s="6">
        <f>VLOOKUP(B81,中交商品税率一览表!B:C,2,FALSE)</f>
        <v>0.13</v>
      </c>
    </row>
    <row r="82" spans="1:7" ht="16.3" x14ac:dyDescent="0.3">
      <c r="A82" s="2" t="s">
        <v>509</v>
      </c>
      <c r="B82" s="3" t="s">
        <v>449</v>
      </c>
      <c r="C82" s="3" t="s">
        <v>464</v>
      </c>
      <c r="D82" s="9">
        <v>1</v>
      </c>
      <c r="E82" s="3">
        <v>92</v>
      </c>
      <c r="F82" s="10">
        <f t="shared" si="1"/>
        <v>92</v>
      </c>
      <c r="G82" s="6">
        <f>VLOOKUP(B82,中交商品税率一览表!B:C,2,FALSE)</f>
        <v>0.13</v>
      </c>
    </row>
    <row r="83" spans="1:7" ht="16.3" x14ac:dyDescent="0.3">
      <c r="A83" s="2" t="s">
        <v>509</v>
      </c>
      <c r="B83" s="3" t="s">
        <v>297</v>
      </c>
      <c r="C83" s="3" t="s">
        <v>460</v>
      </c>
      <c r="D83" s="9">
        <v>2</v>
      </c>
      <c r="E83" s="3">
        <v>7.2</v>
      </c>
      <c r="F83" s="10">
        <f t="shared" si="1"/>
        <v>14.4</v>
      </c>
      <c r="G83" s="6">
        <f>VLOOKUP(B83,中交商品税率一览表!B:C,2,FALSE)</f>
        <v>0.13</v>
      </c>
    </row>
    <row r="84" spans="1:7" ht="16.3" x14ac:dyDescent="0.3">
      <c r="A84" s="2" t="s">
        <v>509</v>
      </c>
      <c r="B84" s="3" t="s">
        <v>268</v>
      </c>
      <c r="C84" s="3" t="s">
        <v>460</v>
      </c>
      <c r="D84" s="9">
        <v>10</v>
      </c>
      <c r="E84" s="3">
        <v>15</v>
      </c>
      <c r="F84" s="10">
        <f t="shared" si="1"/>
        <v>150</v>
      </c>
      <c r="G84" s="6">
        <f>VLOOKUP(B84,中交商品税率一览表!B:C,2,FALSE)</f>
        <v>0.09</v>
      </c>
    </row>
    <row r="85" spans="1:7" ht="16.3" x14ac:dyDescent="0.3">
      <c r="A85" s="2" t="s">
        <v>509</v>
      </c>
      <c r="B85" s="3" t="s">
        <v>99</v>
      </c>
      <c r="C85" s="3" t="s">
        <v>460</v>
      </c>
      <c r="D85" s="9">
        <v>1</v>
      </c>
      <c r="E85" s="3">
        <v>25</v>
      </c>
      <c r="F85" s="10">
        <f t="shared" si="1"/>
        <v>25</v>
      </c>
      <c r="G85" s="6">
        <f>VLOOKUP(B85,中交商品税率一览表!B:C,2,FALSE)</f>
        <v>0</v>
      </c>
    </row>
    <row r="86" spans="1:7" ht="16.3" x14ac:dyDescent="0.3">
      <c r="A86" s="2" t="s">
        <v>509</v>
      </c>
      <c r="B86" s="3" t="s">
        <v>209</v>
      </c>
      <c r="C86" s="3" t="s">
        <v>460</v>
      </c>
      <c r="D86" s="9">
        <v>3</v>
      </c>
      <c r="E86" s="3">
        <v>20.5</v>
      </c>
      <c r="F86" s="10">
        <f t="shared" si="1"/>
        <v>61.5</v>
      </c>
      <c r="G86" s="6">
        <f>VLOOKUP(B86,中交商品税率一览表!B:C,2,FALSE)</f>
        <v>0.09</v>
      </c>
    </row>
    <row r="87" spans="1:7" ht="16.3" x14ac:dyDescent="0.3">
      <c r="A87" s="2" t="s">
        <v>509</v>
      </c>
      <c r="B87" s="3" t="s">
        <v>120</v>
      </c>
      <c r="C87" s="3" t="s">
        <v>460</v>
      </c>
      <c r="D87" s="9">
        <v>6</v>
      </c>
      <c r="E87" s="3">
        <v>5.8</v>
      </c>
      <c r="F87" s="10">
        <f t="shared" si="1"/>
        <v>34.799999999999997</v>
      </c>
      <c r="G87" s="6">
        <f>VLOOKUP(B87,中交商品税率一览表!B:C,2,FALSE)</f>
        <v>0</v>
      </c>
    </row>
    <row r="88" spans="1:7" ht="16.3" x14ac:dyDescent="0.3">
      <c r="A88" s="2" t="s">
        <v>509</v>
      </c>
      <c r="B88" s="3" t="s">
        <v>226</v>
      </c>
      <c r="C88" s="3" t="s">
        <v>461</v>
      </c>
      <c r="D88" s="9">
        <v>2</v>
      </c>
      <c r="E88" s="3">
        <v>72.900000000000006</v>
      </c>
      <c r="F88" s="10">
        <f t="shared" si="1"/>
        <v>145.80000000000001</v>
      </c>
      <c r="G88" s="6">
        <f>VLOOKUP(B88,中交商品税率一览表!B:C,2,FALSE)</f>
        <v>0.09</v>
      </c>
    </row>
    <row r="89" spans="1:7" ht="16.3" x14ac:dyDescent="0.3">
      <c r="A89" s="2" t="s">
        <v>509</v>
      </c>
      <c r="B89" s="3" t="s">
        <v>310</v>
      </c>
      <c r="C89" s="3" t="s">
        <v>460</v>
      </c>
      <c r="D89" s="9">
        <v>5</v>
      </c>
      <c r="E89" s="3">
        <v>4.5</v>
      </c>
      <c r="F89" s="10">
        <f t="shared" si="1"/>
        <v>22.5</v>
      </c>
      <c r="G89" s="6">
        <f>VLOOKUP(B89,中交商品税率一览表!B:C,2,FALSE)</f>
        <v>0.13</v>
      </c>
    </row>
    <row r="90" spans="1:7" ht="16.3" x14ac:dyDescent="0.3">
      <c r="A90" s="2" t="s">
        <v>509</v>
      </c>
      <c r="B90" s="3" t="s">
        <v>55</v>
      </c>
      <c r="C90" s="3" t="s">
        <v>460</v>
      </c>
      <c r="D90" s="9">
        <v>15</v>
      </c>
      <c r="E90" s="3">
        <v>54.7</v>
      </c>
      <c r="F90" s="10">
        <f t="shared" si="1"/>
        <v>820.5</v>
      </c>
      <c r="G90" s="6">
        <f>VLOOKUP(B90,中交商品税率一览表!B:C,2,FALSE)</f>
        <v>0</v>
      </c>
    </row>
    <row r="91" spans="1:7" ht="16.3" x14ac:dyDescent="0.3">
      <c r="A91" s="2" t="s">
        <v>509</v>
      </c>
      <c r="B91" s="3" t="s">
        <v>145</v>
      </c>
      <c r="C91" s="3" t="s">
        <v>460</v>
      </c>
      <c r="D91" s="9">
        <v>30</v>
      </c>
      <c r="E91" s="3">
        <v>33</v>
      </c>
      <c r="F91" s="10">
        <f t="shared" si="1"/>
        <v>990</v>
      </c>
      <c r="G91" s="6">
        <f>VLOOKUP(B91,中交商品税率一览表!B:C,2,FALSE)</f>
        <v>0</v>
      </c>
    </row>
    <row r="92" spans="1:7" ht="16.3" x14ac:dyDescent="0.3">
      <c r="A92" s="2" t="s">
        <v>509</v>
      </c>
      <c r="B92" s="3" t="s">
        <v>79</v>
      </c>
      <c r="C92" s="3" t="s">
        <v>460</v>
      </c>
      <c r="D92" s="9">
        <v>30</v>
      </c>
      <c r="E92" s="3">
        <v>27</v>
      </c>
      <c r="F92" s="10">
        <f t="shared" si="1"/>
        <v>810</v>
      </c>
      <c r="G92" s="6">
        <f>VLOOKUP(B92,中交商品税率一览表!B:C,2,FALSE)</f>
        <v>0</v>
      </c>
    </row>
    <row r="93" spans="1:7" ht="16.3" x14ac:dyDescent="0.3">
      <c r="A93" s="2" t="s">
        <v>509</v>
      </c>
      <c r="B93" s="3" t="s">
        <v>41</v>
      </c>
      <c r="C93" s="3" t="s">
        <v>460</v>
      </c>
      <c r="D93" s="9">
        <v>15</v>
      </c>
      <c r="E93" s="3">
        <v>7</v>
      </c>
      <c r="F93" s="10">
        <f t="shared" si="1"/>
        <v>105</v>
      </c>
      <c r="G93" s="6">
        <f>VLOOKUP(B93,中交商品税率一览表!B:C,2,FALSE)</f>
        <v>0</v>
      </c>
    </row>
    <row r="94" spans="1:7" ht="16.3" x14ac:dyDescent="0.3">
      <c r="A94" s="2" t="s">
        <v>509</v>
      </c>
      <c r="B94" s="3" t="s">
        <v>147</v>
      </c>
      <c r="C94" s="3" t="s">
        <v>470</v>
      </c>
      <c r="D94" s="9">
        <v>6</v>
      </c>
      <c r="E94" s="3">
        <v>8</v>
      </c>
      <c r="F94" s="10">
        <f t="shared" si="1"/>
        <v>48</v>
      </c>
      <c r="G94" s="6">
        <f>VLOOKUP(B94,中交商品税率一览表!B:C,2,FALSE)</f>
        <v>0</v>
      </c>
    </row>
    <row r="95" spans="1:7" ht="16.3" x14ac:dyDescent="0.3">
      <c r="A95" s="2" t="s">
        <v>509</v>
      </c>
      <c r="B95" s="3" t="s">
        <v>119</v>
      </c>
      <c r="C95" s="3" t="s">
        <v>460</v>
      </c>
      <c r="D95" s="9">
        <v>10</v>
      </c>
      <c r="E95" s="3">
        <v>6.2</v>
      </c>
      <c r="F95" s="10">
        <f t="shared" si="1"/>
        <v>62</v>
      </c>
      <c r="G95" s="6">
        <f>VLOOKUP(B95,中交商品税率一览表!B:C,2,FALSE)</f>
        <v>0</v>
      </c>
    </row>
    <row r="96" spans="1:7" ht="16.3" x14ac:dyDescent="0.3">
      <c r="A96" s="2" t="s">
        <v>509</v>
      </c>
      <c r="B96" s="3" t="s">
        <v>48</v>
      </c>
      <c r="C96" s="3" t="s">
        <v>460</v>
      </c>
      <c r="D96" s="9">
        <v>6</v>
      </c>
      <c r="E96" s="3">
        <v>6.2</v>
      </c>
      <c r="F96" s="10">
        <f t="shared" si="1"/>
        <v>37.200000000000003</v>
      </c>
      <c r="G96" s="6">
        <f>VLOOKUP(B96,中交商品税率一览表!B:C,2,FALSE)</f>
        <v>0</v>
      </c>
    </row>
    <row r="97" spans="1:7" ht="16.3" x14ac:dyDescent="0.3">
      <c r="A97" s="2" t="s">
        <v>509</v>
      </c>
      <c r="B97" s="3" t="s">
        <v>450</v>
      </c>
      <c r="C97" s="3" t="s">
        <v>460</v>
      </c>
      <c r="D97" s="9">
        <v>12</v>
      </c>
      <c r="E97" s="3">
        <v>40</v>
      </c>
      <c r="F97" s="10">
        <f t="shared" si="1"/>
        <v>480</v>
      </c>
      <c r="G97" s="6">
        <f>VLOOKUP(B97,中交商品税率一览表!B:C,2,FALSE)</f>
        <v>0.09</v>
      </c>
    </row>
    <row r="98" spans="1:7" ht="16.3" x14ac:dyDescent="0.3">
      <c r="A98" s="2" t="s">
        <v>509</v>
      </c>
      <c r="B98" s="3" t="s">
        <v>122</v>
      </c>
      <c r="C98" s="3" t="s">
        <v>460</v>
      </c>
      <c r="D98" s="9">
        <v>3</v>
      </c>
      <c r="E98" s="3">
        <v>30</v>
      </c>
      <c r="F98" s="10">
        <f t="shared" si="1"/>
        <v>90</v>
      </c>
      <c r="G98" s="6">
        <f>VLOOKUP(B98,中交商品税率一览表!B:C,2,FALSE)</f>
        <v>0</v>
      </c>
    </row>
    <row r="99" spans="1:7" ht="16.3" x14ac:dyDescent="0.3">
      <c r="A99" s="2" t="s">
        <v>509</v>
      </c>
      <c r="B99" s="3" t="s">
        <v>106</v>
      </c>
      <c r="C99" s="3" t="s">
        <v>460</v>
      </c>
      <c r="D99" s="9">
        <v>20</v>
      </c>
      <c r="E99" s="3">
        <v>3.8</v>
      </c>
      <c r="F99" s="10">
        <f t="shared" si="1"/>
        <v>76</v>
      </c>
      <c r="G99" s="6">
        <f>VLOOKUP(B99,中交商品税率一览表!B:C,2,FALSE)</f>
        <v>0</v>
      </c>
    </row>
    <row r="100" spans="1:7" ht="16.3" x14ac:dyDescent="0.3">
      <c r="A100" s="2" t="s">
        <v>509</v>
      </c>
      <c r="B100" s="3" t="s">
        <v>336</v>
      </c>
      <c r="C100" s="3" t="s">
        <v>461</v>
      </c>
      <c r="D100" s="9">
        <v>2</v>
      </c>
      <c r="E100" s="3">
        <v>16</v>
      </c>
      <c r="F100" s="10">
        <f t="shared" si="1"/>
        <v>32</v>
      </c>
      <c r="G100" s="6">
        <f>VLOOKUP(B100,中交商品税率一览表!B:C,2,FALSE)</f>
        <v>0.13</v>
      </c>
    </row>
    <row r="101" spans="1:7" ht="16.3" x14ac:dyDescent="0.3">
      <c r="A101" s="2" t="s">
        <v>509</v>
      </c>
      <c r="B101" s="3" t="s">
        <v>451</v>
      </c>
      <c r="C101" s="3" t="s">
        <v>462</v>
      </c>
      <c r="D101" s="9">
        <v>8</v>
      </c>
      <c r="E101" s="3">
        <v>6</v>
      </c>
      <c r="F101" s="10">
        <f t="shared" si="1"/>
        <v>48</v>
      </c>
      <c r="G101" s="6">
        <f>VLOOKUP(B101,中交商品税率一览表!B:C,2,FALSE)</f>
        <v>0.09</v>
      </c>
    </row>
    <row r="102" spans="1:7" ht="16.3" x14ac:dyDescent="0.3">
      <c r="A102" s="2" t="s">
        <v>509</v>
      </c>
      <c r="B102" s="3" t="s">
        <v>452</v>
      </c>
      <c r="C102" s="3" t="s">
        <v>460</v>
      </c>
      <c r="D102" s="9">
        <v>0.5</v>
      </c>
      <c r="E102" s="3">
        <v>13</v>
      </c>
      <c r="F102" s="10">
        <f t="shared" si="1"/>
        <v>6.5</v>
      </c>
      <c r="G102" s="6">
        <f>VLOOKUP(B102,中交商品税率一览表!B:C,2,FALSE)</f>
        <v>0.09</v>
      </c>
    </row>
    <row r="103" spans="1:7" ht="16.3" x14ac:dyDescent="0.3">
      <c r="A103" s="2" t="s">
        <v>511</v>
      </c>
      <c r="B103" s="3" t="s">
        <v>32</v>
      </c>
      <c r="C103" s="3" t="s">
        <v>460</v>
      </c>
      <c r="D103" s="9">
        <v>3</v>
      </c>
      <c r="E103" s="3">
        <v>5</v>
      </c>
      <c r="F103" s="10">
        <f t="shared" si="1"/>
        <v>15</v>
      </c>
      <c r="G103" s="6">
        <f>VLOOKUP(B103,中交商品税率一览表!B:C,2,FALSE)</f>
        <v>0</v>
      </c>
    </row>
    <row r="104" spans="1:7" ht="16.3" x14ac:dyDescent="0.3">
      <c r="A104" s="2" t="s">
        <v>511</v>
      </c>
      <c r="B104" s="3" t="s">
        <v>93</v>
      </c>
      <c r="C104" s="3" t="s">
        <v>460</v>
      </c>
      <c r="D104" s="9">
        <v>4</v>
      </c>
      <c r="E104" s="3">
        <v>10</v>
      </c>
      <c r="F104" s="10">
        <f t="shared" si="1"/>
        <v>40</v>
      </c>
      <c r="G104" s="6">
        <f>VLOOKUP(B104,中交商品税率一览表!B:C,2,FALSE)</f>
        <v>0</v>
      </c>
    </row>
    <row r="105" spans="1:7" ht="16.3" x14ac:dyDescent="0.3">
      <c r="A105" s="2" t="s">
        <v>511</v>
      </c>
      <c r="B105" s="3" t="s">
        <v>68</v>
      </c>
      <c r="C105" s="3" t="s">
        <v>460</v>
      </c>
      <c r="D105" s="9">
        <v>10</v>
      </c>
      <c r="E105" s="3">
        <v>5</v>
      </c>
      <c r="F105" s="10">
        <f t="shared" si="1"/>
        <v>50</v>
      </c>
      <c r="G105" s="6">
        <f>VLOOKUP(B105,中交商品税率一览表!B:C,2,FALSE)</f>
        <v>0</v>
      </c>
    </row>
    <row r="106" spans="1:7" ht="16.3" x14ac:dyDescent="0.3">
      <c r="A106" s="2" t="s">
        <v>511</v>
      </c>
      <c r="B106" s="3" t="s">
        <v>134</v>
      </c>
      <c r="C106" s="3" t="s">
        <v>460</v>
      </c>
      <c r="D106" s="9">
        <v>4</v>
      </c>
      <c r="E106" s="3">
        <v>9.1</v>
      </c>
      <c r="F106" s="10">
        <f t="shared" si="1"/>
        <v>36.4</v>
      </c>
      <c r="G106" s="6">
        <f>VLOOKUP(B106,中交商品税率一览表!B:C,2,FALSE)</f>
        <v>0</v>
      </c>
    </row>
    <row r="107" spans="1:7" ht="16.3" x14ac:dyDescent="0.3">
      <c r="A107" s="2" t="s">
        <v>511</v>
      </c>
      <c r="B107" s="3" t="s">
        <v>94</v>
      </c>
      <c r="C107" s="3" t="s">
        <v>460</v>
      </c>
      <c r="D107" s="9">
        <v>3</v>
      </c>
      <c r="E107" s="3">
        <v>16</v>
      </c>
      <c r="F107" s="10">
        <f t="shared" si="1"/>
        <v>48</v>
      </c>
      <c r="G107" s="6">
        <f>VLOOKUP(B107,中交商品税率一览表!B:C,2,FALSE)</f>
        <v>0</v>
      </c>
    </row>
    <row r="108" spans="1:7" ht="16.3" x14ac:dyDescent="0.3">
      <c r="A108" s="2" t="s">
        <v>511</v>
      </c>
      <c r="B108" s="3" t="s">
        <v>129</v>
      </c>
      <c r="C108" s="3" t="s">
        <v>460</v>
      </c>
      <c r="D108" s="9">
        <v>1</v>
      </c>
      <c r="E108" s="3">
        <v>4.5</v>
      </c>
      <c r="F108" s="10">
        <f t="shared" si="1"/>
        <v>4.5</v>
      </c>
      <c r="G108" s="6">
        <f>VLOOKUP(B108,中交商品税率一览表!B:C,2,FALSE)</f>
        <v>0</v>
      </c>
    </row>
    <row r="109" spans="1:7" ht="16.3" x14ac:dyDescent="0.3">
      <c r="A109" s="2" t="s">
        <v>511</v>
      </c>
      <c r="B109" s="3" t="s">
        <v>66</v>
      </c>
      <c r="C109" s="3" t="s">
        <v>460</v>
      </c>
      <c r="D109" s="9">
        <v>18</v>
      </c>
      <c r="E109" s="3">
        <v>5.2</v>
      </c>
      <c r="F109" s="10">
        <f t="shared" si="1"/>
        <v>93.600000000000009</v>
      </c>
      <c r="G109" s="6">
        <f>VLOOKUP(B109,中交商品税率一览表!B:C,2,FALSE)</f>
        <v>0</v>
      </c>
    </row>
    <row r="110" spans="1:7" ht="16.3" x14ac:dyDescent="0.3">
      <c r="A110" s="2" t="s">
        <v>511</v>
      </c>
      <c r="B110" s="3" t="s">
        <v>149</v>
      </c>
      <c r="C110" s="3" t="s">
        <v>460</v>
      </c>
      <c r="D110" s="9">
        <v>20</v>
      </c>
      <c r="E110" s="3">
        <v>3.5</v>
      </c>
      <c r="F110" s="10">
        <f t="shared" si="1"/>
        <v>70</v>
      </c>
      <c r="G110" s="6">
        <f>VLOOKUP(B110,中交商品税率一览表!B:C,2,FALSE)</f>
        <v>0</v>
      </c>
    </row>
    <row r="111" spans="1:7" ht="16.3" x14ac:dyDescent="0.3">
      <c r="A111" s="2" t="s">
        <v>511</v>
      </c>
      <c r="B111" s="3" t="s">
        <v>23</v>
      </c>
      <c r="C111" s="3" t="s">
        <v>460</v>
      </c>
      <c r="D111" s="9">
        <v>15</v>
      </c>
      <c r="E111" s="3">
        <v>3.2</v>
      </c>
      <c r="F111" s="10">
        <f t="shared" si="1"/>
        <v>48</v>
      </c>
      <c r="G111" s="6">
        <f>VLOOKUP(B111,中交商品税率一览表!B:C,2,FALSE)</f>
        <v>0</v>
      </c>
    </row>
    <row r="112" spans="1:7" ht="16.3" x14ac:dyDescent="0.3">
      <c r="A112" s="2" t="s">
        <v>511</v>
      </c>
      <c r="B112" s="3" t="s">
        <v>112</v>
      </c>
      <c r="C112" s="3" t="s">
        <v>460</v>
      </c>
      <c r="D112" s="9">
        <v>30</v>
      </c>
      <c r="E112" s="3">
        <v>16.5</v>
      </c>
      <c r="F112" s="10">
        <f t="shared" si="1"/>
        <v>495</v>
      </c>
      <c r="G112" s="6">
        <f>VLOOKUP(B112,中交商品税率一览表!B:C,2,FALSE)</f>
        <v>0</v>
      </c>
    </row>
    <row r="113" spans="1:7" ht="16.3" x14ac:dyDescent="0.3">
      <c r="A113" s="2" t="s">
        <v>511</v>
      </c>
      <c r="B113" s="3" t="s">
        <v>76</v>
      </c>
      <c r="C113" s="3" t="s">
        <v>460</v>
      </c>
      <c r="D113" s="9">
        <v>15</v>
      </c>
      <c r="E113" s="3">
        <v>41.4</v>
      </c>
      <c r="F113" s="10">
        <f t="shared" si="1"/>
        <v>621</v>
      </c>
      <c r="G113" s="6">
        <f>VLOOKUP(B113,中交商品税率一览表!B:C,2,FALSE)</f>
        <v>0</v>
      </c>
    </row>
    <row r="114" spans="1:7" ht="16.3" x14ac:dyDescent="0.3">
      <c r="A114" s="2" t="s">
        <v>511</v>
      </c>
      <c r="B114" s="3" t="s">
        <v>195</v>
      </c>
      <c r="C114" s="3" t="s">
        <v>460</v>
      </c>
      <c r="D114" s="9">
        <v>37.5</v>
      </c>
      <c r="E114" s="3">
        <v>25</v>
      </c>
      <c r="F114" s="10">
        <f t="shared" si="1"/>
        <v>937.5</v>
      </c>
      <c r="G114" s="6">
        <f>VLOOKUP(B114,中交商品税率一览表!B:C,2,FALSE)</f>
        <v>0.09</v>
      </c>
    </row>
    <row r="115" spans="1:7" ht="16.3" x14ac:dyDescent="0.3">
      <c r="A115" s="2" t="s">
        <v>511</v>
      </c>
      <c r="B115" s="3" t="s">
        <v>77</v>
      </c>
      <c r="C115" s="3" t="s">
        <v>460</v>
      </c>
      <c r="D115" s="9">
        <v>10</v>
      </c>
      <c r="E115" s="3">
        <v>18</v>
      </c>
      <c r="F115" s="10">
        <f t="shared" si="1"/>
        <v>180</v>
      </c>
      <c r="G115" s="6">
        <f>VLOOKUP(B115,中交商品税率一览表!B:C,2,FALSE)</f>
        <v>0</v>
      </c>
    </row>
    <row r="116" spans="1:7" ht="16.3" x14ac:dyDescent="0.3">
      <c r="A116" s="2" t="s">
        <v>511</v>
      </c>
      <c r="B116" s="3" t="s">
        <v>110</v>
      </c>
      <c r="C116" s="3" t="s">
        <v>460</v>
      </c>
      <c r="D116" s="9">
        <v>10</v>
      </c>
      <c r="E116" s="3">
        <v>35</v>
      </c>
      <c r="F116" s="10">
        <f t="shared" si="1"/>
        <v>350</v>
      </c>
      <c r="G116" s="6">
        <f>VLOOKUP(B116,中交商品税率一览表!B:C,2,FALSE)</f>
        <v>0</v>
      </c>
    </row>
    <row r="117" spans="1:7" ht="16.3" x14ac:dyDescent="0.3">
      <c r="A117" s="2" t="s">
        <v>511</v>
      </c>
      <c r="B117" s="3" t="s">
        <v>339</v>
      </c>
      <c r="C117" s="3" t="s">
        <v>461</v>
      </c>
      <c r="D117" s="9">
        <v>4</v>
      </c>
      <c r="E117" s="3">
        <v>22.4</v>
      </c>
      <c r="F117" s="10">
        <f t="shared" si="1"/>
        <v>89.6</v>
      </c>
      <c r="G117" s="6">
        <f>VLOOKUP(B117,中交商品税率一览表!B:C,2,FALSE)</f>
        <v>0.13</v>
      </c>
    </row>
    <row r="118" spans="1:7" ht="16.3" x14ac:dyDescent="0.3">
      <c r="A118" s="2" t="s">
        <v>511</v>
      </c>
      <c r="B118" s="3" t="s">
        <v>81</v>
      </c>
      <c r="C118" s="3" t="s">
        <v>460</v>
      </c>
      <c r="D118" s="9">
        <v>5</v>
      </c>
      <c r="E118" s="3">
        <v>10</v>
      </c>
      <c r="F118" s="10">
        <f t="shared" si="1"/>
        <v>50</v>
      </c>
      <c r="G118" s="6">
        <f>VLOOKUP(B118,中交商品税率一览表!B:C,2,FALSE)</f>
        <v>0</v>
      </c>
    </row>
    <row r="119" spans="1:7" ht="16.3" x14ac:dyDescent="0.3">
      <c r="A119" s="2" t="s">
        <v>511</v>
      </c>
      <c r="B119" s="3" t="s">
        <v>48</v>
      </c>
      <c r="C119" s="3" t="s">
        <v>460</v>
      </c>
      <c r="D119" s="9">
        <v>12</v>
      </c>
      <c r="E119" s="3">
        <v>6.2</v>
      </c>
      <c r="F119" s="10">
        <f t="shared" si="1"/>
        <v>74.400000000000006</v>
      </c>
      <c r="G119" s="6">
        <f>VLOOKUP(B119,中交商品税率一览表!B:C,2,FALSE)</f>
        <v>0</v>
      </c>
    </row>
    <row r="120" spans="1:7" ht="16.3" x14ac:dyDescent="0.3">
      <c r="A120" s="2" t="s">
        <v>511</v>
      </c>
      <c r="B120" s="3" t="s">
        <v>126</v>
      </c>
      <c r="C120" s="3" t="s">
        <v>461</v>
      </c>
      <c r="D120" s="9">
        <v>3</v>
      </c>
      <c r="E120" s="3">
        <v>7.5</v>
      </c>
      <c r="F120" s="10">
        <f t="shared" si="1"/>
        <v>22.5</v>
      </c>
      <c r="G120" s="6">
        <f>VLOOKUP(B120,中交商品税率一览表!B:C,2,FALSE)</f>
        <v>0</v>
      </c>
    </row>
    <row r="121" spans="1:7" ht="16.3" x14ac:dyDescent="0.3">
      <c r="A121" s="2" t="s">
        <v>511</v>
      </c>
      <c r="B121" s="3" t="s">
        <v>75</v>
      </c>
      <c r="C121" s="3" t="s">
        <v>460</v>
      </c>
      <c r="D121" s="9">
        <v>4</v>
      </c>
      <c r="E121" s="3">
        <v>12</v>
      </c>
      <c r="F121" s="10">
        <f t="shared" si="1"/>
        <v>48</v>
      </c>
      <c r="G121" s="6">
        <f>VLOOKUP(B121,中交商品税率一览表!B:C,2,FALSE)</f>
        <v>0</v>
      </c>
    </row>
    <row r="122" spans="1:7" ht="16.3" x14ac:dyDescent="0.3">
      <c r="A122" s="2" t="s">
        <v>511</v>
      </c>
      <c r="B122" s="3" t="s">
        <v>189</v>
      </c>
      <c r="C122" s="3" t="s">
        <v>460</v>
      </c>
      <c r="D122" s="9">
        <v>14</v>
      </c>
      <c r="E122" s="3">
        <v>30</v>
      </c>
      <c r="F122" s="10">
        <f t="shared" si="1"/>
        <v>420</v>
      </c>
      <c r="G122" s="6">
        <f>VLOOKUP(B122,中交商品税率一览表!B:C,2,FALSE)</f>
        <v>0.09</v>
      </c>
    </row>
    <row r="123" spans="1:7" ht="16.3" x14ac:dyDescent="0.3">
      <c r="A123" s="2" t="s">
        <v>511</v>
      </c>
      <c r="B123" s="3" t="s">
        <v>39</v>
      </c>
      <c r="C123" s="3" t="s">
        <v>460</v>
      </c>
      <c r="D123" s="9">
        <v>6.5</v>
      </c>
      <c r="E123" s="3">
        <v>5.8</v>
      </c>
      <c r="F123" s="10">
        <f t="shared" si="1"/>
        <v>37.699999999999996</v>
      </c>
      <c r="G123" s="6">
        <f>VLOOKUP(B123,中交商品税率一览表!B:C,2,FALSE)</f>
        <v>0</v>
      </c>
    </row>
    <row r="124" spans="1:7" ht="16.3" x14ac:dyDescent="0.3">
      <c r="A124" s="2" t="s">
        <v>511</v>
      </c>
      <c r="B124" s="3" t="s">
        <v>29</v>
      </c>
      <c r="C124" s="3" t="s">
        <v>460</v>
      </c>
      <c r="D124" s="9">
        <v>5</v>
      </c>
      <c r="E124" s="3">
        <v>7.5</v>
      </c>
      <c r="F124" s="10">
        <f t="shared" si="1"/>
        <v>37.5</v>
      </c>
      <c r="G124" s="6">
        <f>VLOOKUP(B124,中交商品税率一览表!B:C,2,FALSE)</f>
        <v>0</v>
      </c>
    </row>
    <row r="125" spans="1:7" ht="16.3" x14ac:dyDescent="0.3">
      <c r="A125" s="2" t="s">
        <v>511</v>
      </c>
      <c r="B125" s="3" t="s">
        <v>27</v>
      </c>
      <c r="C125" s="3" t="s">
        <v>460</v>
      </c>
      <c r="D125" s="9">
        <v>2</v>
      </c>
      <c r="E125" s="3">
        <v>6.3</v>
      </c>
      <c r="F125" s="10">
        <f t="shared" si="1"/>
        <v>12.6</v>
      </c>
      <c r="G125" s="6">
        <f>VLOOKUP(B125,中交商品税率一览表!B:C,2,FALSE)</f>
        <v>0</v>
      </c>
    </row>
    <row r="126" spans="1:7" ht="16.3" x14ac:dyDescent="0.3">
      <c r="A126" s="2" t="s">
        <v>511</v>
      </c>
      <c r="B126" s="3" t="s">
        <v>51</v>
      </c>
      <c r="C126" s="3" t="s">
        <v>460</v>
      </c>
      <c r="D126" s="9">
        <v>3</v>
      </c>
      <c r="E126" s="3">
        <v>4.5</v>
      </c>
      <c r="F126" s="10">
        <f t="shared" si="1"/>
        <v>13.5</v>
      </c>
      <c r="G126" s="6">
        <f>VLOOKUP(B126,中交商品税率一览表!B:C,2,FALSE)</f>
        <v>0</v>
      </c>
    </row>
    <row r="127" spans="1:7" ht="16.3" x14ac:dyDescent="0.3">
      <c r="A127" s="2" t="s">
        <v>511</v>
      </c>
      <c r="B127" s="3" t="s">
        <v>80</v>
      </c>
      <c r="C127" s="3" t="s">
        <v>460</v>
      </c>
      <c r="D127" s="9">
        <v>4</v>
      </c>
      <c r="E127" s="3">
        <v>6.9</v>
      </c>
      <c r="F127" s="10">
        <f t="shared" si="1"/>
        <v>27.6</v>
      </c>
      <c r="G127" s="6">
        <f>VLOOKUP(B127,中交商品税率一览表!B:C,2,FALSE)</f>
        <v>0</v>
      </c>
    </row>
    <row r="128" spans="1:7" ht="16.3" x14ac:dyDescent="0.3">
      <c r="A128" s="2" t="s">
        <v>511</v>
      </c>
      <c r="B128" s="3" t="s">
        <v>227</v>
      </c>
      <c r="C128" s="3" t="s">
        <v>460</v>
      </c>
      <c r="D128" s="9">
        <v>53</v>
      </c>
      <c r="E128" s="3">
        <v>4.5</v>
      </c>
      <c r="F128" s="10">
        <f t="shared" si="1"/>
        <v>238.5</v>
      </c>
      <c r="G128" s="6">
        <f>VLOOKUP(B128,中交商品税率一览表!B:C,2,FALSE)</f>
        <v>0.09</v>
      </c>
    </row>
    <row r="129" spans="1:7" ht="16.3" x14ac:dyDescent="0.3">
      <c r="A129" s="2" t="s">
        <v>511</v>
      </c>
      <c r="B129" s="3" t="s">
        <v>269</v>
      </c>
      <c r="C129" s="3" t="s">
        <v>510</v>
      </c>
      <c r="D129" s="9">
        <v>1</v>
      </c>
      <c r="E129" s="3">
        <v>65</v>
      </c>
      <c r="F129" s="10">
        <f t="shared" si="1"/>
        <v>65</v>
      </c>
      <c r="G129" s="6">
        <f>VLOOKUP(B129,中交商品税率一览表!B:C,2,FALSE)</f>
        <v>0.09</v>
      </c>
    </row>
    <row r="130" spans="1:7" ht="16.3" x14ac:dyDescent="0.3">
      <c r="A130" s="2" t="s">
        <v>511</v>
      </c>
      <c r="B130" s="3" t="s">
        <v>63</v>
      </c>
      <c r="C130" s="3" t="s">
        <v>460</v>
      </c>
      <c r="D130" s="9">
        <v>0.5</v>
      </c>
      <c r="E130" s="3">
        <v>60</v>
      </c>
      <c r="F130" s="10">
        <f t="shared" ref="F130:F166" si="2">D130*E130</f>
        <v>30</v>
      </c>
      <c r="G130" s="6">
        <f>VLOOKUP(B130,中交商品税率一览表!B:C,2,FALSE)</f>
        <v>0</v>
      </c>
    </row>
    <row r="131" spans="1:7" ht="16.3" x14ac:dyDescent="0.3">
      <c r="A131" s="2" t="s">
        <v>511</v>
      </c>
      <c r="B131" s="3" t="s">
        <v>46</v>
      </c>
      <c r="C131" s="3" t="s">
        <v>460</v>
      </c>
      <c r="D131" s="9">
        <v>0.5</v>
      </c>
      <c r="E131" s="3">
        <v>10.5</v>
      </c>
      <c r="F131" s="10">
        <f t="shared" si="2"/>
        <v>5.25</v>
      </c>
      <c r="G131" s="6">
        <f>VLOOKUP(B131,中交商品税率一览表!B:C,2,FALSE)</f>
        <v>0</v>
      </c>
    </row>
    <row r="132" spans="1:7" ht="16.3" x14ac:dyDescent="0.3">
      <c r="A132" s="2" t="s">
        <v>512</v>
      </c>
      <c r="B132" s="3" t="s">
        <v>220</v>
      </c>
      <c r="C132" s="3" t="s">
        <v>464</v>
      </c>
      <c r="D132" s="9">
        <v>4</v>
      </c>
      <c r="E132" s="3">
        <f>358/4</f>
        <v>89.5</v>
      </c>
      <c r="F132" s="10">
        <f t="shared" si="2"/>
        <v>358</v>
      </c>
      <c r="G132" s="6">
        <f>VLOOKUP(B132,中交商品税率一览表!B:C,2,FALSE)</f>
        <v>0.09</v>
      </c>
    </row>
    <row r="133" spans="1:7" ht="16.3" x14ac:dyDescent="0.3">
      <c r="A133" s="2" t="s">
        <v>512</v>
      </c>
      <c r="B133" s="3" t="s">
        <v>226</v>
      </c>
      <c r="C133" s="3" t="s">
        <v>461</v>
      </c>
      <c r="D133" s="9">
        <v>2</v>
      </c>
      <c r="E133" s="3">
        <v>72.900000000000006</v>
      </c>
      <c r="F133" s="10">
        <f t="shared" si="2"/>
        <v>145.80000000000001</v>
      </c>
      <c r="G133" s="6">
        <f>VLOOKUP(B133,中交商品税率一览表!B:C,2,FALSE)</f>
        <v>0.09</v>
      </c>
    </row>
    <row r="134" spans="1:7" ht="16.3" x14ac:dyDescent="0.3">
      <c r="A134" s="2" t="s">
        <v>512</v>
      </c>
      <c r="B134" s="3" t="s">
        <v>303</v>
      </c>
      <c r="C134" s="3" t="s">
        <v>460</v>
      </c>
      <c r="D134" s="9">
        <v>0.3</v>
      </c>
      <c r="E134" s="3">
        <v>35</v>
      </c>
      <c r="F134" s="10">
        <f t="shared" si="2"/>
        <v>10.5</v>
      </c>
      <c r="G134" s="6">
        <f>VLOOKUP(B134,中交商品税率一览表!B:C,2,FALSE)</f>
        <v>0.13</v>
      </c>
    </row>
    <row r="135" spans="1:7" ht="16.3" x14ac:dyDescent="0.3">
      <c r="A135" s="2" t="s">
        <v>512</v>
      </c>
      <c r="B135" s="3" t="s">
        <v>39</v>
      </c>
      <c r="C135" s="3" t="s">
        <v>460</v>
      </c>
      <c r="D135" s="9">
        <v>4.8</v>
      </c>
      <c r="E135" s="3">
        <v>5.8</v>
      </c>
      <c r="F135" s="10">
        <f t="shared" si="2"/>
        <v>27.84</v>
      </c>
      <c r="G135" s="6">
        <f>VLOOKUP(B135,中交商品税率一览表!B:C,2,FALSE)</f>
        <v>0</v>
      </c>
    </row>
    <row r="136" spans="1:7" ht="16.3" x14ac:dyDescent="0.3">
      <c r="A136" s="2" t="s">
        <v>512</v>
      </c>
      <c r="B136" s="3" t="s">
        <v>141</v>
      </c>
      <c r="C136" s="3" t="s">
        <v>460</v>
      </c>
      <c r="D136" s="9">
        <v>2</v>
      </c>
      <c r="E136" s="3">
        <v>7</v>
      </c>
      <c r="F136" s="10">
        <f t="shared" si="2"/>
        <v>14</v>
      </c>
      <c r="G136" s="6">
        <f>VLOOKUP(B136,中交商品税率一览表!B:C,2,FALSE)</f>
        <v>0</v>
      </c>
    </row>
    <row r="137" spans="1:7" ht="16.3" x14ac:dyDescent="0.3">
      <c r="A137" s="2" t="s">
        <v>512</v>
      </c>
      <c r="B137" s="3" t="s">
        <v>168</v>
      </c>
      <c r="C137" s="3" t="s">
        <v>460</v>
      </c>
      <c r="D137" s="9">
        <v>10</v>
      </c>
      <c r="E137" s="3">
        <v>2.4</v>
      </c>
      <c r="F137" s="10">
        <f t="shared" si="2"/>
        <v>24</v>
      </c>
      <c r="G137" s="6">
        <f>VLOOKUP(B137,中交商品税率一览表!B:C,2,FALSE)</f>
        <v>0.09</v>
      </c>
    </row>
    <row r="138" spans="1:7" ht="16.3" x14ac:dyDescent="0.3">
      <c r="A138" s="2" t="s">
        <v>512</v>
      </c>
      <c r="B138" s="3" t="s">
        <v>38</v>
      </c>
      <c r="C138" s="3" t="s">
        <v>460</v>
      </c>
      <c r="D138" s="9">
        <v>1</v>
      </c>
      <c r="E138" s="3">
        <v>3</v>
      </c>
      <c r="F138" s="10">
        <f t="shared" si="2"/>
        <v>3</v>
      </c>
      <c r="G138" s="6">
        <f>VLOOKUP(B138,中交商品税率一览表!B:C,2,FALSE)</f>
        <v>0</v>
      </c>
    </row>
    <row r="139" spans="1:7" ht="16.3" x14ac:dyDescent="0.3">
      <c r="A139" s="2" t="s">
        <v>512</v>
      </c>
      <c r="B139" s="3" t="s">
        <v>133</v>
      </c>
      <c r="C139" s="3" t="s">
        <v>460</v>
      </c>
      <c r="D139" s="9">
        <v>4</v>
      </c>
      <c r="E139" s="3">
        <v>5.52</v>
      </c>
      <c r="F139" s="10">
        <f t="shared" si="2"/>
        <v>22.08</v>
      </c>
      <c r="G139" s="6">
        <f>VLOOKUP(B139,中交商品税率一览表!B:C,2,FALSE)</f>
        <v>0</v>
      </c>
    </row>
    <row r="140" spans="1:7" ht="16.3" x14ac:dyDescent="0.3">
      <c r="A140" s="2" t="s">
        <v>512</v>
      </c>
      <c r="B140" s="3" t="s">
        <v>40</v>
      </c>
      <c r="C140" s="3" t="s">
        <v>460</v>
      </c>
      <c r="D140" s="9">
        <v>3.4</v>
      </c>
      <c r="E140" s="3">
        <v>2.7</v>
      </c>
      <c r="F140" s="10">
        <f t="shared" si="2"/>
        <v>9.18</v>
      </c>
      <c r="G140" s="6">
        <f>VLOOKUP(B140,中交商品税率一览表!B:C,2,FALSE)</f>
        <v>0</v>
      </c>
    </row>
    <row r="141" spans="1:7" ht="16.3" x14ac:dyDescent="0.3">
      <c r="A141" s="2" t="s">
        <v>512</v>
      </c>
      <c r="B141" s="3" t="s">
        <v>144</v>
      </c>
      <c r="C141" s="3" t="s">
        <v>460</v>
      </c>
      <c r="D141" s="9">
        <v>2</v>
      </c>
      <c r="E141" s="3">
        <v>20</v>
      </c>
      <c r="F141" s="10">
        <f t="shared" si="2"/>
        <v>40</v>
      </c>
      <c r="G141" s="6">
        <f>VLOOKUP(B141,中交商品税率一览表!B:C,2,FALSE)</f>
        <v>0</v>
      </c>
    </row>
    <row r="142" spans="1:7" ht="16.3" x14ac:dyDescent="0.3">
      <c r="A142" s="2" t="s">
        <v>512</v>
      </c>
      <c r="B142" s="3" t="s">
        <v>228</v>
      </c>
      <c r="C142" s="3" t="s">
        <v>460</v>
      </c>
      <c r="D142" s="9">
        <v>1</v>
      </c>
      <c r="E142" s="3">
        <v>10</v>
      </c>
      <c r="F142" s="10">
        <f t="shared" si="2"/>
        <v>10</v>
      </c>
      <c r="G142" s="6">
        <f>VLOOKUP(B142,中交商品税率一览表!B:C,2,FALSE)</f>
        <v>0.09</v>
      </c>
    </row>
    <row r="143" spans="1:7" ht="16.3" x14ac:dyDescent="0.3">
      <c r="A143" s="2" t="s">
        <v>512</v>
      </c>
      <c r="B143" s="3" t="s">
        <v>182</v>
      </c>
      <c r="C143" s="3" t="s">
        <v>460</v>
      </c>
      <c r="D143" s="9">
        <v>1</v>
      </c>
      <c r="E143" s="3">
        <v>15.4</v>
      </c>
      <c r="F143" s="10">
        <f t="shared" si="2"/>
        <v>15.4</v>
      </c>
      <c r="G143" s="6">
        <f>VLOOKUP(B143,中交商品税率一览表!B:C,2,FALSE)</f>
        <v>0.09</v>
      </c>
    </row>
    <row r="144" spans="1:7" ht="16.3" x14ac:dyDescent="0.3">
      <c r="A144" s="2" t="s">
        <v>513</v>
      </c>
      <c r="B144" s="3" t="s">
        <v>453</v>
      </c>
      <c r="C144" s="3" t="s">
        <v>463</v>
      </c>
      <c r="D144" s="9">
        <v>12</v>
      </c>
      <c r="E144" s="3">
        <f>140/12</f>
        <v>11.666666666666666</v>
      </c>
      <c r="F144" s="10">
        <f t="shared" si="2"/>
        <v>140</v>
      </c>
      <c r="G144" s="6">
        <f>VLOOKUP(B144,中交商品税率一览表!B:C,2,FALSE)</f>
        <v>0.13</v>
      </c>
    </row>
    <row r="145" spans="1:7" ht="16.3" x14ac:dyDescent="0.3">
      <c r="A145" s="2" t="s">
        <v>513</v>
      </c>
      <c r="B145" s="3" t="s">
        <v>186</v>
      </c>
      <c r="C145" s="3" t="s">
        <v>461</v>
      </c>
      <c r="D145" s="9">
        <v>2</v>
      </c>
      <c r="E145" s="3">
        <v>70.5</v>
      </c>
      <c r="F145" s="10">
        <f t="shared" si="2"/>
        <v>141</v>
      </c>
      <c r="G145" s="6">
        <f>VLOOKUP(B145,中交商品税率一览表!B:C,2,FALSE)</f>
        <v>0.09</v>
      </c>
    </row>
    <row r="146" spans="1:7" ht="16.3" x14ac:dyDescent="0.3">
      <c r="A146" s="2" t="s">
        <v>513</v>
      </c>
      <c r="B146" s="3" t="s">
        <v>423</v>
      </c>
      <c r="C146" s="3" t="s">
        <v>461</v>
      </c>
      <c r="D146" s="9">
        <v>2</v>
      </c>
      <c r="E146" s="3">
        <v>75</v>
      </c>
      <c r="F146" s="10">
        <f t="shared" si="2"/>
        <v>150</v>
      </c>
      <c r="G146" s="6">
        <f>VLOOKUP(B146,中交商品税率一览表!B:C,2,FALSE)</f>
        <v>0.13</v>
      </c>
    </row>
    <row r="147" spans="1:7" ht="16.3" x14ac:dyDescent="0.3">
      <c r="A147" s="2" t="s">
        <v>513</v>
      </c>
      <c r="B147" s="3" t="s">
        <v>120</v>
      </c>
      <c r="C147" s="3" t="s">
        <v>460</v>
      </c>
      <c r="D147" s="9">
        <v>8</v>
      </c>
      <c r="E147" s="3">
        <v>5.8</v>
      </c>
      <c r="F147" s="10">
        <f t="shared" si="2"/>
        <v>46.4</v>
      </c>
      <c r="G147" s="6">
        <f>VLOOKUP(B147,中交商品税率一览表!B:C,2,FALSE)</f>
        <v>0</v>
      </c>
    </row>
    <row r="148" spans="1:7" ht="16.3" x14ac:dyDescent="0.3">
      <c r="A148" s="2" t="s">
        <v>513</v>
      </c>
      <c r="B148" s="3" t="s">
        <v>40</v>
      </c>
      <c r="C148" s="3" t="s">
        <v>460</v>
      </c>
      <c r="D148" s="9">
        <v>10</v>
      </c>
      <c r="E148" s="3">
        <v>2.7</v>
      </c>
      <c r="F148" s="10">
        <f t="shared" si="2"/>
        <v>27</v>
      </c>
      <c r="G148" s="6">
        <f>VLOOKUP(B148,中交商品税率一览表!B:C,2,FALSE)</f>
        <v>0</v>
      </c>
    </row>
    <row r="149" spans="1:7" ht="16.3" x14ac:dyDescent="0.3">
      <c r="A149" s="2" t="s">
        <v>513</v>
      </c>
      <c r="B149" s="3" t="s">
        <v>67</v>
      </c>
      <c r="C149" s="3" t="s">
        <v>460</v>
      </c>
      <c r="D149" s="9">
        <v>11</v>
      </c>
      <c r="E149" s="3">
        <v>4.5</v>
      </c>
      <c r="F149" s="10">
        <f t="shared" si="2"/>
        <v>49.5</v>
      </c>
      <c r="G149" s="6">
        <f>VLOOKUP(B149,中交商品税率一览表!B:C,2,FALSE)</f>
        <v>0</v>
      </c>
    </row>
    <row r="150" spans="1:7" ht="16.3" x14ac:dyDescent="0.3">
      <c r="A150" s="2" t="s">
        <v>513</v>
      </c>
      <c r="B150" s="3" t="s">
        <v>407</v>
      </c>
      <c r="C150" s="3" t="s">
        <v>461</v>
      </c>
      <c r="D150" s="9">
        <v>3</v>
      </c>
      <c r="E150" s="3">
        <v>18.399999999999999</v>
      </c>
      <c r="F150" s="10">
        <f t="shared" si="2"/>
        <v>55.199999999999996</v>
      </c>
      <c r="G150" s="6">
        <f>VLOOKUP(B150,中交商品税率一览表!B:C,2,FALSE)</f>
        <v>0.13</v>
      </c>
    </row>
    <row r="151" spans="1:7" ht="16.3" x14ac:dyDescent="0.3">
      <c r="A151" s="2" t="s">
        <v>513</v>
      </c>
      <c r="B151" s="3" t="s">
        <v>88</v>
      </c>
      <c r="C151" s="3" t="s">
        <v>460</v>
      </c>
      <c r="D151" s="9">
        <v>10</v>
      </c>
      <c r="E151" s="3">
        <v>47.3</v>
      </c>
      <c r="F151" s="10">
        <f t="shared" si="2"/>
        <v>473</v>
      </c>
      <c r="G151" s="6">
        <f>VLOOKUP(B151,中交商品税率一览表!B:C,2,FALSE)</f>
        <v>0</v>
      </c>
    </row>
    <row r="152" spans="1:7" ht="16.3" x14ac:dyDescent="0.3">
      <c r="A152" s="2" t="s">
        <v>513</v>
      </c>
      <c r="B152" s="3" t="s">
        <v>58</v>
      </c>
      <c r="C152" s="3" t="s">
        <v>460</v>
      </c>
      <c r="D152" s="9">
        <v>8</v>
      </c>
      <c r="E152" s="3">
        <v>24</v>
      </c>
      <c r="F152" s="10">
        <f t="shared" si="2"/>
        <v>192</v>
      </c>
      <c r="G152" s="6">
        <f>VLOOKUP(B152,中交商品税率一览表!B:C,2,FALSE)</f>
        <v>0</v>
      </c>
    </row>
    <row r="153" spans="1:7" ht="16.3" x14ac:dyDescent="0.3">
      <c r="A153" s="2" t="s">
        <v>513</v>
      </c>
      <c r="B153" s="3" t="s">
        <v>53</v>
      </c>
      <c r="C153" s="3" t="s">
        <v>460</v>
      </c>
      <c r="D153" s="9">
        <v>5</v>
      </c>
      <c r="E153" s="3">
        <v>10</v>
      </c>
      <c r="F153" s="10">
        <f t="shared" si="2"/>
        <v>50</v>
      </c>
      <c r="G153" s="6">
        <f>VLOOKUP(B153,中交商品税率一览表!B:C,2,FALSE)</f>
        <v>0</v>
      </c>
    </row>
    <row r="154" spans="1:7" ht="16.3" x14ac:dyDescent="0.3">
      <c r="A154" s="2" t="s">
        <v>513</v>
      </c>
      <c r="B154" s="3" t="s">
        <v>129</v>
      </c>
      <c r="C154" s="3" t="s">
        <v>460</v>
      </c>
      <c r="D154" s="9">
        <v>15</v>
      </c>
      <c r="E154" s="3">
        <v>4.5</v>
      </c>
      <c r="F154" s="10">
        <f t="shared" si="2"/>
        <v>67.5</v>
      </c>
      <c r="G154" s="6">
        <f>VLOOKUP(B154,中交商品税率一览表!B:C,2,FALSE)</f>
        <v>0</v>
      </c>
    </row>
    <row r="155" spans="1:7" ht="16.3" x14ac:dyDescent="0.3">
      <c r="A155" s="2" t="s">
        <v>513</v>
      </c>
      <c r="B155" s="3" t="s">
        <v>117</v>
      </c>
      <c r="C155" s="3" t="s">
        <v>460</v>
      </c>
      <c r="D155" s="9">
        <v>8</v>
      </c>
      <c r="E155" s="3">
        <v>4.9000000000000004</v>
      </c>
      <c r="F155" s="10">
        <f t="shared" si="2"/>
        <v>39.200000000000003</v>
      </c>
      <c r="G155" s="6">
        <f>VLOOKUP(B155,中交商品税率一览表!B:C,2,FALSE)</f>
        <v>0</v>
      </c>
    </row>
    <row r="156" spans="1:7" ht="16.3" x14ac:dyDescent="0.3">
      <c r="A156" s="2" t="s">
        <v>513</v>
      </c>
      <c r="B156" s="3" t="s">
        <v>85</v>
      </c>
      <c r="C156" s="3" t="s">
        <v>460</v>
      </c>
      <c r="D156" s="9">
        <v>8</v>
      </c>
      <c r="E156" s="3">
        <v>4.3</v>
      </c>
      <c r="F156" s="10">
        <f t="shared" si="2"/>
        <v>34.4</v>
      </c>
      <c r="G156" s="6">
        <f>VLOOKUP(B156,中交商品税率一览表!B:C,2,FALSE)</f>
        <v>0</v>
      </c>
    </row>
    <row r="157" spans="1:7" ht="16.3" x14ac:dyDescent="0.3">
      <c r="A157" s="2" t="s">
        <v>513</v>
      </c>
      <c r="B157" s="3" t="s">
        <v>84</v>
      </c>
      <c r="C157" s="3" t="s">
        <v>460</v>
      </c>
      <c r="D157" s="9">
        <v>5</v>
      </c>
      <c r="E157" s="3">
        <v>2.5</v>
      </c>
      <c r="F157" s="10">
        <f t="shared" si="2"/>
        <v>12.5</v>
      </c>
      <c r="G157" s="6">
        <f>VLOOKUP(B157,中交商品税率一览表!B:C,2,FALSE)</f>
        <v>0</v>
      </c>
    </row>
    <row r="158" spans="1:7" ht="16.3" x14ac:dyDescent="0.3">
      <c r="A158" s="2" t="s">
        <v>513</v>
      </c>
      <c r="B158" s="3" t="s">
        <v>29</v>
      </c>
      <c r="C158" s="3" t="s">
        <v>460</v>
      </c>
      <c r="D158" s="9">
        <v>3</v>
      </c>
      <c r="E158" s="3">
        <v>7.5</v>
      </c>
      <c r="F158" s="10">
        <f t="shared" si="2"/>
        <v>22.5</v>
      </c>
      <c r="G158" s="6">
        <f>VLOOKUP(B158,中交商品税率一览表!B:C,2,FALSE)</f>
        <v>0</v>
      </c>
    </row>
    <row r="159" spans="1:7" ht="16.3" x14ac:dyDescent="0.3">
      <c r="A159" s="2" t="s">
        <v>513</v>
      </c>
      <c r="B159" s="3" t="s">
        <v>27</v>
      </c>
      <c r="C159" s="3" t="s">
        <v>460</v>
      </c>
      <c r="D159" s="9">
        <v>2</v>
      </c>
      <c r="E159" s="3">
        <v>6.3</v>
      </c>
      <c r="F159" s="10">
        <f t="shared" si="2"/>
        <v>12.6</v>
      </c>
      <c r="G159" s="6">
        <f>VLOOKUP(B159,中交商品税率一览表!B:C,2,FALSE)</f>
        <v>0</v>
      </c>
    </row>
    <row r="160" spans="1:7" ht="16.3" x14ac:dyDescent="0.3">
      <c r="A160" s="2" t="s">
        <v>513</v>
      </c>
      <c r="B160" s="3" t="s">
        <v>28</v>
      </c>
      <c r="C160" s="3" t="s">
        <v>460</v>
      </c>
      <c r="D160" s="9">
        <v>1</v>
      </c>
      <c r="E160" s="3">
        <v>11.22</v>
      </c>
      <c r="F160" s="10">
        <f t="shared" si="2"/>
        <v>11.22</v>
      </c>
      <c r="G160" s="6">
        <f>VLOOKUP(B160,中交商品税率一览表!B:C,2,FALSE)</f>
        <v>0</v>
      </c>
    </row>
    <row r="161" spans="1:7" ht="16.3" x14ac:dyDescent="0.3">
      <c r="A161" s="2" t="s">
        <v>513</v>
      </c>
      <c r="B161" s="3" t="s">
        <v>18</v>
      </c>
      <c r="C161" s="3" t="s">
        <v>460</v>
      </c>
      <c r="D161" s="9">
        <v>3</v>
      </c>
      <c r="E161" s="3">
        <v>7.14</v>
      </c>
      <c r="F161" s="10">
        <f t="shared" si="2"/>
        <v>21.419999999999998</v>
      </c>
      <c r="G161" s="6">
        <f>VLOOKUP(B161,中交商品税率一览表!B:C,2,FALSE)</f>
        <v>0</v>
      </c>
    </row>
    <row r="162" spans="1:7" ht="16.3" x14ac:dyDescent="0.3">
      <c r="A162" s="2" t="s">
        <v>514</v>
      </c>
      <c r="B162" s="3" t="s">
        <v>196</v>
      </c>
      <c r="C162" s="3" t="s">
        <v>460</v>
      </c>
      <c r="D162" s="9">
        <v>3</v>
      </c>
      <c r="E162" s="3">
        <v>5.8</v>
      </c>
      <c r="F162" s="10">
        <f t="shared" si="2"/>
        <v>17.399999999999999</v>
      </c>
      <c r="G162" s="6">
        <f>VLOOKUP(B162,中交商品税率一览表!B:C,2,FALSE)</f>
        <v>0.09</v>
      </c>
    </row>
    <row r="163" spans="1:7" ht="16.3" x14ac:dyDescent="0.3">
      <c r="A163" s="2" t="s">
        <v>514</v>
      </c>
      <c r="B163" s="3" t="s">
        <v>51</v>
      </c>
      <c r="C163" s="3" t="s">
        <v>460</v>
      </c>
      <c r="D163" s="9">
        <v>2</v>
      </c>
      <c r="E163" s="3">
        <v>6.5</v>
      </c>
      <c r="F163" s="10">
        <f t="shared" si="2"/>
        <v>13</v>
      </c>
      <c r="G163" s="6">
        <f>VLOOKUP(B163,中交商品税率一览表!B:C,2,FALSE)</f>
        <v>0</v>
      </c>
    </row>
    <row r="164" spans="1:7" ht="16.3" x14ac:dyDescent="0.3">
      <c r="A164" s="2" t="s">
        <v>514</v>
      </c>
      <c r="B164" s="3" t="s">
        <v>62</v>
      </c>
      <c r="C164" s="3" t="s">
        <v>491</v>
      </c>
      <c r="D164" s="9">
        <v>12</v>
      </c>
      <c r="E164" s="3">
        <v>25</v>
      </c>
      <c r="F164" s="10">
        <f t="shared" si="2"/>
        <v>300</v>
      </c>
      <c r="G164" s="6">
        <f>VLOOKUP(B164,中交商品税率一览表!B:C,2,FALSE)</f>
        <v>0</v>
      </c>
    </row>
    <row r="165" spans="1:7" ht="16.3" x14ac:dyDescent="0.3">
      <c r="A165" s="2" t="s">
        <v>514</v>
      </c>
      <c r="B165" s="3" t="s">
        <v>382</v>
      </c>
      <c r="C165" s="3" t="s">
        <v>463</v>
      </c>
      <c r="D165" s="9">
        <v>3</v>
      </c>
      <c r="E165" s="3">
        <v>7.5</v>
      </c>
      <c r="F165" s="10">
        <f t="shared" si="2"/>
        <v>22.5</v>
      </c>
      <c r="G165" s="6">
        <f>VLOOKUP(B165,中交商品税率一览表!B:C,2,FALSE)</f>
        <v>0.13</v>
      </c>
    </row>
    <row r="166" spans="1:7" ht="16.3" x14ac:dyDescent="0.3">
      <c r="A166" s="11" t="s">
        <v>514</v>
      </c>
      <c r="B166" s="12" t="s">
        <v>198</v>
      </c>
      <c r="C166" s="12" t="s">
        <v>460</v>
      </c>
      <c r="D166" s="13">
        <v>3</v>
      </c>
      <c r="E166" s="12">
        <v>8.5</v>
      </c>
      <c r="F166" s="14">
        <f t="shared" si="2"/>
        <v>25.5</v>
      </c>
      <c r="G166" s="6">
        <f>VLOOKUP(B166,中交商品税率一览表!B:C,2,FALSE)</f>
        <v>0.09</v>
      </c>
    </row>
  </sheetData>
  <autoFilter ref="A1:G166" xr:uid="{00000000-0009-0000-0000-000008000000}"/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配送单</vt:lpstr>
      <vt:lpstr>中交商品税率一览表</vt:lpstr>
      <vt:lpstr>14964</vt:lpstr>
      <vt:lpstr>16477</vt:lpstr>
      <vt:lpstr>17360</vt:lpstr>
      <vt:lpstr>16039</vt:lpstr>
      <vt:lpstr>9839</vt:lpstr>
      <vt:lpstr>19867</vt:lpstr>
      <vt:lpstr>17674</vt:lpstr>
      <vt:lpstr>14340</vt:lpstr>
      <vt:lpstr>配送单!Print_Area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潘小敏</dc:creator>
  <cp:lastModifiedBy>Administrator</cp:lastModifiedBy>
  <dcterms:created xsi:type="dcterms:W3CDTF">2023-08-28T07:39:00Z</dcterms:created>
  <dcterms:modified xsi:type="dcterms:W3CDTF">2023-09-13T11:52:26Z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0D2E2070C6FB41F7A771C3DFFCC862BE_11</vt:lpwstr>
  </property>
  <property fmtid="{D5CDD505-2E9C-101B-9397-08002B2CF9AE}" pid="3" name="KSOProductBuildVer">
    <vt:lpwstr>2052-12.1.0.15120</vt:lpwstr>
  </property>
</Properties>
</file>