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942c941c480b90/Pessoal/Pense e Enriqueça/Cotações/"/>
    </mc:Choice>
  </mc:AlternateContent>
  <xr:revisionPtr revIDLastSave="1175" documentId="8_{96528895-0134-4816-B610-86FDA0D6B4EA}" xr6:coauthVersionLast="47" xr6:coauthVersionMax="47" xr10:uidLastSave="{DFFE58DE-DE15-4596-8297-A742BD054508}"/>
  <bookViews>
    <workbookView xWindow="-108" yWindow="-108" windowWidth="23256" windowHeight="12576" activeTab="1" xr2:uid="{EA1905FD-5582-4FBE-AC14-C7A78C52F222}"/>
  </bookViews>
  <sheets>
    <sheet name="Dia a dia" sheetId="4" r:id="rId1"/>
    <sheet name="Jogos" sheetId="1" r:id="rId2"/>
    <sheet name="Depósitos" sheetId="2" r:id="rId3"/>
    <sheet name="Saldo" sheetId="3" r:id="rId4"/>
  </sheets>
  <definedNames>
    <definedName name="_xlnm._FilterDatabase" localSheetId="2" hidden="1">Depósitos!$A$1:$F$38</definedName>
    <definedName name="_xlnm._FilterDatabase" localSheetId="1" hidden="1">Jogos!$A$1:$K$14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0" i="1" l="1"/>
  <c r="B33" i="4"/>
  <c r="C33" i="4"/>
  <c r="F66" i="1"/>
  <c r="I66" i="1"/>
  <c r="J66" i="1"/>
  <c r="B34" i="4"/>
  <c r="C34" i="4"/>
  <c r="F67" i="1"/>
  <c r="I67" i="1"/>
  <c r="J67" i="1"/>
  <c r="B35" i="4"/>
  <c r="C35" i="4"/>
  <c r="B36" i="4"/>
  <c r="C36" i="4"/>
  <c r="C32" i="4"/>
  <c r="C67" i="1"/>
  <c r="C68" i="1"/>
  <c r="F68" i="1"/>
  <c r="J68" i="1" s="1"/>
  <c r="I68" i="1"/>
  <c r="C69" i="1"/>
  <c r="F69" i="1"/>
  <c r="J69" i="1"/>
  <c r="I69" i="1"/>
  <c r="C70" i="1"/>
  <c r="F70" i="1"/>
  <c r="J70" i="1"/>
  <c r="I70" i="1"/>
  <c r="C71" i="1"/>
  <c r="F71" i="1"/>
  <c r="I71" i="1"/>
  <c r="J71" i="1"/>
  <c r="C72" i="1"/>
  <c r="F72" i="1"/>
  <c r="J72" i="1"/>
  <c r="I72" i="1"/>
  <c r="C73" i="1"/>
  <c r="F73" i="1"/>
  <c r="J73" i="1"/>
  <c r="I73" i="1"/>
  <c r="C74" i="1"/>
  <c r="F74" i="1"/>
  <c r="I74" i="1"/>
  <c r="J74" i="1"/>
  <c r="C75" i="1"/>
  <c r="F75" i="1"/>
  <c r="J75" i="1"/>
  <c r="I75" i="1"/>
  <c r="C76" i="1"/>
  <c r="F76" i="1"/>
  <c r="J76" i="1"/>
  <c r="I76" i="1"/>
  <c r="C77" i="1"/>
  <c r="F77" i="1"/>
  <c r="I77" i="1"/>
  <c r="J77" i="1"/>
  <c r="C78" i="1"/>
  <c r="F78" i="1"/>
  <c r="J78" i="1"/>
  <c r="I78" i="1"/>
  <c r="C79" i="1"/>
  <c r="F79" i="1"/>
  <c r="J79" i="1"/>
  <c r="I79" i="1"/>
  <c r="C80" i="1"/>
  <c r="F80" i="1"/>
  <c r="I80" i="1"/>
  <c r="J80" i="1"/>
  <c r="C81" i="1"/>
  <c r="F81" i="1"/>
  <c r="J81" i="1"/>
  <c r="I81" i="1"/>
  <c r="C82" i="1"/>
  <c r="F82" i="1"/>
  <c r="J82" i="1"/>
  <c r="I82" i="1"/>
  <c r="C83" i="1"/>
  <c r="F83" i="1"/>
  <c r="J83" i="1"/>
  <c r="I83" i="1"/>
  <c r="C84" i="1"/>
  <c r="F84" i="1"/>
  <c r="J84" i="1"/>
  <c r="I84" i="1"/>
  <c r="C85" i="1"/>
  <c r="F85" i="1"/>
  <c r="J85" i="1"/>
  <c r="I85" i="1"/>
  <c r="C86" i="1"/>
  <c r="F86" i="1"/>
  <c r="J86" i="1"/>
  <c r="I86" i="1"/>
  <c r="C87" i="1"/>
  <c r="F87" i="1"/>
  <c r="J87" i="1"/>
  <c r="I87" i="1"/>
  <c r="C88" i="1"/>
  <c r="F88" i="1"/>
  <c r="J88" i="1"/>
  <c r="I88" i="1"/>
  <c r="C89" i="1"/>
  <c r="F89" i="1"/>
  <c r="J89" i="1"/>
  <c r="I89" i="1"/>
  <c r="C90" i="1"/>
  <c r="F90" i="1"/>
  <c r="J90" i="1"/>
  <c r="I90" i="1"/>
  <c r="C91" i="1"/>
  <c r="F91" i="1"/>
  <c r="J91" i="1"/>
  <c r="I91" i="1"/>
  <c r="C92" i="1"/>
  <c r="F92" i="1"/>
  <c r="J92" i="1"/>
  <c r="I92" i="1"/>
  <c r="C93" i="1"/>
  <c r="F93" i="1"/>
  <c r="J93" i="1"/>
  <c r="I93" i="1"/>
  <c r="C94" i="1"/>
  <c r="F94" i="1"/>
  <c r="J94" i="1"/>
  <c r="I94" i="1"/>
  <c r="C95" i="1"/>
  <c r="F95" i="1"/>
  <c r="J95" i="1"/>
  <c r="I95" i="1"/>
  <c r="C96" i="1"/>
  <c r="F96" i="1"/>
  <c r="J96" i="1"/>
  <c r="I96" i="1"/>
  <c r="C97" i="1"/>
  <c r="F97" i="1"/>
  <c r="J97" i="1"/>
  <c r="I97" i="1"/>
  <c r="C98" i="1"/>
  <c r="F98" i="1"/>
  <c r="J98" i="1"/>
  <c r="I98" i="1"/>
  <c r="C99" i="1"/>
  <c r="F99" i="1"/>
  <c r="J99" i="1"/>
  <c r="I99" i="1"/>
  <c r="C100" i="1"/>
  <c r="F100" i="1"/>
  <c r="J100" i="1"/>
  <c r="I100" i="1"/>
  <c r="C101" i="1"/>
  <c r="F101" i="1"/>
  <c r="J101" i="1"/>
  <c r="I101" i="1"/>
  <c r="C102" i="1"/>
  <c r="F102" i="1"/>
  <c r="J102" i="1"/>
  <c r="I102" i="1"/>
  <c r="C103" i="1"/>
  <c r="F103" i="1"/>
  <c r="J103" i="1"/>
  <c r="I103" i="1"/>
  <c r="C104" i="1"/>
  <c r="F104" i="1"/>
  <c r="J104" i="1"/>
  <c r="I104" i="1"/>
  <c r="C105" i="1"/>
  <c r="F105" i="1"/>
  <c r="J105" i="1"/>
  <c r="I105" i="1"/>
  <c r="C106" i="1"/>
  <c r="F106" i="1"/>
  <c r="J106" i="1"/>
  <c r="I106" i="1"/>
  <c r="C107" i="1"/>
  <c r="F107" i="1"/>
  <c r="J107" i="1"/>
  <c r="I107" i="1"/>
  <c r="C108" i="1"/>
  <c r="F108" i="1"/>
  <c r="J108" i="1"/>
  <c r="I108" i="1"/>
  <c r="C109" i="1"/>
  <c r="F109" i="1"/>
  <c r="J109" i="1"/>
  <c r="I109" i="1"/>
  <c r="C110" i="1"/>
  <c r="F110" i="1"/>
  <c r="J110" i="1"/>
  <c r="I110" i="1"/>
  <c r="C111" i="1"/>
  <c r="F111" i="1"/>
  <c r="J111" i="1"/>
  <c r="I111" i="1"/>
  <c r="C112" i="1"/>
  <c r="F112" i="1"/>
  <c r="J112" i="1"/>
  <c r="I112" i="1"/>
  <c r="C113" i="1"/>
  <c r="F113" i="1"/>
  <c r="J113" i="1"/>
  <c r="I113" i="1"/>
  <c r="C114" i="1"/>
  <c r="F114" i="1"/>
  <c r="J114" i="1"/>
  <c r="I114" i="1"/>
  <c r="C115" i="1"/>
  <c r="F115" i="1"/>
  <c r="J115" i="1"/>
  <c r="I115" i="1"/>
  <c r="C116" i="1"/>
  <c r="F116" i="1"/>
  <c r="J116" i="1"/>
  <c r="I116" i="1"/>
  <c r="C117" i="1"/>
  <c r="F117" i="1"/>
  <c r="J117" i="1"/>
  <c r="I117" i="1"/>
  <c r="C118" i="1"/>
  <c r="F118" i="1"/>
  <c r="J118" i="1"/>
  <c r="I118" i="1"/>
  <c r="C119" i="1"/>
  <c r="F119" i="1"/>
  <c r="J119" i="1"/>
  <c r="I119" i="1"/>
  <c r="C120" i="1"/>
  <c r="F120" i="1"/>
  <c r="J120" i="1"/>
  <c r="I120" i="1"/>
  <c r="C121" i="1"/>
  <c r="F121" i="1"/>
  <c r="J121" i="1"/>
  <c r="I121" i="1"/>
  <c r="C122" i="1"/>
  <c r="F122" i="1"/>
  <c r="J122" i="1"/>
  <c r="I122" i="1"/>
  <c r="C123" i="1"/>
  <c r="F123" i="1"/>
  <c r="J123" i="1"/>
  <c r="I123" i="1"/>
  <c r="C124" i="1"/>
  <c r="F124" i="1"/>
  <c r="J124" i="1"/>
  <c r="I124" i="1"/>
  <c r="C125" i="1"/>
  <c r="F125" i="1"/>
  <c r="J125" i="1"/>
  <c r="I125" i="1"/>
  <c r="C126" i="1"/>
  <c r="F126" i="1"/>
  <c r="J126" i="1"/>
  <c r="I126" i="1"/>
  <c r="C127" i="1"/>
  <c r="F127" i="1"/>
  <c r="J127" i="1"/>
  <c r="I127" i="1"/>
  <c r="C128" i="1"/>
  <c r="F128" i="1"/>
  <c r="J128" i="1"/>
  <c r="I128" i="1"/>
  <c r="C129" i="1"/>
  <c r="F129" i="1"/>
  <c r="J129" i="1"/>
  <c r="I129" i="1"/>
  <c r="C130" i="1"/>
  <c r="F130" i="1"/>
  <c r="J130" i="1"/>
  <c r="I130" i="1"/>
  <c r="C131" i="1"/>
  <c r="F131" i="1"/>
  <c r="J131" i="1"/>
  <c r="I131" i="1"/>
  <c r="C132" i="1"/>
  <c r="F132" i="1"/>
  <c r="J132" i="1"/>
  <c r="I132" i="1"/>
  <c r="C133" i="1"/>
  <c r="F133" i="1"/>
  <c r="J133" i="1"/>
  <c r="I133" i="1"/>
  <c r="C134" i="1"/>
  <c r="F134" i="1"/>
  <c r="J134" i="1"/>
  <c r="I134" i="1"/>
  <c r="C135" i="1"/>
  <c r="F135" i="1"/>
  <c r="J135" i="1"/>
  <c r="I135" i="1"/>
  <c r="C136" i="1"/>
  <c r="F136" i="1"/>
  <c r="J136" i="1"/>
  <c r="I136" i="1"/>
  <c r="C137" i="1"/>
  <c r="F137" i="1"/>
  <c r="J137" i="1"/>
  <c r="I137" i="1"/>
  <c r="C138" i="1"/>
  <c r="F138" i="1"/>
  <c r="J138" i="1"/>
  <c r="I138" i="1"/>
  <c r="C139" i="1"/>
  <c r="F139" i="1"/>
  <c r="J139" i="1"/>
  <c r="I139" i="1"/>
  <c r="C140" i="1"/>
  <c r="F140" i="1"/>
  <c r="J140" i="1"/>
  <c r="I140" i="1"/>
  <c r="C141" i="1"/>
  <c r="F141" i="1"/>
  <c r="J141" i="1"/>
  <c r="I141" i="1"/>
  <c r="C142" i="1"/>
  <c r="F142" i="1"/>
  <c r="J142" i="1"/>
  <c r="I142" i="1"/>
  <c r="C143" i="1"/>
  <c r="F143" i="1"/>
  <c r="J143" i="1"/>
  <c r="I143" i="1"/>
  <c r="C144" i="1"/>
  <c r="F144" i="1"/>
  <c r="J144" i="1"/>
  <c r="I144" i="1"/>
  <c r="C145" i="1"/>
  <c r="F145" i="1"/>
  <c r="J145" i="1"/>
  <c r="I145" i="1"/>
  <c r="C146" i="1"/>
  <c r="F146" i="1"/>
  <c r="J146" i="1"/>
  <c r="I146" i="1"/>
  <c r="C147" i="1"/>
  <c r="F147" i="1"/>
  <c r="J147" i="1"/>
  <c r="I147" i="1"/>
  <c r="C148" i="1"/>
  <c r="F148" i="1"/>
  <c r="J148" i="1"/>
  <c r="I148" i="1"/>
  <c r="C149" i="1"/>
  <c r="F149" i="1"/>
  <c r="J149" i="1"/>
  <c r="I149" i="1"/>
  <c r="C150" i="1"/>
  <c r="F150" i="1"/>
  <c r="J150" i="1"/>
  <c r="I150" i="1"/>
  <c r="C151" i="1"/>
  <c r="F151" i="1"/>
  <c r="J151" i="1"/>
  <c r="I151" i="1"/>
  <c r="C152" i="1"/>
  <c r="F152" i="1"/>
  <c r="J152" i="1"/>
  <c r="I152" i="1"/>
  <c r="C153" i="1"/>
  <c r="F153" i="1"/>
  <c r="J153" i="1"/>
  <c r="I153" i="1"/>
  <c r="C154" i="1"/>
  <c r="F154" i="1"/>
  <c r="J154" i="1"/>
  <c r="I154" i="1"/>
  <c r="C155" i="1"/>
  <c r="F155" i="1"/>
  <c r="J155" i="1"/>
  <c r="I155" i="1"/>
  <c r="C156" i="1"/>
  <c r="F156" i="1"/>
  <c r="J156" i="1"/>
  <c r="I156" i="1"/>
  <c r="C157" i="1"/>
  <c r="F157" i="1"/>
  <c r="J157" i="1"/>
  <c r="I157" i="1"/>
  <c r="C158" i="1"/>
  <c r="F158" i="1"/>
  <c r="J158" i="1"/>
  <c r="I158" i="1"/>
  <c r="C159" i="1"/>
  <c r="F159" i="1"/>
  <c r="J159" i="1"/>
  <c r="I159" i="1"/>
  <c r="C160" i="1"/>
  <c r="F160" i="1"/>
  <c r="J160" i="1"/>
  <c r="I160" i="1"/>
  <c r="C161" i="1"/>
  <c r="F161" i="1"/>
  <c r="J161" i="1"/>
  <c r="I161" i="1"/>
  <c r="C162" i="1"/>
  <c r="F162" i="1"/>
  <c r="J162" i="1"/>
  <c r="I162" i="1"/>
  <c r="C163" i="1"/>
  <c r="F163" i="1"/>
  <c r="J163" i="1"/>
  <c r="I163" i="1"/>
  <c r="C164" i="1"/>
  <c r="F164" i="1"/>
  <c r="J164" i="1"/>
  <c r="I164" i="1"/>
  <c r="C165" i="1"/>
  <c r="F165" i="1"/>
  <c r="J165" i="1"/>
  <c r="I165" i="1"/>
  <c r="C166" i="1"/>
  <c r="F166" i="1"/>
  <c r="J166" i="1"/>
  <c r="I166" i="1"/>
  <c r="C167" i="1"/>
  <c r="F167" i="1"/>
  <c r="J167" i="1"/>
  <c r="I167" i="1"/>
  <c r="C168" i="1"/>
  <c r="F168" i="1"/>
  <c r="J168" i="1"/>
  <c r="I168" i="1"/>
  <c r="C169" i="1"/>
  <c r="F169" i="1"/>
  <c r="I169" i="1"/>
  <c r="J169" i="1"/>
  <c r="C170" i="1"/>
  <c r="F170" i="1"/>
  <c r="I170" i="1"/>
  <c r="J170" i="1"/>
  <c r="C171" i="1"/>
  <c r="F171" i="1"/>
  <c r="J171" i="1"/>
  <c r="I171" i="1"/>
  <c r="C172" i="1"/>
  <c r="F172" i="1"/>
  <c r="J172" i="1"/>
  <c r="I172" i="1"/>
  <c r="C173" i="1"/>
  <c r="F173" i="1"/>
  <c r="J173" i="1"/>
  <c r="I173" i="1"/>
  <c r="C174" i="1"/>
  <c r="F174" i="1"/>
  <c r="J174" i="1"/>
  <c r="I174" i="1"/>
  <c r="C175" i="1"/>
  <c r="F175" i="1"/>
  <c r="J175" i="1"/>
  <c r="I175" i="1"/>
  <c r="C176" i="1"/>
  <c r="F176" i="1"/>
  <c r="J176" i="1"/>
  <c r="I176" i="1"/>
  <c r="C177" i="1"/>
  <c r="F177" i="1"/>
  <c r="J177" i="1"/>
  <c r="I177" i="1"/>
  <c r="C178" i="1"/>
  <c r="F178" i="1"/>
  <c r="J178" i="1"/>
  <c r="I178" i="1"/>
  <c r="C179" i="1"/>
  <c r="F179" i="1"/>
  <c r="J179" i="1"/>
  <c r="I179" i="1"/>
  <c r="F61" i="1"/>
  <c r="I61" i="1"/>
  <c r="J61" i="1"/>
  <c r="B29" i="4"/>
  <c r="D29" i="4" s="1"/>
  <c r="C29" i="4"/>
  <c r="B30" i="4"/>
  <c r="C30" i="4"/>
  <c r="F62" i="1"/>
  <c r="I62" i="1"/>
  <c r="J62" i="1"/>
  <c r="C31" i="4"/>
  <c r="B32" i="4"/>
  <c r="F58" i="1"/>
  <c r="I58" i="1"/>
  <c r="J58" i="1"/>
  <c r="F60" i="1"/>
  <c r="I60" i="1"/>
  <c r="B28" i="4"/>
  <c r="C28" i="4"/>
  <c r="B24" i="4"/>
  <c r="D24" i="4" s="1"/>
  <c r="C24" i="4"/>
  <c r="C25" i="4"/>
  <c r="C26" i="4"/>
  <c r="B27" i="4"/>
  <c r="C27" i="4"/>
  <c r="C53" i="1"/>
  <c r="F53" i="1"/>
  <c r="I53" i="1"/>
  <c r="J53" i="1"/>
  <c r="C54" i="1"/>
  <c r="F54" i="1"/>
  <c r="I54" i="1"/>
  <c r="C55" i="1"/>
  <c r="F55" i="1"/>
  <c r="I55" i="1"/>
  <c r="J55" i="1"/>
  <c r="C56" i="1"/>
  <c r="F56" i="1"/>
  <c r="I56" i="1"/>
  <c r="J56" i="1"/>
  <c r="C57" i="1"/>
  <c r="F57" i="1"/>
  <c r="I57" i="1"/>
  <c r="J57" i="1"/>
  <c r="C58" i="1"/>
  <c r="C59" i="1"/>
  <c r="F59" i="1"/>
  <c r="I59" i="1"/>
  <c r="J59" i="1"/>
  <c r="C60" i="1"/>
  <c r="C61" i="1"/>
  <c r="C62" i="1"/>
  <c r="C63" i="1"/>
  <c r="F63" i="1"/>
  <c r="J63" i="1"/>
  <c r="I63" i="1"/>
  <c r="C64" i="1"/>
  <c r="F64" i="1"/>
  <c r="I64" i="1"/>
  <c r="J64" i="1"/>
  <c r="C65" i="1"/>
  <c r="F65" i="1"/>
  <c r="I65" i="1"/>
  <c r="J65" i="1"/>
  <c r="C66" i="1"/>
  <c r="C23" i="4"/>
  <c r="J48" i="1"/>
  <c r="I48" i="1"/>
  <c r="F48" i="1"/>
  <c r="C48" i="1"/>
  <c r="B20" i="4"/>
  <c r="C20" i="4"/>
  <c r="C21" i="4"/>
  <c r="C22" i="4"/>
  <c r="J54" i="1"/>
  <c r="B26" i="4"/>
  <c r="D26" i="4" s="1"/>
  <c r="F41" i="1"/>
  <c r="J41" i="1"/>
  <c r="I41" i="1"/>
  <c r="C19" i="4"/>
  <c r="I39" i="1"/>
  <c r="I40" i="1"/>
  <c r="I42" i="1"/>
  <c r="I43" i="1"/>
  <c r="I44" i="1"/>
  <c r="I45" i="1"/>
  <c r="I46" i="1"/>
  <c r="I47" i="1"/>
  <c r="I49" i="1"/>
  <c r="I50" i="1"/>
  <c r="I51" i="1"/>
  <c r="I52" i="1"/>
  <c r="F39" i="1"/>
  <c r="F40" i="1"/>
  <c r="F42" i="1"/>
  <c r="F43" i="1"/>
  <c r="F44" i="1"/>
  <c r="F45" i="1"/>
  <c r="F46" i="1"/>
  <c r="F47" i="1"/>
  <c r="F49" i="1"/>
  <c r="F50" i="1"/>
  <c r="F51" i="1"/>
  <c r="F52" i="1"/>
  <c r="B6" i="3"/>
  <c r="B7" i="3"/>
  <c r="L1" i="1"/>
  <c r="C43" i="1"/>
  <c r="C18" i="4"/>
  <c r="C17" i="4"/>
  <c r="J52" i="1"/>
  <c r="J47" i="1"/>
  <c r="J49" i="1"/>
  <c r="J46" i="1"/>
  <c r="B22" i="4"/>
  <c r="J45" i="1"/>
  <c r="J44" i="1"/>
  <c r="C18" i="1"/>
  <c r="C2" i="1"/>
  <c r="C17" i="1"/>
  <c r="C16" i="1"/>
  <c r="C52" i="1"/>
  <c r="C15" i="1"/>
  <c r="C14" i="1"/>
  <c r="C50" i="1"/>
  <c r="C41" i="1"/>
  <c r="C13" i="1"/>
  <c r="C49" i="1"/>
  <c r="J51" i="1"/>
  <c r="B25" i="4"/>
  <c r="J50" i="1"/>
  <c r="B23" i="4"/>
  <c r="C51" i="1"/>
  <c r="C12" i="1"/>
  <c r="C44" i="1"/>
  <c r="C11" i="1"/>
  <c r="C10" i="1"/>
  <c r="C40" i="1"/>
  <c r="J43" i="1"/>
  <c r="C42" i="1"/>
  <c r="C9" i="1"/>
  <c r="C39" i="1"/>
  <c r="C5" i="1"/>
  <c r="C3" i="1"/>
  <c r="C8" i="1"/>
  <c r="C47" i="1"/>
  <c r="C7" i="1"/>
  <c r="C46" i="1"/>
  <c r="J40" i="1"/>
  <c r="C6" i="1"/>
  <c r="C45" i="1"/>
  <c r="C4" i="1"/>
  <c r="J42" i="1"/>
  <c r="J39" i="1"/>
  <c r="C16" i="4"/>
  <c r="B5" i="3"/>
  <c r="B8" i="3"/>
  <c r="B21" i="4"/>
  <c r="B19" i="4"/>
  <c r="I31" i="1"/>
  <c r="I32" i="1"/>
  <c r="I33" i="1"/>
  <c r="I34" i="1"/>
  <c r="I35" i="1"/>
  <c r="I36" i="1"/>
  <c r="I37" i="1"/>
  <c r="I38" i="1"/>
  <c r="F31" i="1"/>
  <c r="F32" i="1"/>
  <c r="F33" i="1"/>
  <c r="F34" i="1"/>
  <c r="F35" i="1"/>
  <c r="F36" i="1"/>
  <c r="F37" i="1"/>
  <c r="F38" i="1"/>
  <c r="C15" i="4"/>
  <c r="J32" i="1"/>
  <c r="J31" i="1"/>
  <c r="J38" i="1"/>
  <c r="J36" i="1"/>
  <c r="J37" i="1"/>
  <c r="J35" i="1"/>
  <c r="B17" i="4"/>
  <c r="J34" i="1"/>
  <c r="J33" i="1"/>
  <c r="D2" i="3"/>
  <c r="D3" i="3"/>
  <c r="C3" i="4"/>
  <c r="C4" i="4"/>
  <c r="C5" i="4"/>
  <c r="C6" i="4"/>
  <c r="C7" i="4"/>
  <c r="C8" i="4"/>
  <c r="C9" i="4"/>
  <c r="C10" i="4"/>
  <c r="C11" i="4"/>
  <c r="C12" i="4"/>
  <c r="C13" i="4"/>
  <c r="C14" i="4"/>
  <c r="C2" i="4"/>
  <c r="B4" i="4"/>
  <c r="D4" i="4" s="1"/>
  <c r="B5" i="4"/>
  <c r="I30" i="1"/>
  <c r="F30" i="1"/>
  <c r="I29" i="1"/>
  <c r="F29" i="1"/>
  <c r="J29" i="1"/>
  <c r="I28" i="1"/>
  <c r="F28" i="1"/>
  <c r="I27" i="1"/>
  <c r="F27" i="1"/>
  <c r="I26" i="1"/>
  <c r="F26" i="1"/>
  <c r="J26" i="1"/>
  <c r="B16" i="4"/>
  <c r="D16" i="4" s="1"/>
  <c r="J27" i="1"/>
  <c r="J28" i="1"/>
  <c r="B18" i="4"/>
  <c r="J30" i="1"/>
  <c r="B15" i="4"/>
  <c r="D15" i="4" s="1"/>
  <c r="I19" i="1"/>
  <c r="I20" i="1"/>
  <c r="I21" i="1"/>
  <c r="I22" i="1"/>
  <c r="I23" i="1"/>
  <c r="I24" i="1"/>
  <c r="I25" i="1"/>
  <c r="F20" i="1"/>
  <c r="J20" i="1"/>
  <c r="F21" i="1"/>
  <c r="F22" i="1"/>
  <c r="F23" i="1"/>
  <c r="F24" i="1"/>
  <c r="F25" i="1"/>
  <c r="J25" i="1"/>
  <c r="J24" i="1"/>
  <c r="J23" i="1"/>
  <c r="J22" i="1"/>
  <c r="J21" i="1"/>
  <c r="I16" i="1"/>
  <c r="I17" i="1"/>
  <c r="I18" i="1"/>
  <c r="F16" i="1"/>
  <c r="F17" i="1"/>
  <c r="J17" i="1"/>
  <c r="F18" i="1"/>
  <c r="J18" i="1"/>
  <c r="F19" i="1"/>
  <c r="J19" i="1"/>
  <c r="I15" i="1"/>
  <c r="F15" i="1"/>
  <c r="C3" i="3"/>
  <c r="C2" i="3"/>
  <c r="F2" i="1"/>
  <c r="I2" i="1"/>
  <c r="F3" i="1"/>
  <c r="I3" i="1"/>
  <c r="F4" i="1"/>
  <c r="I4" i="1"/>
  <c r="F5" i="1"/>
  <c r="I5" i="1"/>
  <c r="F6" i="1"/>
  <c r="I6" i="1"/>
  <c r="F7" i="1"/>
  <c r="I7" i="1"/>
  <c r="F8" i="1"/>
  <c r="I8" i="1"/>
  <c r="F9" i="1"/>
  <c r="I9" i="1"/>
  <c r="F10" i="1"/>
  <c r="I10" i="1"/>
  <c r="F11" i="1"/>
  <c r="I11" i="1"/>
  <c r="F12" i="1"/>
  <c r="I12" i="1"/>
  <c r="F13" i="1"/>
  <c r="I13" i="1"/>
  <c r="F14" i="1"/>
  <c r="I14" i="1"/>
  <c r="J15" i="1"/>
  <c r="J9" i="1"/>
  <c r="J3" i="1"/>
  <c r="J12" i="1"/>
  <c r="J11" i="1"/>
  <c r="J5" i="1"/>
  <c r="J16" i="1"/>
  <c r="B12" i="4"/>
  <c r="J10" i="1"/>
  <c r="J4" i="1"/>
  <c r="J6" i="1"/>
  <c r="J14" i="1"/>
  <c r="J8" i="1"/>
  <c r="J13" i="1"/>
  <c r="J7" i="1"/>
  <c r="C32" i="1"/>
  <c r="C35" i="1"/>
  <c r="C33" i="1"/>
  <c r="C34" i="1"/>
  <c r="C31" i="1"/>
  <c r="C36" i="1"/>
  <c r="C37" i="1"/>
  <c r="C38" i="1"/>
  <c r="B14" i="4"/>
  <c r="C19" i="1"/>
  <c r="C28" i="1"/>
  <c r="C27" i="1"/>
  <c r="C29" i="1"/>
  <c r="C26" i="1"/>
  <c r="C30" i="1"/>
  <c r="C22" i="1"/>
  <c r="C20" i="1"/>
  <c r="C23" i="1"/>
  <c r="C25" i="1"/>
  <c r="C21" i="1"/>
  <c r="C24" i="1"/>
  <c r="B13" i="4"/>
  <c r="J2" i="1"/>
  <c r="B11" i="4"/>
  <c r="D11" i="4" s="1"/>
  <c r="B7" i="4"/>
  <c r="B9" i="4"/>
  <c r="B6" i="4"/>
  <c r="B10" i="4"/>
  <c r="D10" i="4" s="1"/>
  <c r="B2" i="4"/>
  <c r="B8" i="4"/>
  <c r="B3" i="4"/>
  <c r="D3" i="4" s="1"/>
  <c r="D25" i="4"/>
  <c r="B31" i="4"/>
  <c r="D31" i="4" s="1"/>
  <c r="K1" i="1"/>
  <c r="D6" i="4" l="1"/>
  <c r="D2" i="4"/>
  <c r="D9" i="4"/>
  <c r="D17" i="4"/>
  <c r="D22" i="4"/>
  <c r="D8" i="4"/>
  <c r="D18" i="4"/>
  <c r="D21" i="4"/>
  <c r="D27" i="4"/>
  <c r="D7" i="4"/>
  <c r="D20" i="4"/>
  <c r="D34" i="4"/>
  <c r="D5" i="4"/>
  <c r="D28" i="4"/>
  <c r="D30" i="4"/>
  <c r="D32" i="4"/>
  <c r="D36" i="4"/>
  <c r="D33" i="4"/>
  <c r="D19" i="4"/>
  <c r="D14" i="4"/>
  <c r="D13" i="4"/>
  <c r="D23" i="4"/>
  <c r="D12" i="4"/>
  <c r="D35" i="4"/>
</calcChain>
</file>

<file path=xl/sharedStrings.xml><?xml version="1.0" encoding="utf-8"?>
<sst xmlns="http://schemas.openxmlformats.org/spreadsheetml/2006/main" count="154" uniqueCount="90">
  <si>
    <t>Casa</t>
  </si>
  <si>
    <t>Betano</t>
  </si>
  <si>
    <t>Dollar</t>
  </si>
  <si>
    <t>Dolar</t>
  </si>
  <si>
    <t>Jogo</t>
  </si>
  <si>
    <t>Resultado Betano</t>
  </si>
  <si>
    <t>Resultado Dollar</t>
  </si>
  <si>
    <t>Resultado Final</t>
  </si>
  <si>
    <t>Villarreal CF - Hapoel Beer Sheva</t>
  </si>
  <si>
    <t>Guangxi Pingguo Haliao - Qingdao Youth Island</t>
  </si>
  <si>
    <t>Fatih Karagumruk SK - Galatasaray</t>
  </si>
  <si>
    <t>Jiangxi Dark Horse x Qingdao Red Lions</t>
  </si>
  <si>
    <t>Universidad Catolica Santiago x Audax Italiano</t>
  </si>
  <si>
    <t>Liverpool - Napoli</t>
  </si>
  <si>
    <t>FC Shakhtar Donetsk - RB Leipzig</t>
  </si>
  <si>
    <t>Data</t>
  </si>
  <si>
    <t>Valor</t>
  </si>
  <si>
    <t xml:space="preserve">Millonarios FC x Atlético Junior </t>
  </si>
  <si>
    <t>Saldo Total</t>
  </si>
  <si>
    <t>Lucro</t>
  </si>
  <si>
    <t>Depósitos (-)</t>
  </si>
  <si>
    <t>Bonus Betano</t>
  </si>
  <si>
    <t>AZ Alkmaar x SC Dnipro-1</t>
  </si>
  <si>
    <t>Beijing Guoan x Henan Jianye F.C</t>
  </si>
  <si>
    <t>Data e Hora</t>
  </si>
  <si>
    <t>Previsão Fim</t>
  </si>
  <si>
    <t>Willem II x Heracles</t>
  </si>
  <si>
    <t>Sagan Tosu - Sanfrecce Hiroshima</t>
  </si>
  <si>
    <t>K.AS.Eupen x Standard de Liege</t>
  </si>
  <si>
    <t>Conta</t>
  </si>
  <si>
    <t>50/50</t>
  </si>
  <si>
    <t>60/40</t>
  </si>
  <si>
    <t>Total Casas</t>
  </si>
  <si>
    <t>Nagano Parceiro x Gainare Tottori</t>
  </si>
  <si>
    <t>Energie Cottbus x Greifswalder FC</t>
  </si>
  <si>
    <t>R.Antwerp FC x RSC Anderlecht</t>
  </si>
  <si>
    <t>Shandong Luneng Taishan x Shanghai Shenhua</t>
  </si>
  <si>
    <t>Jiangxi Liansheng x Zibo Cuju</t>
  </si>
  <si>
    <t>Jong Az Alkmaar x Roda Jc</t>
  </si>
  <si>
    <t>Hatayspor x Istanbul Basaksehir</t>
  </si>
  <si>
    <t>Xinjiang Tianshan Leopard Fc x Qingdao Youth Island</t>
  </si>
  <si>
    <t>Guangzhou Evergrande x Zhejiang Greentown</t>
  </si>
  <si>
    <t>Resultado</t>
  </si>
  <si>
    <t>Banca</t>
  </si>
  <si>
    <t>% Retorno</t>
  </si>
  <si>
    <t>Fc Ingolstadt 04 x Hallescher Fc</t>
  </si>
  <si>
    <t>São Paulo Fc x Sc Internaciona</t>
  </si>
  <si>
    <t>Samsunspor x Adanaspor</t>
  </si>
  <si>
    <t>Antalyaspor x Pendikspor</t>
  </si>
  <si>
    <t>1. Fc Köln x Bayer 04 Leverkusen</t>
  </si>
  <si>
    <t>Atlético Goianiense x Athletico Paranaense</t>
  </si>
  <si>
    <t>Conta Origem</t>
  </si>
  <si>
    <t>Caykur Rizespor x Kirklarelispor</t>
  </si>
  <si>
    <t>Hellas Verona x Juventus</t>
  </si>
  <si>
    <t>Botafogo Rj x Santos Fc</t>
  </si>
  <si>
    <t>1. Fc Heidenheim 1846 x Ssv Jahn Regensburg</t>
  </si>
  <si>
    <t>MKE Ankaragücü x Trabzonspor</t>
  </si>
  <si>
    <t>Celtic x Ross County</t>
  </si>
  <si>
    <t>Fc Schalke 04 x Fc Bayern Munich</t>
  </si>
  <si>
    <t>Kyoto Sanga Fc x Roasso Kumamoto</t>
  </si>
  <si>
    <t>Club Brugge KV x R.Antwerp FC</t>
  </si>
  <si>
    <t>Besiktas x Antalyaspor</t>
  </si>
  <si>
    <t>Santos Fc x Fortaleza</t>
  </si>
  <si>
    <t>Juventus FC - Lázio</t>
  </si>
  <si>
    <t>Consadole Sapporo x Kawasaki Frontale</t>
  </si>
  <si>
    <t>Cencelado</t>
  </si>
  <si>
    <t xml:space="preserve">Dunfermline Athletic x Celtic II </t>
  </si>
  <si>
    <t xml:space="preserve">Urawa Red Diamonds x Eintracht Frankfurt </t>
  </si>
  <si>
    <t>Arábia Saudita x Croácia</t>
  </si>
  <si>
    <t>Sydney FC x Celtic</t>
  </si>
  <si>
    <t xml:space="preserve">Liga Deportiva Alajuelense x AD Guanacasteca </t>
  </si>
  <si>
    <t>Portugal x Nigeria</t>
  </si>
  <si>
    <t>Keciorengucu x Denizlispor</t>
  </si>
  <si>
    <t>1. FC Köln x VfB Stuttgart</t>
  </si>
  <si>
    <t>Everton x Celtic</t>
  </si>
  <si>
    <t>Kataller Toyama x Kagoshima United Fc</t>
  </si>
  <si>
    <t>Centro Estudiantil San Agustin x Defensor La Bocana</t>
  </si>
  <si>
    <t>Eyüpspor x Göztepe</t>
  </si>
  <si>
    <t>Covilhã x Gil Vicente</t>
  </si>
  <si>
    <t>Vizela x Chaves</t>
  </si>
  <si>
    <t>Argentina x Saudi Arabia</t>
  </si>
  <si>
    <t>Suzhou Dongwu x Zibo Cuju</t>
  </si>
  <si>
    <t>Cancun FC x Cruz Azul</t>
  </si>
  <si>
    <t xml:space="preserve">Ethnikos Achna x Anagennisi Deryneia </t>
  </si>
  <si>
    <t>FC Porto x Mafra</t>
  </si>
  <si>
    <t>Padova x Renate</t>
  </si>
  <si>
    <t>Xinjiang Tianshan Leopard FC x Qingdao Manatee FC</t>
  </si>
  <si>
    <t>Ue Santa Coloma Ii x  Engordany Ii</t>
  </si>
  <si>
    <t>Vipers Sc x Sc Villa</t>
  </si>
  <si>
    <t>Hertha BSC x Eintracht Braunschweig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</si>
</sst>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53340"/>
      <name val="Roboto"/>
      <family val="18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43" fontId="0" fillId="0" borderId="0" xfId="1" applyFont="1"/>
    <xf numFmtId="4" fontId="0" fillId="0" borderId="0" xfId="0" applyNumberFormat="1"/>
    <xf numFmtId="43" fontId="0" fillId="0" borderId="0" xfId="0" applyNumberFormat="1"/>
    <xf numFmtId="0" fontId="2" fillId="0" borderId="0" xfId="0" applyFont="1"/>
    <xf numFmtId="43" fontId="2" fillId="0" borderId="0" xfId="0" applyNumberFormat="1" applyFont="1"/>
    <xf numFmtId="22" fontId="0" fillId="0" borderId="0" xfId="0" applyNumberFormat="1"/>
    <xf numFmtId="22" fontId="0" fillId="0" borderId="0" xfId="0" applyNumberFormat="1" applyAlignment="1">
      <alignment vertical="top"/>
    </xf>
    <xf numFmtId="0" fontId="4" fillId="0" borderId="0" xfId="0" applyFon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4" fontId="2" fillId="0" borderId="0" xfId="1" applyNumberFormat="1" applyFont="1" applyAlignment="1">
      <alignment horizontal="center"/>
    </xf>
    <xf numFmtId="43" fontId="3" fillId="0" borderId="0" xfId="1" applyFont="1" applyAlignment="1">
      <alignment wrapText="1"/>
    </xf>
    <xf numFmtId="164" fontId="0" fillId="0" borderId="0" xfId="2" applyNumberFormat="1" applyFont="1"/>
    <xf numFmtId="22" fontId="0" fillId="2" borderId="0" xfId="0" applyNumberFormat="1" applyFill="1"/>
    <xf numFmtId="4" fontId="0" fillId="2" borderId="0" xfId="0" applyNumberFormat="1" applyFill="1"/>
    <xf numFmtId="43" fontId="0" fillId="2" borderId="0" xfId="1" applyFont="1" applyFill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'Dia a dia'!$B$1</c:f>
              <c:strCache>
                <c:ptCount val="1"/>
                <c:pt idx="0">
                  <c:v> Resultado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'Dia a dia'!$A$2:$A$31</c:f>
              <c:numCache>
                <c:formatCode>m/d/yyyy</c:formatCode>
                <c:ptCount val="30"/>
                <c:pt idx="0">
                  <c:v>44861</c:v>
                </c:pt>
                <c:pt idx="1">
                  <c:v>44862</c:v>
                </c:pt>
                <c:pt idx="2">
                  <c:v>44863</c:v>
                </c:pt>
                <c:pt idx="3">
                  <c:v>44864</c:v>
                </c:pt>
                <c:pt idx="4">
                  <c:v>44865</c:v>
                </c:pt>
                <c:pt idx="5">
                  <c:v>44866</c:v>
                </c:pt>
                <c:pt idx="6">
                  <c:v>44867</c:v>
                </c:pt>
                <c:pt idx="7">
                  <c:v>44868</c:v>
                </c:pt>
                <c:pt idx="8">
                  <c:v>44869</c:v>
                </c:pt>
                <c:pt idx="9">
                  <c:v>44870</c:v>
                </c:pt>
                <c:pt idx="10">
                  <c:v>44871</c:v>
                </c:pt>
                <c:pt idx="11">
                  <c:v>44872</c:v>
                </c:pt>
                <c:pt idx="12">
                  <c:v>44873</c:v>
                </c:pt>
                <c:pt idx="13">
                  <c:v>44874</c:v>
                </c:pt>
                <c:pt idx="14">
                  <c:v>44875</c:v>
                </c:pt>
                <c:pt idx="15">
                  <c:v>44876</c:v>
                </c:pt>
                <c:pt idx="16">
                  <c:v>44877</c:v>
                </c:pt>
                <c:pt idx="17">
                  <c:v>44878</c:v>
                </c:pt>
                <c:pt idx="18">
                  <c:v>44879</c:v>
                </c:pt>
                <c:pt idx="19">
                  <c:v>44880</c:v>
                </c:pt>
                <c:pt idx="20">
                  <c:v>44881</c:v>
                </c:pt>
                <c:pt idx="21">
                  <c:v>44882</c:v>
                </c:pt>
                <c:pt idx="22">
                  <c:v>44883</c:v>
                </c:pt>
                <c:pt idx="23">
                  <c:v>44884</c:v>
                </c:pt>
                <c:pt idx="24">
                  <c:v>44885</c:v>
                </c:pt>
                <c:pt idx="25">
                  <c:v>44886</c:v>
                </c:pt>
                <c:pt idx="26">
                  <c:v>44887</c:v>
                </c:pt>
                <c:pt idx="27">
                  <c:v>44888</c:v>
                </c:pt>
                <c:pt idx="28">
                  <c:v>44889</c:v>
                </c:pt>
                <c:pt idx="29">
                  <c:v>44890</c:v>
                </c:pt>
              </c:numCache>
            </c:numRef>
          </c:cat>
          <c:val>
            <c:numRef>
              <c:f>'Dia a dia'!$B$2:$B$31</c:f>
              <c:numCache>
                <c:formatCode>_(* #,##0.00_);_(* \(#,##0.00\);_(* "-"??_);_(@_)</c:formatCode>
                <c:ptCount val="30"/>
                <c:pt idx="0">
                  <c:v>18.810000000000002</c:v>
                </c:pt>
                <c:pt idx="1">
                  <c:v>-80.44</c:v>
                </c:pt>
                <c:pt idx="2">
                  <c:v>0</c:v>
                </c:pt>
                <c:pt idx="3">
                  <c:v>0</c:v>
                </c:pt>
                <c:pt idx="4">
                  <c:v>15.800000000000011</c:v>
                </c:pt>
                <c:pt idx="5">
                  <c:v>5.6399999999999721</c:v>
                </c:pt>
                <c:pt idx="6">
                  <c:v>59.13999999999993</c:v>
                </c:pt>
                <c:pt idx="7">
                  <c:v>34.079999999999927</c:v>
                </c:pt>
                <c:pt idx="8">
                  <c:v>118.25000000000011</c:v>
                </c:pt>
                <c:pt idx="9">
                  <c:v>159.53999999999996</c:v>
                </c:pt>
                <c:pt idx="10">
                  <c:v>164.80000000000024</c:v>
                </c:pt>
                <c:pt idx="11">
                  <c:v>364.60000000000025</c:v>
                </c:pt>
                <c:pt idx="12">
                  <c:v>254.51000000000005</c:v>
                </c:pt>
                <c:pt idx="13">
                  <c:v>239.20000000000027</c:v>
                </c:pt>
                <c:pt idx="14">
                  <c:v>581.16999999999985</c:v>
                </c:pt>
                <c:pt idx="15">
                  <c:v>126.45999999999981</c:v>
                </c:pt>
                <c:pt idx="16">
                  <c:v>728.8199999999996</c:v>
                </c:pt>
                <c:pt idx="17">
                  <c:v>-227.7000000000005</c:v>
                </c:pt>
                <c:pt idx="18">
                  <c:v>0</c:v>
                </c:pt>
                <c:pt idx="19">
                  <c:v>131.38</c:v>
                </c:pt>
                <c:pt idx="20">
                  <c:v>154.5999999999998</c:v>
                </c:pt>
                <c:pt idx="21">
                  <c:v>350.64999999999986</c:v>
                </c:pt>
                <c:pt idx="22">
                  <c:v>0</c:v>
                </c:pt>
                <c:pt idx="23">
                  <c:v>280.85000000000036</c:v>
                </c:pt>
                <c:pt idx="24">
                  <c:v>325.31999999999948</c:v>
                </c:pt>
                <c:pt idx="25">
                  <c:v>0</c:v>
                </c:pt>
                <c:pt idx="26">
                  <c:v>-2103.38</c:v>
                </c:pt>
                <c:pt idx="27">
                  <c:v>17.690000000000055</c:v>
                </c:pt>
                <c:pt idx="28">
                  <c:v>0</c:v>
                </c:pt>
                <c:pt idx="29">
                  <c:v>222.9799999999999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3-4C20-B4A9-79BD7D9D3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924880"/>
        <c:axId val="1884921968"/>
      </c:lineChart>
      <c:dateAx>
        <c:axId val="18849248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84921968"/>
        <c:crosses val="autoZero"/>
        <c:auto val="1"/>
        <c:lblOffset val="100"/>
        <c:baseTimeUnit val="days"/>
      </c:dateAx>
      <c:valAx>
        <c:axId val="1884921968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492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1</xdr:row>
      <xdr:rowOff>140970</xdr:rowOff>
    </xdr:from>
    <xdr:to>
      <xdr:col>16</xdr:col>
      <xdr:colOff>76200</xdr:colOff>
      <xdr:row>19</xdr:row>
      <xdr:rowOff>144780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8375F9-03C0-C46C-085A-4B2838521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A07A-83AB-4A65-9C7A-3E53363D87EC}">
  <dimension ref="A1:D36"/>
  <sheetViews>
    <sheetView topLeftCell="B16" workbookViewId="0">
      <selection activeCell="G32" sqref="G32"/>
    </sheetView>
  </sheetViews>
  <sheetFormatPr defaultRowHeight="14.4" x14ac:dyDescent="0.3"/>
  <cols>
    <col min="1" max="1" width="10.44140625" bestFit="1" customWidth="1"/>
    <col min="2" max="3" width="9.33203125" style="5" bestFit="1" customWidth="1"/>
    <col min="4" max="4" width="21.88671875" bestFit="1" customWidth="1"/>
  </cols>
  <sheetData>
    <row r="1" spans="1:4" x14ac:dyDescent="0.3">
      <c r="A1" t="s">
        <v>15</v>
      </c>
      <c r="B1" s="5" t="s">
        <v>42</v>
      </c>
      <c r="C1" s="5" t="s">
        <v>43</v>
      </c>
      <c r="D1" t="s">
        <v>44</v>
      </c>
    </row>
    <row r="2" spans="1:4" x14ac:dyDescent="0.3">
      <c r="A2" s="4">
        <v>44861</v>
      </c>
      <c r="B2" s="5">
        <f>SUMIFS(Jogos!J:J,Jogos!B:B,"&gt;="&amp;'Dia a dia'!A2,Jogos!B:B,"&lt;"&amp;'Dia a dia'!A2+1)</f>
        <v>18.810000000000002</v>
      </c>
      <c r="C2" s="5">
        <f>SUMIFS(Depósitos!E:E,Depósitos!D:D,"&lt;="&amp;'Dia a dia'!A2)</f>
        <v>0</v>
      </c>
      <c r="D2" s="17" t="e">
        <f>B2/C2</f>
        <v>#DIV/0!</v>
      </c>
    </row>
    <row r="3" spans="1:4" x14ac:dyDescent="0.3">
      <c r="A3" s="4">
        <v>44862</v>
      </c>
      <c r="B3" s="5">
        <f>SUMIFS(Jogos!J:J,Jogos!B:B,"&gt;="&amp;'Dia a dia'!A3,Jogos!B:B,"&lt;"&amp;'Dia a dia'!A3+1)</f>
        <v>-80.44</v>
      </c>
      <c r="C3" s="5">
        <f>SUMIFS(Depósitos!E:E,Depósitos!D:D,"&lt;="&amp;'Dia a dia'!A3)</f>
        <v>200</v>
      </c>
      <c r="D3" s="17">
        <f t="shared" ref="D3:D13" si="0">B3/C3</f>
        <v>-0.4022</v>
      </c>
    </row>
    <row r="4" spans="1:4" x14ac:dyDescent="0.3">
      <c r="A4" s="4">
        <v>44863</v>
      </c>
      <c r="B4" s="5">
        <f>SUMIFS(Jogos!J:J,Jogos!B:B,"&gt;="&amp;'Dia a dia'!A4,Jogos!B:B,"&lt;"&amp;'Dia a dia'!A4+1)</f>
        <v>0</v>
      </c>
      <c r="C4" s="5">
        <f>SUMIFS(Depósitos!E:E,Depósitos!D:D,"&lt;="&amp;'Dia a dia'!A4)</f>
        <v>205</v>
      </c>
      <c r="D4" s="17">
        <f t="shared" si="0"/>
        <v>0</v>
      </c>
    </row>
    <row r="5" spans="1:4" x14ac:dyDescent="0.3">
      <c r="A5" s="4">
        <v>44864</v>
      </c>
      <c r="B5" s="5">
        <f>SUMIFS(Jogos!J:J,Jogos!B:B,"&gt;="&amp;'Dia a dia'!A5,Jogos!B:B,"&lt;"&amp;'Dia a dia'!A5+1)</f>
        <v>0</v>
      </c>
      <c r="C5" s="5">
        <f>SUMIFS(Depósitos!E:E,Depósitos!D:D,"&lt;="&amp;'Dia a dia'!A5)</f>
        <v>205</v>
      </c>
      <c r="D5" s="17">
        <f t="shared" si="0"/>
        <v>0</v>
      </c>
    </row>
    <row r="6" spans="1:4" x14ac:dyDescent="0.3">
      <c r="A6" s="4">
        <v>44865</v>
      </c>
      <c r="B6" s="5">
        <f>SUMIFS(Jogos!J:J,Jogos!B:B,"&gt;="&amp;'Dia a dia'!A6,Jogos!B:B,"&lt;"&amp;'Dia a dia'!A6+1)</f>
        <v>15.800000000000011</v>
      </c>
      <c r="C6" s="5">
        <f>SUMIFS(Depósitos!E:E,Depósitos!D:D,"&lt;="&amp;'Dia a dia'!A6)</f>
        <v>205</v>
      </c>
      <c r="D6" s="17">
        <f t="shared" si="0"/>
        <v>7.7073170731707372E-2</v>
      </c>
    </row>
    <row r="7" spans="1:4" x14ac:dyDescent="0.3">
      <c r="A7" s="4">
        <v>44866</v>
      </c>
      <c r="B7" s="5">
        <f>SUMIFS(Jogos!J:J,Jogos!B:B,"&gt;="&amp;'Dia a dia'!A7,Jogos!B:B,"&lt;"&amp;'Dia a dia'!A7+1)</f>
        <v>5.6399999999999721</v>
      </c>
      <c r="C7" s="5">
        <f>SUMIFS(Depósitos!E:E,Depósitos!D:D,"&lt;="&amp;'Dia a dia'!A7)</f>
        <v>205</v>
      </c>
      <c r="D7" s="17">
        <f t="shared" si="0"/>
        <v>2.7512195121951084E-2</v>
      </c>
    </row>
    <row r="8" spans="1:4" x14ac:dyDescent="0.3">
      <c r="A8" s="4">
        <v>44867</v>
      </c>
      <c r="B8" s="5">
        <f>SUMIFS(Jogos!J:J,Jogos!B:B,"&gt;="&amp;'Dia a dia'!A8,Jogos!B:B,"&lt;"&amp;'Dia a dia'!A8+1)</f>
        <v>59.13999999999993</v>
      </c>
      <c r="C8" s="5">
        <f>SUMIFS(Depósitos!E:E,Depósitos!D:D,"&lt;="&amp;'Dia a dia'!A8)</f>
        <v>152.46</v>
      </c>
      <c r="D8" s="17">
        <f t="shared" si="0"/>
        <v>0.38790502426866014</v>
      </c>
    </row>
    <row r="9" spans="1:4" x14ac:dyDescent="0.3">
      <c r="A9" s="4">
        <v>44868</v>
      </c>
      <c r="B9" s="5">
        <f>SUMIFS(Jogos!J:J,Jogos!B:B,"&gt;="&amp;'Dia a dia'!A9,Jogos!B:B,"&lt;"&amp;'Dia a dia'!A9+1)</f>
        <v>34.079999999999927</v>
      </c>
      <c r="C9" s="5">
        <f>SUMIFS(Depósitos!E:E,Depósitos!D:D,"&lt;="&amp;'Dia a dia'!A9)</f>
        <v>1850.46</v>
      </c>
      <c r="D9" s="17">
        <f t="shared" si="0"/>
        <v>1.8417042248954275E-2</v>
      </c>
    </row>
    <row r="10" spans="1:4" x14ac:dyDescent="0.3">
      <c r="A10" s="4">
        <v>44869</v>
      </c>
      <c r="B10" s="5">
        <f>SUMIFS(Jogos!J:J,Jogos!B:B,"&gt;="&amp;'Dia a dia'!A10,Jogos!B:B,"&lt;"&amp;'Dia a dia'!A10+1)</f>
        <v>118.25000000000011</v>
      </c>
      <c r="C10" s="5">
        <f>SUMIFS(Depósitos!E:E,Depósitos!D:D,"&lt;="&amp;'Dia a dia'!A10)</f>
        <v>1850.46</v>
      </c>
      <c r="D10" s="17">
        <f t="shared" si="0"/>
        <v>6.3903029516985024E-2</v>
      </c>
    </row>
    <row r="11" spans="1:4" x14ac:dyDescent="0.3">
      <c r="A11" s="4">
        <v>44870</v>
      </c>
      <c r="B11" s="5">
        <f>SUMIFS(Jogos!J:J,Jogos!B:B,"&gt;="&amp;'Dia a dia'!A11,Jogos!B:B,"&lt;"&amp;'Dia a dia'!A11+1)</f>
        <v>159.53999999999996</v>
      </c>
      <c r="C11" s="5">
        <f>SUMIFS(Depósitos!E:E,Depósitos!D:D,"&lt;="&amp;'Dia a dia'!A11)</f>
        <v>2931.37</v>
      </c>
      <c r="D11" s="17">
        <f t="shared" si="0"/>
        <v>5.4425064048550666E-2</v>
      </c>
    </row>
    <row r="12" spans="1:4" x14ac:dyDescent="0.3">
      <c r="A12" s="4">
        <v>44871</v>
      </c>
      <c r="B12" s="5">
        <f>SUMIFS(Jogos!J:J,Jogos!B:B,"&gt;="&amp;'Dia a dia'!A12,Jogos!B:B,"&lt;"&amp;'Dia a dia'!A12+1)</f>
        <v>164.80000000000024</v>
      </c>
      <c r="C12" s="5">
        <f>SUMIFS(Depósitos!E:E,Depósitos!D:D,"&lt;="&amp;'Dia a dia'!A12)</f>
        <v>2608.3799999999997</v>
      </c>
      <c r="D12" s="17">
        <f t="shared" si="0"/>
        <v>6.3180978231699464E-2</v>
      </c>
    </row>
    <row r="13" spans="1:4" x14ac:dyDescent="0.3">
      <c r="A13" s="4">
        <v>44872</v>
      </c>
      <c r="B13" s="5">
        <f>SUMIFS(Jogos!J:J,Jogos!B:B,"&gt;="&amp;'Dia a dia'!A13,Jogos!B:B,"&lt;"&amp;'Dia a dia'!A13+1)</f>
        <v>364.60000000000025</v>
      </c>
      <c r="C13" s="5">
        <f>SUMIFS(Depósitos!E:E,Depósitos!D:D,"&lt;="&amp;'Dia a dia'!A13)</f>
        <v>3913.3799999999997</v>
      </c>
      <c r="D13" s="17">
        <f t="shared" si="0"/>
        <v>9.3167543146845E-2</v>
      </c>
    </row>
    <row r="14" spans="1:4" x14ac:dyDescent="0.3">
      <c r="A14" s="4">
        <v>44873</v>
      </c>
      <c r="B14" s="5">
        <f>SUMIFS(Jogos!J:J,Jogos!B:B,"&gt;="&amp;'Dia a dia'!A14,Jogos!B:B,"&lt;"&amp;'Dia a dia'!A14+1)</f>
        <v>254.51000000000005</v>
      </c>
      <c r="C14" s="5">
        <f>SUMIFS(Depósitos!E:E,Depósitos!D:D,"&lt;="&amp;'Dia a dia'!A14)</f>
        <v>7892.2999999999993</v>
      </c>
      <c r="D14" s="17">
        <f t="shared" ref="D14:D19" si="1">B14/C14</f>
        <v>3.2247887181176597E-2</v>
      </c>
    </row>
    <row r="15" spans="1:4" x14ac:dyDescent="0.3">
      <c r="A15" s="4">
        <v>44874</v>
      </c>
      <c r="B15" s="5">
        <f>SUMIFS(Jogos!J:J,Jogos!B:B,"&gt;="&amp;'Dia a dia'!A15,Jogos!B:B,"&lt;"&amp;'Dia a dia'!A15+1)</f>
        <v>239.20000000000027</v>
      </c>
      <c r="C15" s="5">
        <f>SUMIFS(Depósitos!E:E,Depósitos!D:D,"&lt;="&amp;'Dia a dia'!A15)</f>
        <v>834.06999999999914</v>
      </c>
      <c r="D15" s="17">
        <f t="shared" si="1"/>
        <v>0.2867864807510167</v>
      </c>
    </row>
    <row r="16" spans="1:4" x14ac:dyDescent="0.3">
      <c r="A16" s="4">
        <v>44875</v>
      </c>
      <c r="B16" s="5">
        <f>SUMIFS(Jogos!J:J,Jogos!B:B,"&gt;="&amp;'Dia a dia'!A16,Jogos!B:B,"&lt;"&amp;'Dia a dia'!A16+1)</f>
        <v>581.16999999999985</v>
      </c>
      <c r="C16" s="5">
        <f>SUMIFS(Depósitos!E:E,Depósitos!D:D,"&lt;="&amp;'Dia a dia'!A16)</f>
        <v>3124.0699999999997</v>
      </c>
      <c r="D16" s="17">
        <f t="shared" si="1"/>
        <v>0.18602976245730726</v>
      </c>
    </row>
    <row r="17" spans="1:4" x14ac:dyDescent="0.3">
      <c r="A17" s="4">
        <v>44876</v>
      </c>
      <c r="B17" s="5">
        <f>SUMIFS(Jogos!J:J,Jogos!B:B,"&gt;="&amp;'Dia a dia'!A17,Jogos!B:B,"&lt;"&amp;'Dia a dia'!A17+1)</f>
        <v>126.45999999999981</v>
      </c>
      <c r="C17" s="5">
        <f>SUMIFS(Depósitos!E:E,Depósitos!D:D,"&lt;="&amp;'Dia a dia'!A17)</f>
        <v>4124.07</v>
      </c>
      <c r="D17" s="17">
        <f t="shared" si="1"/>
        <v>3.0663883008775268E-2</v>
      </c>
    </row>
    <row r="18" spans="1:4" x14ac:dyDescent="0.3">
      <c r="A18" s="4">
        <v>44877</v>
      </c>
      <c r="B18" s="5">
        <f>SUMIFS(Jogos!J:J,Jogos!B:B,"&gt;="&amp;'Dia a dia'!A18,Jogos!B:B,"&lt;"&amp;'Dia a dia'!A18+1)</f>
        <v>728.8199999999996</v>
      </c>
      <c r="C18" s="5">
        <f>SUMIFS(Depósitos!E:E,Depósitos!D:D,"&lt;="&amp;'Dia a dia'!A18)</f>
        <v>1674.0699999999997</v>
      </c>
      <c r="D18" s="17">
        <f t="shared" si="1"/>
        <v>0.4353581391459137</v>
      </c>
    </row>
    <row r="19" spans="1:4" x14ac:dyDescent="0.3">
      <c r="A19" s="4">
        <v>44878</v>
      </c>
      <c r="B19" s="5">
        <f>SUMIFS(Jogos!J:J,Jogos!B:B,"&gt;="&amp;'Dia a dia'!A19,Jogos!B:B,"&lt;"&amp;'Dia a dia'!A19+1)</f>
        <v>-227.7000000000005</v>
      </c>
      <c r="C19" s="5">
        <f>SUMIFS(Depósitos!E:E,Depósitos!D:D,"&lt;="&amp;'Dia a dia'!A19)</f>
        <v>3674.0699999999997</v>
      </c>
      <c r="D19" s="17">
        <f t="shared" si="1"/>
        <v>-6.1974867109227783E-2</v>
      </c>
    </row>
    <row r="20" spans="1:4" x14ac:dyDescent="0.3">
      <c r="A20" s="4">
        <v>44879</v>
      </c>
      <c r="B20" s="5">
        <f>SUMIFS(Jogos!J:J,Jogos!B:B,"&gt;="&amp;'Dia a dia'!A20,Jogos!B:B,"&lt;"&amp;'Dia a dia'!A20+1)</f>
        <v>0</v>
      </c>
      <c r="C20" s="5">
        <f>SUMIFS(Depósitos!E:E,Depósitos!D:D,"&lt;="&amp;'Dia a dia'!A20)</f>
        <v>3674.0699999999997</v>
      </c>
      <c r="D20" s="17">
        <f t="shared" ref="D20:D22" si="2">B20/C20</f>
        <v>0</v>
      </c>
    </row>
    <row r="21" spans="1:4" x14ac:dyDescent="0.3">
      <c r="A21" s="4">
        <v>44880</v>
      </c>
      <c r="B21" s="5">
        <f>SUMIFS(Jogos!J:J,Jogos!B:B,"&gt;="&amp;'Dia a dia'!A21,Jogos!B:B,"&lt;"&amp;'Dia a dia'!A21+1)</f>
        <v>131.38</v>
      </c>
      <c r="C21" s="5">
        <f>SUMIFS(Depósitos!E:E,Depósitos!D:D,"&lt;="&amp;'Dia a dia'!A21)</f>
        <v>3674.0699999999997</v>
      </c>
      <c r="D21" s="17">
        <f t="shared" si="2"/>
        <v>3.5758709006632972E-2</v>
      </c>
    </row>
    <row r="22" spans="1:4" x14ac:dyDescent="0.3">
      <c r="A22" s="4">
        <v>44881</v>
      </c>
      <c r="B22" s="5">
        <f>SUMIFS(Jogos!J:J,Jogos!B:B,"&gt;="&amp;'Dia a dia'!A22,Jogos!B:B,"&lt;"&amp;'Dia a dia'!A22+1)</f>
        <v>154.5999999999998</v>
      </c>
      <c r="C22" s="5">
        <f>SUMIFS(Depósitos!E:E,Depósitos!D:D,"&lt;="&amp;'Dia a dia'!A22)</f>
        <v>3174.0699999999997</v>
      </c>
      <c r="D22" s="17">
        <f t="shared" si="2"/>
        <v>4.8707180370943237E-2</v>
      </c>
    </row>
    <row r="23" spans="1:4" x14ac:dyDescent="0.3">
      <c r="A23" s="4">
        <v>44882</v>
      </c>
      <c r="B23" s="5">
        <f>SUMIFS(Jogos!J:J,Jogos!B:B,"&gt;="&amp;'Dia a dia'!A23,Jogos!B:B,"&lt;"&amp;'Dia a dia'!A23+1)</f>
        <v>350.64999999999986</v>
      </c>
      <c r="C23" s="5">
        <f>SUMIFS(Depósitos!E:E,Depósitos!D:D,"&lt;="&amp;'Dia a dia'!A23)</f>
        <v>3174.0699999999997</v>
      </c>
      <c r="D23" s="17">
        <f t="shared" ref="D23" si="3">B23/C23</f>
        <v>0.11047330399140533</v>
      </c>
    </row>
    <row r="24" spans="1:4" x14ac:dyDescent="0.3">
      <c r="A24" s="4">
        <v>44883</v>
      </c>
      <c r="B24" s="5">
        <f>SUMIFS(Jogos!J:J,Jogos!B:B,"&gt;="&amp;'Dia a dia'!A24,Jogos!B:B,"&lt;"&amp;'Dia a dia'!A24+1)</f>
        <v>0</v>
      </c>
      <c r="C24" s="5">
        <f>SUMIFS(Depósitos!E:E,Depósitos!D:D,"&lt;="&amp;'Dia a dia'!A24)</f>
        <v>3174.0699999999997</v>
      </c>
      <c r="D24" s="17">
        <f t="shared" ref="D24:D27" si="4">B24/C24</f>
        <v>0</v>
      </c>
    </row>
    <row r="25" spans="1:4" x14ac:dyDescent="0.3">
      <c r="A25" s="4">
        <v>44884</v>
      </c>
      <c r="B25" s="5">
        <f>SUMIFS(Jogos!J:J,Jogos!B:B,"&gt;="&amp;'Dia a dia'!A25,Jogos!B:B,"&lt;"&amp;'Dia a dia'!A25+1)</f>
        <v>280.85000000000036</v>
      </c>
      <c r="C25" s="5">
        <f>SUMIFS(Depósitos!E:E,Depósitos!D:D,"&lt;="&amp;'Dia a dia'!A25)</f>
        <v>3174.0699999999997</v>
      </c>
      <c r="D25" s="17">
        <f t="shared" si="4"/>
        <v>8.8482610654459545E-2</v>
      </c>
    </row>
    <row r="26" spans="1:4" x14ac:dyDescent="0.3">
      <c r="A26" s="4">
        <v>44885</v>
      </c>
      <c r="B26" s="5">
        <f>SUMIFS(Jogos!J:J,Jogos!B:B,"&gt;="&amp;'Dia a dia'!A26,Jogos!B:B,"&lt;"&amp;'Dia a dia'!A26+1)</f>
        <v>325.31999999999948</v>
      </c>
      <c r="C26" s="5">
        <f>SUMIFS(Depósitos!E:E,Depósitos!D:D,"&lt;="&amp;'Dia a dia'!A26)</f>
        <v>3174.0699999999997</v>
      </c>
      <c r="D26" s="17">
        <f t="shared" si="4"/>
        <v>0.10249301370165104</v>
      </c>
    </row>
    <row r="27" spans="1:4" x14ac:dyDescent="0.3">
      <c r="A27" s="4">
        <v>44886</v>
      </c>
      <c r="B27" s="5">
        <f>SUMIFS(Jogos!J:J,Jogos!B:B,"&gt;="&amp;'Dia a dia'!A27,Jogos!B:B,"&lt;"&amp;'Dia a dia'!A27+1)</f>
        <v>0</v>
      </c>
      <c r="C27" s="5">
        <f>SUMIFS(Depósitos!E:E,Depósitos!D:D,"&lt;="&amp;'Dia a dia'!A27)</f>
        <v>3174.0699999999997</v>
      </c>
      <c r="D27" s="17">
        <f t="shared" si="4"/>
        <v>0</v>
      </c>
    </row>
    <row r="28" spans="1:4" x14ac:dyDescent="0.3">
      <c r="A28" s="4">
        <v>44887</v>
      </c>
      <c r="B28" s="5">
        <f>SUMIFS(Jogos!J:J,Jogos!B:B,"&gt;="&amp;'Dia a dia'!A28,Jogos!B:B,"&lt;"&amp;'Dia a dia'!A28+1)</f>
        <v>-2103.38</v>
      </c>
      <c r="C28" s="5">
        <f>SUMIFS(Depósitos!E:E,Depósitos!D:D,"&lt;="&amp;'Dia a dia'!A28)</f>
        <v>3174.0699999999997</v>
      </c>
      <c r="D28" s="17">
        <f>B28/C28</f>
        <v>-0.66267599643360109</v>
      </c>
    </row>
    <row r="29" spans="1:4" x14ac:dyDescent="0.3">
      <c r="A29" s="4">
        <v>44888</v>
      </c>
      <c r="B29" s="5">
        <f>SUMIFS(Jogos!J:J,Jogos!B:B,"&gt;="&amp;'Dia a dia'!A29,Jogos!B:B,"&lt;"&amp;'Dia a dia'!A29+1)</f>
        <v>17.690000000000055</v>
      </c>
      <c r="C29" s="5">
        <f>SUMIFS(Depósitos!E:E,Depósitos!D:D,"&lt;="&amp;'Dia a dia'!A29)</f>
        <v>3174.0699999999997</v>
      </c>
      <c r="D29" s="17">
        <f>B29/C29</f>
        <v>5.5732860333893254E-3</v>
      </c>
    </row>
    <row r="30" spans="1:4" x14ac:dyDescent="0.3">
      <c r="A30" s="4">
        <v>44889</v>
      </c>
      <c r="B30" s="5">
        <f>SUMIFS(Jogos!J:J,Jogos!B:B,"&gt;="&amp;'Dia a dia'!A30,Jogos!B:B,"&lt;"&amp;'Dia a dia'!A30+1)</f>
        <v>0</v>
      </c>
      <c r="C30" s="5">
        <f>SUMIFS(Depósitos!E:E,Depósitos!D:D,"&lt;="&amp;'Dia a dia'!A30)</f>
        <v>3174.0699999999997</v>
      </c>
      <c r="D30" s="17">
        <f>B30/C30</f>
        <v>0</v>
      </c>
    </row>
    <row r="31" spans="1:4" x14ac:dyDescent="0.3">
      <c r="A31" s="4">
        <v>44890</v>
      </c>
      <c r="B31" s="5">
        <f>SUMIFS(Jogos!J:J,Jogos!B:B,"&gt;="&amp;'Dia a dia'!A31,Jogos!B:B,"&lt;"&amp;'Dia a dia'!A31+1)</f>
        <v>222.9799999999999</v>
      </c>
      <c r="C31" s="5">
        <f>SUMIFS(Depósitos!E:E,Depósitos!D:D,"&lt;="&amp;'Dia a dia'!A31)</f>
        <v>3674.0699999999997</v>
      </c>
      <c r="D31" s="17">
        <f>B31/C31</f>
        <v>6.0690188265329709E-2</v>
      </c>
    </row>
    <row r="32" spans="1:4" x14ac:dyDescent="0.3">
      <c r="A32" s="4">
        <v>44891</v>
      </c>
      <c r="B32" s="5">
        <f>SUMIFS(Jogos!J:J,Jogos!B:B,"&gt;="&amp;'Dia a dia'!A32,Jogos!B:B,"&lt;"&amp;'Dia a dia'!A32+1)</f>
        <v>0</v>
      </c>
      <c r="C32" s="5">
        <f>SUMIFS(Depósitos!E:E,Depósitos!D:D,"&lt;="&amp;'Dia a dia'!A32)</f>
        <v>3674.0699999999997</v>
      </c>
      <c r="D32" s="17">
        <f>B32/C32</f>
        <v>0</v>
      </c>
    </row>
    <row r="33" spans="1:4" x14ac:dyDescent="0.3">
      <c r="A33" s="4">
        <v>44892</v>
      </c>
      <c r="B33" s="5">
        <f>SUMIFS(Jogos!J:J,Jogos!B:B,"&gt;="&amp;'Dia a dia'!A33,Jogos!B:B,"&lt;"&amp;'Dia a dia'!A33+1)</f>
        <v>23.200000000000045</v>
      </c>
      <c r="C33" s="5">
        <f>SUMIFS(Depósitos!E:E,Depósitos!D:D,"&lt;="&amp;'Dia a dia'!A33)</f>
        <v>3674.0699999999997</v>
      </c>
      <c r="D33" s="17">
        <f t="shared" ref="D33:D36" si="5">B33/C33</f>
        <v>6.3145231310236458E-3</v>
      </c>
    </row>
    <row r="34" spans="1:4" x14ac:dyDescent="0.3">
      <c r="A34" s="4">
        <v>44893</v>
      </c>
      <c r="B34" s="5">
        <f>SUMIFS(Jogos!J:J,Jogos!B:B,"&gt;="&amp;'Dia a dia'!A34,Jogos!B:B,"&lt;"&amp;'Dia a dia'!A34+1)</f>
        <v>101.30000000000007</v>
      </c>
      <c r="C34" s="5">
        <f>SUMIFS(Depósitos!E:E,Depósitos!D:D,"&lt;="&amp;'Dia a dia'!A34)</f>
        <v>3674.0699999999997</v>
      </c>
      <c r="D34" s="17">
        <f t="shared" si="5"/>
        <v>2.7571603153995452E-2</v>
      </c>
    </row>
    <row r="35" spans="1:4" x14ac:dyDescent="0.3">
      <c r="A35" s="4">
        <v>44894</v>
      </c>
      <c r="B35" s="5">
        <f>SUMIFS(Jogos!J:J,Jogos!B:B,"&gt;="&amp;'Dia a dia'!A35,Jogos!B:B,"&lt;"&amp;'Dia a dia'!A35+1)</f>
        <v>54.94</v>
      </c>
      <c r="C35" s="5">
        <f>SUMIFS(Depósitos!E:E,Depósitos!D:D,"&lt;="&amp;'Dia a dia'!A35)</f>
        <v>4674.07</v>
      </c>
      <c r="D35" s="17">
        <f t="shared" si="5"/>
        <v>1.1754209928392172E-2</v>
      </c>
    </row>
    <row r="36" spans="1:4" x14ac:dyDescent="0.3">
      <c r="A36" s="4">
        <v>44895</v>
      </c>
      <c r="B36" s="5">
        <f>SUMIFS(Jogos!J:J,Jogos!B:B,"&gt;="&amp;'Dia a dia'!A36,Jogos!B:B,"&lt;"&amp;'Dia a dia'!A36+1)</f>
        <v>0</v>
      </c>
      <c r="C36" s="5">
        <f>SUMIFS(Depósitos!E:E,Depósitos!D:D,"&lt;="&amp;'Dia a dia'!A36)</f>
        <v>4674.07</v>
      </c>
      <c r="D36" s="17">
        <f t="shared" si="5"/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45C8-ABBF-4C26-A893-7F20B7C8E754}">
  <dimension ref="A1:L179"/>
  <sheetViews>
    <sheetView tabSelected="1" zoomScale="85" zoomScaleNormal="85" workbookViewId="0">
      <pane ySplit="1" topLeftCell="A41" activePane="bottomLeft" state="frozen"/>
      <selection activeCell="H1" sqref="H1"/>
      <selection pane="bottomLeft" activeCell="A68" sqref="A68"/>
    </sheetView>
  </sheetViews>
  <sheetFormatPr defaultRowHeight="14.4" x14ac:dyDescent="0.3"/>
  <cols>
    <col min="1" max="1" width="44.5546875" bestFit="1" customWidth="1"/>
    <col min="2" max="3" width="16.21875" bestFit="1" customWidth="1"/>
    <col min="4" max="4" width="9.33203125" bestFit="1" customWidth="1"/>
    <col min="5" max="6" width="17.77734375" bestFit="1" customWidth="1"/>
    <col min="7" max="7" width="9.33203125" bestFit="1" customWidth="1"/>
    <col min="8" max="9" width="16.77734375" bestFit="1" customWidth="1"/>
    <col min="10" max="10" width="15.5546875" bestFit="1" customWidth="1"/>
    <col min="11" max="11" width="16.44140625" bestFit="1" customWidth="1"/>
  </cols>
  <sheetData>
    <row r="1" spans="1:12" x14ac:dyDescent="0.3">
      <c r="A1" t="s">
        <v>4</v>
      </c>
      <c r="B1" t="s">
        <v>24</v>
      </c>
      <c r="C1" t="s">
        <v>25</v>
      </c>
      <c r="D1" s="1" t="s">
        <v>1</v>
      </c>
      <c r="E1" s="1" t="s">
        <v>5</v>
      </c>
      <c r="F1" s="1" t="s">
        <v>5</v>
      </c>
      <c r="G1" s="2" t="s">
        <v>3</v>
      </c>
      <c r="H1" s="2" t="s">
        <v>6</v>
      </c>
      <c r="I1" s="2" t="s">
        <v>6</v>
      </c>
      <c r="J1" s="3" t="s">
        <v>7</v>
      </c>
      <c r="K1" s="15">
        <f>SUM(J2:J66)</f>
        <v>2067.2699999999986</v>
      </c>
      <c r="L1">
        <f>((1/24)/60)*115</f>
        <v>7.9861111111111105E-2</v>
      </c>
    </row>
    <row r="2" spans="1:12" x14ac:dyDescent="0.3">
      <c r="A2" t="s">
        <v>8</v>
      </c>
      <c r="B2" s="10">
        <v>44861.53125</v>
      </c>
      <c r="C2" s="10">
        <f t="shared" ref="C2:C52" si="0" xml:space="preserve"> B2+L$1</f>
        <v>44861.611111111109</v>
      </c>
      <c r="D2" s="5">
        <v>67.89</v>
      </c>
      <c r="E2" s="5">
        <v>118.81</v>
      </c>
      <c r="F2" s="5">
        <f>E2-D2</f>
        <v>50.92</v>
      </c>
      <c r="G2" s="5">
        <v>32.11</v>
      </c>
      <c r="H2" s="5">
        <v>0</v>
      </c>
      <c r="I2" s="5">
        <f>H2-G2</f>
        <v>-32.11</v>
      </c>
      <c r="J2" s="5">
        <f>F2+I2</f>
        <v>18.810000000000002</v>
      </c>
    </row>
    <row r="3" spans="1:12" x14ac:dyDescent="0.3">
      <c r="A3" t="s">
        <v>9</v>
      </c>
      <c r="B3" s="10">
        <v>44862.009027777778</v>
      </c>
      <c r="C3" s="10">
        <f t="shared" si="0"/>
        <v>44862.088888888888</v>
      </c>
      <c r="D3" s="5">
        <v>85.5</v>
      </c>
      <c r="E3" s="5">
        <v>0</v>
      </c>
      <c r="F3" s="5">
        <f t="shared" ref="F3:F24" si="1">E3-D3</f>
        <v>-85.5</v>
      </c>
      <c r="G3" s="5">
        <v>0</v>
      </c>
      <c r="H3" s="5">
        <v>0</v>
      </c>
      <c r="I3" s="5">
        <f t="shared" ref="I3:I18" si="2">H3-G3</f>
        <v>0</v>
      </c>
      <c r="J3" s="5">
        <f t="shared" ref="J3:J38" si="3">F3+I3</f>
        <v>-85.5</v>
      </c>
    </row>
    <row r="4" spans="1:12" x14ac:dyDescent="0.3">
      <c r="A4" t="s">
        <v>10</v>
      </c>
      <c r="B4" s="10">
        <v>44862.541666666664</v>
      </c>
      <c r="C4" s="10">
        <f t="shared" si="0"/>
        <v>44862.621527777774</v>
      </c>
      <c r="D4" s="5">
        <v>61.79</v>
      </c>
      <c r="E4" s="5">
        <v>0</v>
      </c>
      <c r="F4" s="5">
        <f t="shared" si="1"/>
        <v>-61.79</v>
      </c>
      <c r="G4" s="5">
        <v>38.200000000000003</v>
      </c>
      <c r="H4" s="5">
        <v>105.05</v>
      </c>
      <c r="I4" s="5">
        <f t="shared" si="2"/>
        <v>66.849999999999994</v>
      </c>
      <c r="J4" s="5">
        <f t="shared" si="3"/>
        <v>5.0599999999999952</v>
      </c>
    </row>
    <row r="5" spans="1:12" x14ac:dyDescent="0.3">
      <c r="A5" t="s">
        <v>11</v>
      </c>
      <c r="B5" s="10">
        <v>44865.104166666664</v>
      </c>
      <c r="C5" s="10">
        <f t="shared" si="0"/>
        <v>44865.184027777774</v>
      </c>
      <c r="D5" s="5">
        <v>60.47</v>
      </c>
      <c r="E5" s="5">
        <v>0</v>
      </c>
      <c r="F5" s="5">
        <f t="shared" si="1"/>
        <v>-60.47</v>
      </c>
      <c r="G5" s="5">
        <v>39.53</v>
      </c>
      <c r="H5" s="5">
        <v>102.78</v>
      </c>
      <c r="I5" s="5">
        <f t="shared" si="2"/>
        <v>63.25</v>
      </c>
      <c r="J5" s="5">
        <f t="shared" si="3"/>
        <v>2.7800000000000011</v>
      </c>
      <c r="K5" s="6"/>
    </row>
    <row r="6" spans="1:12" x14ac:dyDescent="0.3">
      <c r="A6" t="s">
        <v>12</v>
      </c>
      <c r="B6" s="10">
        <v>44865.791666666664</v>
      </c>
      <c r="C6" s="10">
        <f t="shared" si="0"/>
        <v>44865.871527777774</v>
      </c>
      <c r="D6" s="5">
        <v>136.53</v>
      </c>
      <c r="E6" s="5">
        <v>0</v>
      </c>
      <c r="F6" s="5">
        <f t="shared" si="1"/>
        <v>-136.53</v>
      </c>
      <c r="G6" s="5">
        <v>93.47</v>
      </c>
      <c r="H6" s="5">
        <v>243.02</v>
      </c>
      <c r="I6" s="5">
        <f t="shared" si="2"/>
        <v>149.55000000000001</v>
      </c>
      <c r="J6" s="5">
        <f t="shared" si="3"/>
        <v>13.02000000000001</v>
      </c>
    </row>
    <row r="7" spans="1:12" x14ac:dyDescent="0.3">
      <c r="A7" t="s">
        <v>13</v>
      </c>
      <c r="B7" s="10">
        <v>44866.666666666664</v>
      </c>
      <c r="C7" s="10">
        <f t="shared" si="0"/>
        <v>44866.746527777774</v>
      </c>
      <c r="D7" s="5">
        <v>106.23</v>
      </c>
      <c r="E7" s="5">
        <v>0</v>
      </c>
      <c r="F7" s="5">
        <f t="shared" si="1"/>
        <v>-106.23</v>
      </c>
      <c r="G7" s="5">
        <v>52.77</v>
      </c>
      <c r="H7" s="5">
        <v>164.64</v>
      </c>
      <c r="I7" s="5">
        <f t="shared" si="2"/>
        <v>111.86999999999998</v>
      </c>
      <c r="J7" s="5">
        <f t="shared" si="3"/>
        <v>5.6399999999999721</v>
      </c>
    </row>
    <row r="8" spans="1:12" x14ac:dyDescent="0.3">
      <c r="A8" t="s">
        <v>14</v>
      </c>
      <c r="B8" s="10">
        <v>44867.572916666664</v>
      </c>
      <c r="C8" s="10">
        <f t="shared" si="0"/>
        <v>44867.652777777774</v>
      </c>
      <c r="D8" s="5">
        <v>101.2</v>
      </c>
      <c r="E8" s="5">
        <v>174.06</v>
      </c>
      <c r="F8" s="5">
        <f t="shared" si="1"/>
        <v>72.86</v>
      </c>
      <c r="G8" s="5">
        <v>68.8</v>
      </c>
      <c r="H8" s="5">
        <v>0</v>
      </c>
      <c r="I8" s="5">
        <f t="shared" si="2"/>
        <v>-68.8</v>
      </c>
      <c r="J8" s="5">
        <f t="shared" si="3"/>
        <v>4.0600000000000023</v>
      </c>
    </row>
    <row r="9" spans="1:12" x14ac:dyDescent="0.3">
      <c r="A9" t="s">
        <v>17</v>
      </c>
      <c r="B9" s="10">
        <v>44867.875</v>
      </c>
      <c r="C9" s="10">
        <f t="shared" si="0"/>
        <v>44867.954861111109</v>
      </c>
      <c r="D9" s="5">
        <v>663.08</v>
      </c>
      <c r="E9" s="5">
        <v>0</v>
      </c>
      <c r="F9" s="5">
        <f t="shared" si="1"/>
        <v>-663.08</v>
      </c>
      <c r="G9" s="5">
        <v>806.92</v>
      </c>
      <c r="H9" s="5">
        <v>1525.08</v>
      </c>
      <c r="I9" s="5">
        <f t="shared" si="2"/>
        <v>718.16</v>
      </c>
      <c r="J9" s="5">
        <f t="shared" si="3"/>
        <v>55.079999999999927</v>
      </c>
    </row>
    <row r="10" spans="1:12" x14ac:dyDescent="0.3">
      <c r="A10" t="s">
        <v>22</v>
      </c>
      <c r="B10" s="10">
        <v>44868.572916666664</v>
      </c>
      <c r="C10" s="10">
        <f t="shared" si="0"/>
        <v>44868.652777777774</v>
      </c>
      <c r="D10" s="5">
        <v>958.8</v>
      </c>
      <c r="E10" s="5">
        <v>1534.08</v>
      </c>
      <c r="F10" s="5">
        <f t="shared" si="1"/>
        <v>575.28</v>
      </c>
      <c r="G10" s="5">
        <v>541.20000000000005</v>
      </c>
      <c r="H10" s="5">
        <v>0</v>
      </c>
      <c r="I10" s="5">
        <f t="shared" si="2"/>
        <v>-541.20000000000005</v>
      </c>
      <c r="J10" s="5">
        <f t="shared" si="3"/>
        <v>34.079999999999927</v>
      </c>
    </row>
    <row r="11" spans="1:12" x14ac:dyDescent="0.3">
      <c r="A11" t="s">
        <v>23</v>
      </c>
      <c r="B11" s="10">
        <v>44869.3125</v>
      </c>
      <c r="C11" s="10">
        <f t="shared" si="0"/>
        <v>44869.392361111109</v>
      </c>
      <c r="D11" s="5">
        <v>950.12</v>
      </c>
      <c r="E11" s="5">
        <v>1852.73</v>
      </c>
      <c r="F11" s="5">
        <f t="shared" si="1"/>
        <v>902.61</v>
      </c>
      <c r="G11" s="5">
        <v>849.88</v>
      </c>
      <c r="H11" s="5">
        <v>0</v>
      </c>
      <c r="I11" s="5">
        <f t="shared" si="2"/>
        <v>-849.88</v>
      </c>
      <c r="J11" s="5">
        <f t="shared" si="3"/>
        <v>52.730000000000018</v>
      </c>
    </row>
    <row r="12" spans="1:12" x14ac:dyDescent="0.3">
      <c r="A12" t="s">
        <v>26</v>
      </c>
      <c r="B12" s="10">
        <v>44869.625</v>
      </c>
      <c r="C12" s="10">
        <f t="shared" si="0"/>
        <v>44869.704861111109</v>
      </c>
      <c r="D12" s="16">
        <v>1024.3399999999999</v>
      </c>
      <c r="E12" s="5">
        <v>1915.52</v>
      </c>
      <c r="F12" s="5">
        <f t="shared" si="1"/>
        <v>891.18000000000006</v>
      </c>
      <c r="G12" s="5">
        <v>825.66</v>
      </c>
      <c r="H12" s="5">
        <v>0</v>
      </c>
      <c r="I12" s="5">
        <f t="shared" si="2"/>
        <v>-825.66</v>
      </c>
      <c r="J12" s="5">
        <f t="shared" si="3"/>
        <v>65.520000000000095</v>
      </c>
    </row>
    <row r="13" spans="1:12" x14ac:dyDescent="0.3">
      <c r="A13" t="s">
        <v>27</v>
      </c>
      <c r="B13" s="10">
        <v>44870.041666666664</v>
      </c>
      <c r="C13" s="10">
        <f t="shared" si="0"/>
        <v>44870.121527777774</v>
      </c>
      <c r="D13" s="5">
        <v>1019.01</v>
      </c>
      <c r="E13" s="5">
        <v>1966.69</v>
      </c>
      <c r="F13" s="5">
        <f t="shared" si="1"/>
        <v>947.68000000000006</v>
      </c>
      <c r="G13" s="5">
        <v>877.99</v>
      </c>
      <c r="H13" s="5">
        <v>0</v>
      </c>
      <c r="I13" s="5">
        <f t="shared" si="2"/>
        <v>-877.99</v>
      </c>
      <c r="J13" s="5">
        <f t="shared" si="3"/>
        <v>69.690000000000055</v>
      </c>
    </row>
    <row r="14" spans="1:12" x14ac:dyDescent="0.3">
      <c r="A14" t="s">
        <v>28</v>
      </c>
      <c r="B14" s="11">
        <v>44870.65625</v>
      </c>
      <c r="C14" s="10">
        <f t="shared" si="0"/>
        <v>44870.736111111109</v>
      </c>
      <c r="D14" s="5">
        <v>1946.98</v>
      </c>
      <c r="E14" s="5">
        <v>0</v>
      </c>
      <c r="F14" s="5">
        <f t="shared" si="1"/>
        <v>-1946.98</v>
      </c>
      <c r="G14" s="5">
        <v>1273.02</v>
      </c>
      <c r="H14" s="5">
        <v>3309.85</v>
      </c>
      <c r="I14" s="5">
        <f t="shared" si="2"/>
        <v>2036.83</v>
      </c>
      <c r="J14" s="5">
        <f t="shared" si="3"/>
        <v>89.849999999999909</v>
      </c>
    </row>
    <row r="15" spans="1:12" x14ac:dyDescent="0.3">
      <c r="A15" t="s">
        <v>33</v>
      </c>
      <c r="B15" s="10">
        <v>44871</v>
      </c>
      <c r="C15" s="10">
        <f t="shared" si="0"/>
        <v>44871.079861111109</v>
      </c>
      <c r="D15" s="5">
        <v>919.05</v>
      </c>
      <c r="E15" s="5">
        <v>1562.39</v>
      </c>
      <c r="F15" s="5">
        <f t="shared" si="1"/>
        <v>643.34000000000015</v>
      </c>
      <c r="G15" s="5">
        <v>624.95000000000005</v>
      </c>
      <c r="H15" s="5">
        <v>0</v>
      </c>
      <c r="I15" s="5">
        <f t="shared" si="2"/>
        <v>-624.95000000000005</v>
      </c>
      <c r="J15" s="5">
        <f t="shared" si="3"/>
        <v>18.3900000000001</v>
      </c>
    </row>
    <row r="16" spans="1:12" x14ac:dyDescent="0.3">
      <c r="A16" t="s">
        <v>34</v>
      </c>
      <c r="B16" s="10">
        <v>44871.333333333336</v>
      </c>
      <c r="C16" s="10">
        <f t="shared" si="0"/>
        <v>44871.413194444445</v>
      </c>
      <c r="D16" s="5">
        <v>1892.62</v>
      </c>
      <c r="E16" s="5">
        <v>3122.82</v>
      </c>
      <c r="F16" s="5">
        <f t="shared" si="1"/>
        <v>1230.2000000000003</v>
      </c>
      <c r="G16" s="5">
        <v>1107.3800000000001</v>
      </c>
      <c r="H16" s="5">
        <v>0</v>
      </c>
      <c r="I16" s="5">
        <f t="shared" si="2"/>
        <v>-1107.3800000000001</v>
      </c>
      <c r="J16" s="5">
        <f t="shared" si="3"/>
        <v>122.82000000000016</v>
      </c>
    </row>
    <row r="17" spans="1:10" x14ac:dyDescent="0.3">
      <c r="A17" t="s">
        <v>35</v>
      </c>
      <c r="B17" s="10">
        <v>44871.5625</v>
      </c>
      <c r="C17" s="10">
        <f t="shared" si="0"/>
        <v>44871.642361111109</v>
      </c>
      <c r="D17" s="5">
        <v>494.92</v>
      </c>
      <c r="E17" s="5">
        <v>0</v>
      </c>
      <c r="F17" s="5">
        <f t="shared" si="1"/>
        <v>-494.92</v>
      </c>
      <c r="G17" s="5">
        <v>384.08</v>
      </c>
      <c r="H17" s="5">
        <v>902.59</v>
      </c>
      <c r="I17" s="5">
        <f t="shared" si="2"/>
        <v>518.51</v>
      </c>
      <c r="J17" s="5">
        <f t="shared" si="3"/>
        <v>23.589999999999975</v>
      </c>
    </row>
    <row r="18" spans="1:10" x14ac:dyDescent="0.3">
      <c r="A18" t="s">
        <v>36</v>
      </c>
      <c r="B18" s="10">
        <v>44872.210416666669</v>
      </c>
      <c r="C18" s="10">
        <f t="shared" si="0"/>
        <v>44872.290277777778</v>
      </c>
      <c r="D18" s="5">
        <v>1480.34</v>
      </c>
      <c r="E18" s="5">
        <v>0</v>
      </c>
      <c r="F18" s="5">
        <f t="shared" si="1"/>
        <v>-1480.34</v>
      </c>
      <c r="G18" s="5">
        <v>904.66</v>
      </c>
      <c r="H18" s="5">
        <v>2442.58</v>
      </c>
      <c r="I18" s="5">
        <f t="shared" si="2"/>
        <v>1537.92</v>
      </c>
      <c r="J18" s="5">
        <f t="shared" si="3"/>
        <v>57.580000000000155</v>
      </c>
    </row>
    <row r="19" spans="1:10" x14ac:dyDescent="0.3">
      <c r="A19" s="13" t="s">
        <v>37</v>
      </c>
      <c r="B19" s="14">
        <v>44872.125</v>
      </c>
      <c r="C19" s="10">
        <f t="shared" si="0"/>
        <v>44872.204861111109</v>
      </c>
      <c r="D19" s="5">
        <v>1317.1</v>
      </c>
      <c r="E19" s="5">
        <v>2173.21</v>
      </c>
      <c r="F19" s="5">
        <f t="shared" si="1"/>
        <v>856.11000000000013</v>
      </c>
      <c r="G19" s="5">
        <v>804.9</v>
      </c>
      <c r="H19" s="5">
        <v>0</v>
      </c>
      <c r="I19" s="5">
        <f>H19-G19</f>
        <v>-804.9</v>
      </c>
      <c r="J19" s="5">
        <f t="shared" si="3"/>
        <v>51.21000000000015</v>
      </c>
    </row>
    <row r="20" spans="1:10" x14ac:dyDescent="0.3">
      <c r="A20" t="s">
        <v>38</v>
      </c>
      <c r="B20" s="10">
        <v>44872.625</v>
      </c>
      <c r="C20" s="10">
        <f t="shared" si="0"/>
        <v>44872.704861111109</v>
      </c>
      <c r="D20" s="5">
        <v>2667.67</v>
      </c>
      <c r="E20" s="5">
        <v>0</v>
      </c>
      <c r="F20" s="5">
        <f t="shared" si="1"/>
        <v>-2667.67</v>
      </c>
      <c r="G20" s="5">
        <v>1612.33</v>
      </c>
      <c r="H20" s="5">
        <v>4401.66</v>
      </c>
      <c r="I20" s="5">
        <f t="shared" ref="I20:I25" si="4">H20-G20</f>
        <v>2789.33</v>
      </c>
      <c r="J20" s="5">
        <f t="shared" si="3"/>
        <v>121.65999999999985</v>
      </c>
    </row>
    <row r="21" spans="1:10" x14ac:dyDescent="0.3">
      <c r="A21" t="s">
        <v>39</v>
      </c>
      <c r="B21" s="14">
        <v>44872.541666666664</v>
      </c>
      <c r="C21" s="10">
        <f t="shared" si="0"/>
        <v>44872.621527777774</v>
      </c>
      <c r="D21" s="5">
        <v>1902.9</v>
      </c>
      <c r="E21" s="5">
        <v>4034.15</v>
      </c>
      <c r="F21" s="5">
        <f t="shared" si="1"/>
        <v>2131.25</v>
      </c>
      <c r="G21" s="5">
        <v>1997.1</v>
      </c>
      <c r="H21" s="5">
        <v>0</v>
      </c>
      <c r="I21" s="5">
        <f t="shared" si="4"/>
        <v>-1997.1</v>
      </c>
      <c r="J21" s="5">
        <f t="shared" si="3"/>
        <v>134.15000000000009</v>
      </c>
    </row>
    <row r="22" spans="1:10" x14ac:dyDescent="0.3">
      <c r="A22" t="s">
        <v>40</v>
      </c>
      <c r="B22" s="14">
        <v>44873.104166666664</v>
      </c>
      <c r="C22" s="10">
        <f t="shared" si="0"/>
        <v>44873.184027777774</v>
      </c>
      <c r="D22" s="5">
        <v>1412.33</v>
      </c>
      <c r="E22" s="5">
        <v>2330.35</v>
      </c>
      <c r="F22" s="5">
        <f t="shared" si="1"/>
        <v>918.02</v>
      </c>
      <c r="G22" s="5">
        <v>817.67</v>
      </c>
      <c r="H22" s="5">
        <v>0</v>
      </c>
      <c r="I22" s="5">
        <f t="shared" si="4"/>
        <v>-817.67</v>
      </c>
      <c r="J22" s="5">
        <f t="shared" si="3"/>
        <v>100.35000000000002</v>
      </c>
    </row>
    <row r="23" spans="1:10" x14ac:dyDescent="0.3">
      <c r="A23" t="s">
        <v>41</v>
      </c>
      <c r="B23" s="10">
        <v>44873.125</v>
      </c>
      <c r="C23" s="10">
        <f t="shared" si="0"/>
        <v>44873.204861111109</v>
      </c>
      <c r="D23" s="5">
        <v>1987.15</v>
      </c>
      <c r="E23" s="5">
        <v>3676.23</v>
      </c>
      <c r="F23" s="5">
        <f t="shared" si="1"/>
        <v>1689.08</v>
      </c>
      <c r="G23" s="5">
        <v>1512.85</v>
      </c>
      <c r="H23" s="5">
        <v>0</v>
      </c>
      <c r="I23" s="5">
        <f t="shared" si="4"/>
        <v>-1512.85</v>
      </c>
      <c r="J23" s="5">
        <f t="shared" si="3"/>
        <v>176.23000000000002</v>
      </c>
    </row>
    <row r="24" spans="1:10" x14ac:dyDescent="0.3">
      <c r="A24" t="s">
        <v>40</v>
      </c>
      <c r="B24" s="10">
        <v>44873.104166666664</v>
      </c>
      <c r="C24" s="10">
        <f t="shared" si="0"/>
        <v>44873.184027777774</v>
      </c>
      <c r="D24" s="5">
        <v>313.19</v>
      </c>
      <c r="E24" s="5">
        <v>532.41999999999996</v>
      </c>
      <c r="F24" s="5">
        <f t="shared" si="1"/>
        <v>219.22999999999996</v>
      </c>
      <c r="G24" s="5">
        <v>186.81</v>
      </c>
      <c r="H24" s="5">
        <v>0</v>
      </c>
      <c r="I24" s="5">
        <f t="shared" si="4"/>
        <v>-186.81</v>
      </c>
      <c r="J24" s="5">
        <f t="shared" si="3"/>
        <v>32.419999999999959</v>
      </c>
    </row>
    <row r="25" spans="1:10" x14ac:dyDescent="0.3">
      <c r="A25" t="s">
        <v>45</v>
      </c>
      <c r="B25" s="14">
        <v>44873.583333333336</v>
      </c>
      <c r="C25" s="10">
        <f t="shared" si="0"/>
        <v>44873.663194444445</v>
      </c>
      <c r="D25" s="5">
        <v>0</v>
      </c>
      <c r="E25" s="5">
        <v>0</v>
      </c>
      <c r="F25" s="5">
        <f t="shared" ref="F25:F32" si="5">E25-D25</f>
        <v>0</v>
      </c>
      <c r="G25" s="5">
        <v>118.06</v>
      </c>
      <c r="H25" s="5"/>
      <c r="I25" s="5">
        <f t="shared" si="4"/>
        <v>-118.06</v>
      </c>
      <c r="J25" s="5">
        <f t="shared" si="3"/>
        <v>-118.06</v>
      </c>
    </row>
    <row r="26" spans="1:10" x14ac:dyDescent="0.3">
      <c r="A26" t="s">
        <v>45</v>
      </c>
      <c r="B26" s="14">
        <v>44873.583333333336</v>
      </c>
      <c r="C26" s="10">
        <f t="shared" si="0"/>
        <v>44873.663194444445</v>
      </c>
      <c r="D26" s="5">
        <v>420.34</v>
      </c>
      <c r="E26" s="5"/>
      <c r="F26" s="5">
        <f t="shared" si="5"/>
        <v>-420.34</v>
      </c>
      <c r="G26" s="5">
        <v>264.66000000000003</v>
      </c>
      <c r="H26" s="5">
        <v>714.58</v>
      </c>
      <c r="I26" s="5">
        <f t="shared" ref="I26:I38" si="6">H26-G26</f>
        <v>449.92</v>
      </c>
      <c r="J26" s="5">
        <f t="shared" si="3"/>
        <v>29.580000000000041</v>
      </c>
    </row>
    <row r="27" spans="1:10" x14ac:dyDescent="0.3">
      <c r="A27" s="13" t="s">
        <v>46</v>
      </c>
      <c r="B27" s="14">
        <v>44873.854166666664</v>
      </c>
      <c r="C27" s="10">
        <f t="shared" si="0"/>
        <v>44873.934027777774</v>
      </c>
      <c r="D27" s="5">
        <v>880.53</v>
      </c>
      <c r="E27" s="5"/>
      <c r="F27" s="5">
        <f t="shared" si="5"/>
        <v>-880.53</v>
      </c>
      <c r="G27" s="5">
        <v>714.47</v>
      </c>
      <c r="H27" s="5">
        <v>1628.99</v>
      </c>
      <c r="I27" s="5">
        <f t="shared" si="6"/>
        <v>914.52</v>
      </c>
      <c r="J27" s="5">
        <f t="shared" si="3"/>
        <v>33.990000000000009</v>
      </c>
    </row>
    <row r="28" spans="1:10" x14ac:dyDescent="0.3">
      <c r="A28" s="13" t="s">
        <v>47</v>
      </c>
      <c r="B28" s="10">
        <v>44874.333333333336</v>
      </c>
      <c r="C28" s="10">
        <f t="shared" si="0"/>
        <v>44874.413194444445</v>
      </c>
      <c r="D28" s="5">
        <v>1148.33</v>
      </c>
      <c r="E28" s="5">
        <v>2044.03</v>
      </c>
      <c r="F28" s="5">
        <f t="shared" si="5"/>
        <v>895.7</v>
      </c>
      <c r="G28" s="5">
        <v>851.67</v>
      </c>
      <c r="H28" s="5"/>
      <c r="I28" s="5">
        <f t="shared" si="6"/>
        <v>-851.67</v>
      </c>
      <c r="J28" s="5">
        <f t="shared" si="3"/>
        <v>44.030000000000086</v>
      </c>
    </row>
    <row r="29" spans="1:10" x14ac:dyDescent="0.3">
      <c r="A29" t="s">
        <v>48</v>
      </c>
      <c r="B29" s="10">
        <v>44874.416666666664</v>
      </c>
      <c r="C29" s="10">
        <f t="shared" si="0"/>
        <v>44874.496527777774</v>
      </c>
      <c r="D29" s="5">
        <v>1289.5899999999999</v>
      </c>
      <c r="E29" s="5">
        <v>2024.66</v>
      </c>
      <c r="F29" s="5">
        <f t="shared" si="5"/>
        <v>735.07000000000016</v>
      </c>
      <c r="G29" s="5">
        <v>710.41</v>
      </c>
      <c r="H29" s="5"/>
      <c r="I29" s="5">
        <f t="shared" si="6"/>
        <v>-710.41</v>
      </c>
      <c r="J29" s="5">
        <f t="shared" si="3"/>
        <v>24.660000000000196</v>
      </c>
    </row>
    <row r="30" spans="1:10" x14ac:dyDescent="0.3">
      <c r="A30" t="s">
        <v>49</v>
      </c>
      <c r="B30" s="10">
        <v>44874.5625</v>
      </c>
      <c r="C30" s="10">
        <f t="shared" si="0"/>
        <v>44874.642361111109</v>
      </c>
      <c r="D30" s="5">
        <v>2482.7600000000002</v>
      </c>
      <c r="E30" s="5">
        <v>4096.55</v>
      </c>
      <c r="F30" s="5">
        <f t="shared" si="5"/>
        <v>1613.79</v>
      </c>
      <c r="G30" s="5">
        <v>1517.24</v>
      </c>
      <c r="H30" s="5"/>
      <c r="I30" s="5">
        <f t="shared" si="6"/>
        <v>-1517.24</v>
      </c>
      <c r="J30" s="5">
        <f t="shared" si="3"/>
        <v>96.549999999999955</v>
      </c>
    </row>
    <row r="31" spans="1:10" x14ac:dyDescent="0.3">
      <c r="A31" t="s">
        <v>50</v>
      </c>
      <c r="B31" s="10">
        <v>44874.854166666664</v>
      </c>
      <c r="C31" s="10">
        <f t="shared" si="0"/>
        <v>44874.934027777774</v>
      </c>
      <c r="D31" s="6">
        <v>1602.33</v>
      </c>
      <c r="E31" s="6">
        <v>2723.96</v>
      </c>
      <c r="F31" s="5">
        <f t="shared" si="5"/>
        <v>1121.6300000000001</v>
      </c>
      <c r="G31" s="5">
        <v>1047.67</v>
      </c>
      <c r="H31" s="6"/>
      <c r="I31" s="5">
        <f t="shared" si="6"/>
        <v>-1047.67</v>
      </c>
      <c r="J31" s="5">
        <f t="shared" si="3"/>
        <v>73.960000000000036</v>
      </c>
    </row>
    <row r="32" spans="1:10" x14ac:dyDescent="0.3">
      <c r="A32" t="s">
        <v>52</v>
      </c>
      <c r="B32" s="10">
        <v>44875.333333333336</v>
      </c>
      <c r="C32" s="10">
        <f t="shared" si="0"/>
        <v>44875.413194444445</v>
      </c>
      <c r="D32" s="6">
        <v>1018.96</v>
      </c>
      <c r="E32" s="6">
        <v>2109.25</v>
      </c>
      <c r="F32" s="5">
        <f t="shared" si="5"/>
        <v>1090.29</v>
      </c>
      <c r="G32" s="5">
        <v>981.04</v>
      </c>
      <c r="I32" s="5">
        <f t="shared" si="6"/>
        <v>-981.04</v>
      </c>
      <c r="J32" s="5">
        <f t="shared" si="3"/>
        <v>109.25</v>
      </c>
    </row>
    <row r="33" spans="1:11" x14ac:dyDescent="0.3">
      <c r="A33" t="s">
        <v>53</v>
      </c>
      <c r="B33" s="10">
        <v>44875.5625</v>
      </c>
      <c r="C33" s="10">
        <f t="shared" si="0"/>
        <v>44875.642361111109</v>
      </c>
      <c r="D33" s="6">
        <v>1178.57</v>
      </c>
      <c r="F33" s="5">
        <f t="shared" ref="F33:F52" si="7">E33-D33</f>
        <v>-1178.57</v>
      </c>
      <c r="G33" s="5">
        <v>1021.43</v>
      </c>
      <c r="H33" s="6">
        <v>2298.2199999999998</v>
      </c>
      <c r="I33" s="5">
        <f t="shared" si="6"/>
        <v>1276.79</v>
      </c>
      <c r="J33" s="5">
        <f t="shared" si="3"/>
        <v>98.220000000000027</v>
      </c>
    </row>
    <row r="34" spans="1:11" x14ac:dyDescent="0.3">
      <c r="A34" t="s">
        <v>54</v>
      </c>
      <c r="B34" s="14">
        <v>44875.791666666664</v>
      </c>
      <c r="C34" s="10">
        <f t="shared" si="0"/>
        <v>44875.871527777774</v>
      </c>
      <c r="D34" s="6">
        <v>2410.96</v>
      </c>
      <c r="E34" s="6">
        <v>4773.7</v>
      </c>
      <c r="F34" s="5">
        <f t="shared" si="7"/>
        <v>2362.7399999999998</v>
      </c>
      <c r="G34" s="5">
        <v>1989.04</v>
      </c>
      <c r="I34" s="5">
        <f t="shared" si="6"/>
        <v>-1989.04</v>
      </c>
      <c r="J34" s="5">
        <f t="shared" si="3"/>
        <v>373.69999999999982</v>
      </c>
    </row>
    <row r="35" spans="1:11" x14ac:dyDescent="0.3">
      <c r="A35" t="s">
        <v>56</v>
      </c>
      <c r="B35" s="10">
        <v>44876.541666666664</v>
      </c>
      <c r="C35" s="10">
        <f t="shared" si="0"/>
        <v>44876.621527777774</v>
      </c>
      <c r="D35" s="6">
        <v>2072.2600000000002</v>
      </c>
      <c r="E35" s="6">
        <v>3626.46</v>
      </c>
      <c r="F35" s="5">
        <f t="shared" si="7"/>
        <v>1554.1999999999998</v>
      </c>
      <c r="G35" s="5">
        <v>1427.74</v>
      </c>
      <c r="I35" s="5">
        <f t="shared" si="6"/>
        <v>-1427.74</v>
      </c>
      <c r="J35" s="5">
        <f t="shared" si="3"/>
        <v>126.45999999999981</v>
      </c>
    </row>
    <row r="36" spans="1:11" x14ac:dyDescent="0.3">
      <c r="A36" t="s">
        <v>55</v>
      </c>
      <c r="B36" s="10">
        <v>44877.333333333336</v>
      </c>
      <c r="C36" s="10">
        <f t="shared" si="0"/>
        <v>44877.413194444445</v>
      </c>
      <c r="D36" s="6">
        <v>2372.09</v>
      </c>
      <c r="E36" s="6">
        <v>4151.16</v>
      </c>
      <c r="F36" s="5">
        <f t="shared" si="7"/>
        <v>1779.0699999999997</v>
      </c>
      <c r="G36" s="5">
        <v>1627.91</v>
      </c>
      <c r="H36" s="6"/>
      <c r="I36" s="5">
        <f t="shared" si="6"/>
        <v>-1627.91</v>
      </c>
      <c r="J36" s="5">
        <f t="shared" si="3"/>
        <v>151.15999999999963</v>
      </c>
    </row>
    <row r="37" spans="1:11" x14ac:dyDescent="0.3">
      <c r="A37" t="s">
        <v>57</v>
      </c>
      <c r="B37" s="10">
        <v>44877.458333333336</v>
      </c>
      <c r="C37" s="10">
        <f t="shared" si="0"/>
        <v>44877.538194444445</v>
      </c>
      <c r="D37" s="6">
        <v>1545.29</v>
      </c>
      <c r="F37" s="5">
        <f t="shared" si="7"/>
        <v>-1545.29</v>
      </c>
      <c r="G37" s="5">
        <v>1024.71</v>
      </c>
      <c r="H37" s="6">
        <v>2889.68</v>
      </c>
      <c r="I37" s="5">
        <f t="shared" si="6"/>
        <v>1864.9699999999998</v>
      </c>
      <c r="J37" s="5">
        <f t="shared" si="3"/>
        <v>319.67999999999984</v>
      </c>
    </row>
    <row r="38" spans="1:11" x14ac:dyDescent="0.3">
      <c r="A38" t="s">
        <v>58</v>
      </c>
      <c r="B38" s="10">
        <v>44877.5625</v>
      </c>
      <c r="C38" s="10">
        <f t="shared" si="0"/>
        <v>44877.642361111109</v>
      </c>
      <c r="D38" s="6">
        <v>1003.14</v>
      </c>
      <c r="F38" s="5">
        <f t="shared" si="7"/>
        <v>-1003.14</v>
      </c>
      <c r="G38" s="5">
        <v>1286.8599999999999</v>
      </c>
      <c r="H38" s="6">
        <v>2547.98</v>
      </c>
      <c r="I38" s="5">
        <f t="shared" si="6"/>
        <v>1261.1200000000001</v>
      </c>
      <c r="J38" s="5">
        <f t="shared" si="3"/>
        <v>257.98000000000013</v>
      </c>
    </row>
    <row r="39" spans="1:11" x14ac:dyDescent="0.3">
      <c r="A39" t="s">
        <v>59</v>
      </c>
      <c r="B39" s="10">
        <v>44878.003472222219</v>
      </c>
      <c r="C39" s="10">
        <f t="shared" si="0"/>
        <v>44878.083333333328</v>
      </c>
      <c r="D39" s="6">
        <v>1758.5</v>
      </c>
      <c r="E39" s="6"/>
      <c r="F39" s="5">
        <f t="shared" si="7"/>
        <v>-1758.5</v>
      </c>
      <c r="G39" s="6">
        <v>1741.5</v>
      </c>
      <c r="H39" s="6">
        <v>3604.9</v>
      </c>
      <c r="I39" s="5">
        <f t="shared" ref="I39:I52" si="8">H39-G39</f>
        <v>1863.4</v>
      </c>
      <c r="J39" s="5">
        <f t="shared" ref="J39:J52" si="9">F39+I39</f>
        <v>104.90000000000009</v>
      </c>
    </row>
    <row r="40" spans="1:11" x14ac:dyDescent="0.3">
      <c r="A40" t="s">
        <v>60</v>
      </c>
      <c r="B40" s="14">
        <v>44878.354166666664</v>
      </c>
      <c r="C40" s="10">
        <f t="shared" si="0"/>
        <v>44878.434027777774</v>
      </c>
      <c r="D40" s="6">
        <v>1335.44</v>
      </c>
      <c r="E40" s="6">
        <v>2377.08</v>
      </c>
      <c r="F40" s="5">
        <f t="shared" si="7"/>
        <v>1041.6399999999999</v>
      </c>
      <c r="G40" s="5">
        <v>939.56</v>
      </c>
      <c r="I40" s="5">
        <f t="shared" si="8"/>
        <v>-939.56</v>
      </c>
      <c r="J40" s="5">
        <f t="shared" si="9"/>
        <v>102.07999999999993</v>
      </c>
    </row>
    <row r="41" spans="1:11" x14ac:dyDescent="0.3">
      <c r="A41" s="1" t="s">
        <v>61</v>
      </c>
      <c r="B41" s="18">
        <v>44878.541666666664</v>
      </c>
      <c r="C41" s="18">
        <f t="shared" si="0"/>
        <v>44878.621527777774</v>
      </c>
      <c r="D41" s="19">
        <v>2398.7800000000002</v>
      </c>
      <c r="E41" s="19">
        <v>2398.7800000000002</v>
      </c>
      <c r="F41" s="20">
        <f t="shared" si="7"/>
        <v>0</v>
      </c>
      <c r="G41" s="19">
        <v>1451.22</v>
      </c>
      <c r="H41" s="19">
        <v>1451.22</v>
      </c>
      <c r="I41" s="20">
        <f t="shared" si="8"/>
        <v>0</v>
      </c>
      <c r="J41" s="20">
        <f>F41+I41</f>
        <v>0</v>
      </c>
      <c r="K41" t="s">
        <v>65</v>
      </c>
    </row>
    <row r="42" spans="1:11" x14ac:dyDescent="0.3">
      <c r="A42" s="13" t="s">
        <v>62</v>
      </c>
      <c r="B42" s="10">
        <v>44878.625</v>
      </c>
      <c r="C42" s="10">
        <f t="shared" si="0"/>
        <v>44878.704861111109</v>
      </c>
      <c r="D42" s="6">
        <v>2390.8000000000002</v>
      </c>
      <c r="E42" s="6">
        <v>4183.8999999999996</v>
      </c>
      <c r="F42" s="5">
        <f t="shared" si="7"/>
        <v>1793.0999999999995</v>
      </c>
      <c r="G42" s="6">
        <v>1609.2</v>
      </c>
      <c r="I42" s="5">
        <f t="shared" si="8"/>
        <v>-1609.2</v>
      </c>
      <c r="J42" s="5">
        <f t="shared" si="9"/>
        <v>183.89999999999941</v>
      </c>
    </row>
    <row r="43" spans="1:11" x14ac:dyDescent="0.3">
      <c r="A43" t="s">
        <v>63</v>
      </c>
      <c r="B43" s="10">
        <v>44878.65625</v>
      </c>
      <c r="C43" s="10">
        <f t="shared" si="0"/>
        <v>44878.736111111109</v>
      </c>
      <c r="D43" s="6">
        <v>1016.63</v>
      </c>
      <c r="E43" s="6">
        <v>398.05</v>
      </c>
      <c r="F43" s="5">
        <f t="shared" si="7"/>
        <v>-618.57999999999993</v>
      </c>
      <c r="I43" s="5">
        <f t="shared" si="8"/>
        <v>0</v>
      </c>
      <c r="J43" s="5">
        <f t="shared" si="9"/>
        <v>-618.57999999999993</v>
      </c>
    </row>
    <row r="44" spans="1:11" x14ac:dyDescent="0.3">
      <c r="A44" t="s">
        <v>64</v>
      </c>
      <c r="B44" s="14">
        <v>44880.291666666664</v>
      </c>
      <c r="C44" s="10">
        <f t="shared" si="0"/>
        <v>44880.371527777774</v>
      </c>
      <c r="D44" s="6">
        <v>398.03</v>
      </c>
      <c r="E44" s="6">
        <v>835.86</v>
      </c>
      <c r="F44" s="5">
        <f t="shared" si="7"/>
        <v>437.83000000000004</v>
      </c>
      <c r="G44">
        <v>386.97</v>
      </c>
      <c r="I44" s="5">
        <f t="shared" si="8"/>
        <v>-386.97</v>
      </c>
      <c r="J44" s="5">
        <f t="shared" si="9"/>
        <v>50.860000000000014</v>
      </c>
    </row>
    <row r="45" spans="1:11" x14ac:dyDescent="0.3">
      <c r="A45" t="s">
        <v>66</v>
      </c>
      <c r="B45" s="10">
        <v>44880.65625</v>
      </c>
      <c r="C45" s="10">
        <f t="shared" si="0"/>
        <v>44880.736111111109</v>
      </c>
      <c r="D45" s="6">
        <v>834.4</v>
      </c>
      <c r="E45" s="6">
        <v>1710.52</v>
      </c>
      <c r="F45" s="5">
        <f t="shared" si="7"/>
        <v>876.12</v>
      </c>
      <c r="G45">
        <v>795.6</v>
      </c>
      <c r="I45" s="5">
        <f t="shared" si="8"/>
        <v>-795.6</v>
      </c>
      <c r="J45" s="5">
        <f t="shared" si="9"/>
        <v>80.519999999999982</v>
      </c>
    </row>
    <row r="46" spans="1:11" x14ac:dyDescent="0.3">
      <c r="A46" t="s">
        <v>67</v>
      </c>
      <c r="B46" s="10">
        <v>44881.270833333336</v>
      </c>
      <c r="C46" s="10">
        <f t="shared" si="0"/>
        <v>44881.350694444445</v>
      </c>
      <c r="D46" s="6">
        <v>1077.67</v>
      </c>
      <c r="E46" s="6">
        <v>2047.57</v>
      </c>
      <c r="F46" s="5">
        <f t="shared" si="7"/>
        <v>969.89999999999986</v>
      </c>
      <c r="G46">
        <v>922.33</v>
      </c>
      <c r="I46" s="5">
        <f t="shared" si="8"/>
        <v>-922.33</v>
      </c>
      <c r="J46" s="5">
        <f t="shared" si="9"/>
        <v>47.569999999999823</v>
      </c>
    </row>
    <row r="47" spans="1:11" x14ac:dyDescent="0.3">
      <c r="A47" t="s">
        <v>68</v>
      </c>
      <c r="B47" s="10">
        <v>44881.333333333336</v>
      </c>
      <c r="C47" s="10">
        <f t="shared" si="0"/>
        <v>44881.413194444445</v>
      </c>
      <c r="D47" s="6">
        <v>919.05</v>
      </c>
      <c r="E47" s="6"/>
      <c r="F47" s="5">
        <f t="shared" si="7"/>
        <v>-919.05</v>
      </c>
      <c r="G47" s="6">
        <v>1080.95</v>
      </c>
      <c r="H47" s="6">
        <v>2086.23</v>
      </c>
      <c r="I47" s="5">
        <f t="shared" si="8"/>
        <v>1005.28</v>
      </c>
      <c r="J47" s="5">
        <f t="shared" si="9"/>
        <v>86.230000000000018</v>
      </c>
    </row>
    <row r="48" spans="1:11" x14ac:dyDescent="0.3">
      <c r="A48" t="s">
        <v>70</v>
      </c>
      <c r="B48" s="10">
        <v>44881.916666666664</v>
      </c>
      <c r="C48" s="10">
        <f t="shared" si="0"/>
        <v>44881.996527777774</v>
      </c>
      <c r="D48" s="6">
        <v>450.47</v>
      </c>
      <c r="E48" s="6">
        <v>765.8</v>
      </c>
      <c r="F48" s="5">
        <f t="shared" si="7"/>
        <v>315.32999999999993</v>
      </c>
      <c r="G48" s="6">
        <v>294.52999999999997</v>
      </c>
      <c r="H48" s="6"/>
      <c r="I48" s="5">
        <f t="shared" si="8"/>
        <v>-294.52999999999997</v>
      </c>
      <c r="J48" s="5">
        <f t="shared" si="9"/>
        <v>20.799999999999955</v>
      </c>
    </row>
    <row r="49" spans="1:10" x14ac:dyDescent="0.3">
      <c r="A49" t="s">
        <v>69</v>
      </c>
      <c r="B49" s="10">
        <v>44882.197916666664</v>
      </c>
      <c r="C49" s="10">
        <f t="shared" si="0"/>
        <v>44882.277777777774</v>
      </c>
      <c r="D49" s="6">
        <v>1311.76</v>
      </c>
      <c r="E49" s="6">
        <v>2649.76</v>
      </c>
      <c r="F49" s="5">
        <f t="shared" si="7"/>
        <v>1338.0000000000002</v>
      </c>
      <c r="G49" s="6">
        <v>1188.24</v>
      </c>
      <c r="I49" s="5">
        <f t="shared" si="8"/>
        <v>-1188.24</v>
      </c>
      <c r="J49" s="5">
        <f t="shared" si="9"/>
        <v>149.76000000000022</v>
      </c>
    </row>
    <row r="50" spans="1:10" x14ac:dyDescent="0.3">
      <c r="A50" t="s">
        <v>71</v>
      </c>
      <c r="B50" s="10">
        <v>44882.197916666664</v>
      </c>
      <c r="C50" s="10">
        <f t="shared" si="0"/>
        <v>44882.277777777774</v>
      </c>
      <c r="D50" s="6">
        <v>3059.33</v>
      </c>
      <c r="E50" s="6">
        <v>5200.8599999999997</v>
      </c>
      <c r="F50" s="5">
        <f t="shared" si="7"/>
        <v>2141.5299999999997</v>
      </c>
      <c r="G50" s="6">
        <v>1940.64</v>
      </c>
      <c r="I50" s="5">
        <f t="shared" si="8"/>
        <v>-1940.64</v>
      </c>
      <c r="J50" s="5">
        <f t="shared" si="9"/>
        <v>200.88999999999965</v>
      </c>
    </row>
    <row r="51" spans="1:10" x14ac:dyDescent="0.3">
      <c r="A51" t="s">
        <v>72</v>
      </c>
      <c r="B51" s="14">
        <v>44884.270833333336</v>
      </c>
      <c r="C51" s="10">
        <f t="shared" si="0"/>
        <v>44884.350694444445</v>
      </c>
      <c r="D51" s="6">
        <v>3023.26</v>
      </c>
      <c r="E51" s="6"/>
      <c r="F51" s="5">
        <f t="shared" si="7"/>
        <v>-3023.26</v>
      </c>
      <c r="G51" s="6">
        <v>1976.74</v>
      </c>
      <c r="H51" s="6">
        <v>5139.5200000000004</v>
      </c>
      <c r="I51" s="5">
        <f t="shared" si="8"/>
        <v>3162.7800000000007</v>
      </c>
      <c r="J51" s="5">
        <f t="shared" si="9"/>
        <v>139.52000000000044</v>
      </c>
    </row>
    <row r="52" spans="1:10" x14ac:dyDescent="0.3">
      <c r="A52" t="s">
        <v>73</v>
      </c>
      <c r="B52" s="14">
        <v>44884.708333333336</v>
      </c>
      <c r="C52" s="10">
        <f t="shared" si="0"/>
        <v>44884.788194444445</v>
      </c>
      <c r="D52" s="6">
        <v>1380</v>
      </c>
      <c r="E52" s="6">
        <v>2346</v>
      </c>
      <c r="F52" s="5">
        <f t="shared" si="7"/>
        <v>966</v>
      </c>
      <c r="G52" s="6">
        <v>920</v>
      </c>
      <c r="I52" s="5">
        <f t="shared" si="8"/>
        <v>-920</v>
      </c>
      <c r="J52" s="5">
        <f t="shared" si="9"/>
        <v>46</v>
      </c>
    </row>
    <row r="53" spans="1:10" x14ac:dyDescent="0.3">
      <c r="A53" t="s">
        <v>74</v>
      </c>
      <c r="B53" s="10">
        <v>44884.989583333336</v>
      </c>
      <c r="C53" s="10">
        <f t="shared" ref="C53:C66" si="10" xml:space="preserve"> B53+L$1</f>
        <v>44885.069444444445</v>
      </c>
      <c r="D53" s="6">
        <v>2603.33</v>
      </c>
      <c r="E53" s="6">
        <v>4165.33</v>
      </c>
      <c r="F53" s="5">
        <f t="shared" ref="F53:F66" si="11">E53-D53</f>
        <v>1562</v>
      </c>
      <c r="G53" s="6">
        <v>1466.67</v>
      </c>
      <c r="I53" s="5">
        <f t="shared" ref="I53:I66" si="12">H53-G53</f>
        <v>-1466.67</v>
      </c>
      <c r="J53" s="5">
        <f t="shared" ref="J53:J66" si="13">F53+I53</f>
        <v>95.329999999999927</v>
      </c>
    </row>
    <row r="54" spans="1:10" x14ac:dyDescent="0.3">
      <c r="A54" t="s">
        <v>75</v>
      </c>
      <c r="B54" s="10">
        <v>44885.041666666664</v>
      </c>
      <c r="C54" s="10">
        <f t="shared" si="10"/>
        <v>44885.121527777774</v>
      </c>
      <c r="D54" s="6">
        <v>2346.21</v>
      </c>
      <c r="E54" s="6">
        <v>3871.25</v>
      </c>
      <c r="F54" s="5">
        <f t="shared" si="11"/>
        <v>1525.04</v>
      </c>
      <c r="G54" s="6">
        <v>1433.79</v>
      </c>
      <c r="I54" s="5">
        <f t="shared" si="12"/>
        <v>-1433.79</v>
      </c>
      <c r="J54" s="5">
        <f t="shared" si="13"/>
        <v>91.25</v>
      </c>
    </row>
    <row r="55" spans="1:10" x14ac:dyDescent="0.3">
      <c r="A55" t="s">
        <v>76</v>
      </c>
      <c r="B55" s="10">
        <v>44885.6875</v>
      </c>
      <c r="C55" s="10">
        <f t="shared" si="10"/>
        <v>44885.767361111109</v>
      </c>
      <c r="D55" s="6">
        <v>1310.0999999999999</v>
      </c>
      <c r="E55" s="6">
        <v>2594</v>
      </c>
      <c r="F55" s="5">
        <f t="shared" si="11"/>
        <v>1283.9000000000001</v>
      </c>
      <c r="G55" s="6">
        <v>1189.9000000000001</v>
      </c>
      <c r="I55" s="5">
        <f t="shared" si="12"/>
        <v>-1189.9000000000001</v>
      </c>
      <c r="J55" s="5">
        <f t="shared" si="13"/>
        <v>94</v>
      </c>
    </row>
    <row r="56" spans="1:10" x14ac:dyDescent="0.3">
      <c r="A56" s="13" t="s">
        <v>77</v>
      </c>
      <c r="B56" s="14">
        <v>44885.375</v>
      </c>
      <c r="C56" s="10">
        <f t="shared" si="10"/>
        <v>44885.454861111109</v>
      </c>
      <c r="D56" s="6">
        <v>2241.5500000000002</v>
      </c>
      <c r="E56" s="6"/>
      <c r="F56" s="5">
        <f t="shared" si="11"/>
        <v>-2241.5500000000002</v>
      </c>
      <c r="G56" s="6">
        <v>1758.45</v>
      </c>
      <c r="H56" s="6">
        <v>4079.6</v>
      </c>
      <c r="I56" s="5">
        <f t="shared" si="12"/>
        <v>2321.1499999999996</v>
      </c>
      <c r="J56" s="5">
        <f t="shared" si="13"/>
        <v>79.599999999999454</v>
      </c>
    </row>
    <row r="57" spans="1:10" x14ac:dyDescent="0.3">
      <c r="A57" t="s">
        <v>78</v>
      </c>
      <c r="B57" s="10">
        <v>44885.583333333336</v>
      </c>
      <c r="C57" s="10">
        <f t="shared" si="10"/>
        <v>44885.663194444445</v>
      </c>
      <c r="D57">
        <v>800.24</v>
      </c>
      <c r="E57" s="6">
        <v>1560.47</v>
      </c>
      <c r="F57" s="5">
        <f t="shared" si="11"/>
        <v>760.23</v>
      </c>
      <c r="G57">
        <v>699.76</v>
      </c>
      <c r="I57" s="5">
        <f t="shared" si="12"/>
        <v>-699.76</v>
      </c>
      <c r="J57" s="5">
        <f t="shared" si="13"/>
        <v>60.470000000000027</v>
      </c>
    </row>
    <row r="58" spans="1:10" x14ac:dyDescent="0.3">
      <c r="A58" t="s">
        <v>81</v>
      </c>
      <c r="B58" s="14">
        <v>44887.104166666664</v>
      </c>
      <c r="C58" s="10">
        <f t="shared" si="10"/>
        <v>44887.184027777774</v>
      </c>
      <c r="D58" s="6">
        <v>1298.54</v>
      </c>
      <c r="E58" s="6"/>
      <c r="F58" s="5">
        <f t="shared" si="11"/>
        <v>-1298.54</v>
      </c>
      <c r="G58" s="6">
        <v>1201.46</v>
      </c>
      <c r="H58" s="6">
        <v>2571.12</v>
      </c>
      <c r="I58" s="5">
        <f t="shared" si="12"/>
        <v>1369.6599999999999</v>
      </c>
      <c r="J58" s="5">
        <f t="shared" si="13"/>
        <v>71.119999999999891</v>
      </c>
    </row>
    <row r="59" spans="1:10" x14ac:dyDescent="0.3">
      <c r="A59" t="s">
        <v>80</v>
      </c>
      <c r="B59" s="10">
        <v>44887.25</v>
      </c>
      <c r="C59" s="10">
        <f t="shared" si="10"/>
        <v>44887.329861111109</v>
      </c>
      <c r="D59" s="6">
        <v>781.56</v>
      </c>
      <c r="E59" s="6">
        <v>1250.5</v>
      </c>
      <c r="F59" s="5">
        <f t="shared" si="11"/>
        <v>468.94000000000005</v>
      </c>
      <c r="G59" s="6">
        <v>443.44</v>
      </c>
      <c r="I59" s="5">
        <f t="shared" si="12"/>
        <v>-443.44</v>
      </c>
      <c r="J59" s="5">
        <f t="shared" si="13"/>
        <v>25.500000000000057</v>
      </c>
    </row>
    <row r="60" spans="1:10" x14ac:dyDescent="0.3">
      <c r="A60" t="s">
        <v>79</v>
      </c>
      <c r="B60" s="10">
        <v>44887.697916666664</v>
      </c>
      <c r="C60" s="10">
        <f t="shared" si="10"/>
        <v>44887.777777777774</v>
      </c>
      <c r="D60" s="6">
        <v>1220.48</v>
      </c>
      <c r="F60" s="5">
        <f t="shared" si="11"/>
        <v>-1220.48</v>
      </c>
      <c r="G60" s="6">
        <v>979.52</v>
      </c>
      <c r="H60" s="6"/>
      <c r="I60" s="5">
        <f t="shared" si="12"/>
        <v>-979.52</v>
      </c>
      <c r="J60" s="5">
        <f t="shared" si="13"/>
        <v>-2200</v>
      </c>
    </row>
    <row r="61" spans="1:10" x14ac:dyDescent="0.3">
      <c r="A61" t="s">
        <v>82</v>
      </c>
      <c r="B61" s="10">
        <v>44888.943055555559</v>
      </c>
      <c r="C61" s="10">
        <f t="shared" si="10"/>
        <v>44889.022916666669</v>
      </c>
      <c r="D61" s="6">
        <v>522.35</v>
      </c>
      <c r="E61">
        <v>997.69</v>
      </c>
      <c r="F61" s="5">
        <f t="shared" si="11"/>
        <v>475.34000000000003</v>
      </c>
      <c r="G61" s="6">
        <v>457.65</v>
      </c>
      <c r="I61" s="5">
        <f t="shared" si="12"/>
        <v>-457.65</v>
      </c>
      <c r="J61" s="5">
        <f t="shared" si="13"/>
        <v>17.690000000000055</v>
      </c>
    </row>
    <row r="62" spans="1:10" x14ac:dyDescent="0.3">
      <c r="A62" t="s">
        <v>83</v>
      </c>
      <c r="B62" s="10">
        <v>44890.541666666664</v>
      </c>
      <c r="C62" s="10">
        <f t="shared" si="10"/>
        <v>44890.621527777774</v>
      </c>
      <c r="D62" s="6">
        <v>1006</v>
      </c>
      <c r="E62" s="6">
        <v>2364.1</v>
      </c>
      <c r="F62" s="5">
        <f t="shared" si="11"/>
        <v>1358.1</v>
      </c>
      <c r="G62" s="6">
        <v>1194</v>
      </c>
      <c r="I62" s="5">
        <f t="shared" si="12"/>
        <v>-1194</v>
      </c>
      <c r="J62" s="5">
        <f t="shared" si="13"/>
        <v>164.09999999999991</v>
      </c>
    </row>
    <row r="63" spans="1:10" x14ac:dyDescent="0.3">
      <c r="A63" t="s">
        <v>84</v>
      </c>
      <c r="B63" s="14">
        <v>44890.697916666664</v>
      </c>
      <c r="C63" s="10">
        <f t="shared" si="10"/>
        <v>44890.777777777774</v>
      </c>
      <c r="D63" s="6">
        <v>479.44</v>
      </c>
      <c r="E63" s="6">
        <v>958.88</v>
      </c>
      <c r="F63" s="5">
        <f t="shared" si="11"/>
        <v>479.44</v>
      </c>
      <c r="G63" s="6">
        <v>420.56</v>
      </c>
      <c r="I63" s="5">
        <f t="shared" si="12"/>
        <v>-420.56</v>
      </c>
      <c r="J63" s="5">
        <f t="shared" si="13"/>
        <v>58.879999999999995</v>
      </c>
    </row>
    <row r="64" spans="1:10" x14ac:dyDescent="0.3">
      <c r="A64" t="s">
        <v>85</v>
      </c>
      <c r="B64" s="10">
        <v>44892.520833333336</v>
      </c>
      <c r="C64" s="10">
        <f t="shared" si="10"/>
        <v>44892.600694444445</v>
      </c>
      <c r="D64" s="6">
        <v>970.57</v>
      </c>
      <c r="E64" s="6">
        <v>1873.2</v>
      </c>
      <c r="F64" s="5">
        <f t="shared" si="11"/>
        <v>902.63</v>
      </c>
      <c r="G64" s="6">
        <v>879.43</v>
      </c>
      <c r="I64" s="5">
        <f t="shared" si="12"/>
        <v>-879.43</v>
      </c>
      <c r="J64" s="5">
        <f t="shared" si="13"/>
        <v>23.200000000000045</v>
      </c>
    </row>
    <row r="65" spans="1:10" x14ac:dyDescent="0.3">
      <c r="A65" t="s">
        <v>86</v>
      </c>
      <c r="B65" s="10">
        <v>44893.083333333336</v>
      </c>
      <c r="C65" s="10">
        <f t="shared" si="10"/>
        <v>44893.163194444445</v>
      </c>
      <c r="D65" s="6">
        <v>511.85</v>
      </c>
      <c r="E65" s="6">
        <v>880.38</v>
      </c>
      <c r="F65" s="5">
        <f t="shared" si="11"/>
        <v>368.53</v>
      </c>
      <c r="G65" s="6">
        <v>352.15</v>
      </c>
      <c r="I65" s="5">
        <f t="shared" si="12"/>
        <v>-352.15</v>
      </c>
      <c r="J65" s="5">
        <f t="shared" si="13"/>
        <v>16.379999999999995</v>
      </c>
    </row>
    <row r="66" spans="1:10" x14ac:dyDescent="0.3">
      <c r="A66" t="s">
        <v>87</v>
      </c>
      <c r="B66" s="10">
        <v>44893.645833333336</v>
      </c>
      <c r="C66" s="10">
        <f t="shared" si="10"/>
        <v>44893.725694444445</v>
      </c>
      <c r="D66" s="6">
        <v>547.95000000000005</v>
      </c>
      <c r="E66" s="6"/>
      <c r="F66" s="5">
        <f t="shared" si="11"/>
        <v>-547.95000000000005</v>
      </c>
      <c r="G66" s="6">
        <v>452.05</v>
      </c>
      <c r="H66" s="6">
        <v>1084.92</v>
      </c>
      <c r="I66" s="5">
        <f t="shared" si="12"/>
        <v>632.87000000000012</v>
      </c>
      <c r="J66" s="5">
        <f t="shared" si="13"/>
        <v>84.920000000000073</v>
      </c>
    </row>
    <row r="67" spans="1:10" x14ac:dyDescent="0.3">
      <c r="A67" t="s">
        <v>88</v>
      </c>
      <c r="B67" s="10">
        <v>44894.375</v>
      </c>
      <c r="C67" s="10">
        <f t="shared" ref="C67:C130" si="14" xml:space="preserve"> B67+L$1</f>
        <v>44894.454861111109</v>
      </c>
      <c r="D67">
        <v>950.94</v>
      </c>
      <c r="E67">
        <v>1454.94</v>
      </c>
      <c r="F67" s="5">
        <f t="shared" ref="F67:F130" si="15">E67-D67</f>
        <v>504</v>
      </c>
      <c r="G67">
        <v>449.06</v>
      </c>
      <c r="I67" s="5">
        <f t="shared" ref="I67:I130" si="16">H67-G67</f>
        <v>-449.06</v>
      </c>
      <c r="J67" s="5">
        <f t="shared" ref="J67:J130" si="17">F67+I67</f>
        <v>54.94</v>
      </c>
    </row>
    <row r="68" spans="1:10" x14ac:dyDescent="0.3">
      <c r="A68" t="s">
        <v>89</v>
      </c>
      <c r="B68" s="10">
        <v>44902.333333333336</v>
      </c>
      <c r="C68" s="10">
        <f t="shared" si="14"/>
        <v>44902.413194444445</v>
      </c>
      <c r="D68" s="6">
        <v>354</v>
      </c>
      <c r="E68" s="6">
        <v>619.5</v>
      </c>
      <c r="F68" s="5">
        <f t="shared" si="15"/>
        <v>265.5</v>
      </c>
      <c r="G68" s="6">
        <v>246</v>
      </c>
      <c r="I68" s="5">
        <f t="shared" si="16"/>
        <v>-246</v>
      </c>
      <c r="J68" s="5">
        <f t="shared" si="17"/>
        <v>19.5</v>
      </c>
    </row>
    <row r="69" spans="1:10" x14ac:dyDescent="0.3">
      <c r="C69" s="10">
        <f t="shared" si="14"/>
        <v>7.9861111111111105E-2</v>
      </c>
      <c r="F69" s="5">
        <f t="shared" si="15"/>
        <v>0</v>
      </c>
      <c r="I69" s="5">
        <f t="shared" si="16"/>
        <v>0</v>
      </c>
      <c r="J69" s="5">
        <f t="shared" si="17"/>
        <v>0</v>
      </c>
    </row>
    <row r="70" spans="1:10" x14ac:dyDescent="0.3">
      <c r="C70" s="10">
        <f t="shared" si="14"/>
        <v>7.9861111111111105E-2</v>
      </c>
      <c r="F70" s="5">
        <f t="shared" si="15"/>
        <v>0</v>
      </c>
      <c r="I70" s="5">
        <f t="shared" si="16"/>
        <v>0</v>
      </c>
      <c r="J70" s="5">
        <f t="shared" si="17"/>
        <v>0</v>
      </c>
    </row>
    <row r="71" spans="1:10" x14ac:dyDescent="0.3">
      <c r="C71" s="10">
        <f t="shared" si="14"/>
        <v>7.9861111111111105E-2</v>
      </c>
      <c r="F71" s="5">
        <f t="shared" si="15"/>
        <v>0</v>
      </c>
      <c r="I71" s="5">
        <f t="shared" si="16"/>
        <v>0</v>
      </c>
      <c r="J71" s="5">
        <f t="shared" si="17"/>
        <v>0</v>
      </c>
    </row>
    <row r="72" spans="1:10" x14ac:dyDescent="0.3">
      <c r="C72" s="10">
        <f t="shared" si="14"/>
        <v>7.9861111111111105E-2</v>
      </c>
      <c r="F72" s="5">
        <f t="shared" si="15"/>
        <v>0</v>
      </c>
      <c r="I72" s="5">
        <f t="shared" si="16"/>
        <v>0</v>
      </c>
      <c r="J72" s="5">
        <f t="shared" si="17"/>
        <v>0</v>
      </c>
    </row>
    <row r="73" spans="1:10" x14ac:dyDescent="0.3">
      <c r="C73" s="10">
        <f t="shared" si="14"/>
        <v>7.9861111111111105E-2</v>
      </c>
      <c r="F73" s="5">
        <f t="shared" si="15"/>
        <v>0</v>
      </c>
      <c r="I73" s="5">
        <f t="shared" si="16"/>
        <v>0</v>
      </c>
      <c r="J73" s="5">
        <f t="shared" si="17"/>
        <v>0</v>
      </c>
    </row>
    <row r="74" spans="1:10" x14ac:dyDescent="0.3">
      <c r="C74" s="10">
        <f t="shared" si="14"/>
        <v>7.9861111111111105E-2</v>
      </c>
      <c r="F74" s="5">
        <f t="shared" si="15"/>
        <v>0</v>
      </c>
      <c r="I74" s="5">
        <f t="shared" si="16"/>
        <v>0</v>
      </c>
      <c r="J74" s="5">
        <f t="shared" si="17"/>
        <v>0</v>
      </c>
    </row>
    <row r="75" spans="1:10" x14ac:dyDescent="0.3">
      <c r="C75" s="10">
        <f t="shared" si="14"/>
        <v>7.9861111111111105E-2</v>
      </c>
      <c r="F75" s="5">
        <f t="shared" si="15"/>
        <v>0</v>
      </c>
      <c r="I75" s="5">
        <f t="shared" si="16"/>
        <v>0</v>
      </c>
      <c r="J75" s="5">
        <f t="shared" si="17"/>
        <v>0</v>
      </c>
    </row>
    <row r="76" spans="1:10" x14ac:dyDescent="0.3">
      <c r="C76" s="10">
        <f t="shared" si="14"/>
        <v>7.9861111111111105E-2</v>
      </c>
      <c r="F76" s="5">
        <f t="shared" si="15"/>
        <v>0</v>
      </c>
      <c r="I76" s="5">
        <f t="shared" si="16"/>
        <v>0</v>
      </c>
      <c r="J76" s="5">
        <f t="shared" si="17"/>
        <v>0</v>
      </c>
    </row>
    <row r="77" spans="1:10" x14ac:dyDescent="0.3">
      <c r="C77" s="10">
        <f t="shared" si="14"/>
        <v>7.9861111111111105E-2</v>
      </c>
      <c r="F77" s="5">
        <f t="shared" si="15"/>
        <v>0</v>
      </c>
      <c r="I77" s="5">
        <f t="shared" si="16"/>
        <v>0</v>
      </c>
      <c r="J77" s="5">
        <f t="shared" si="17"/>
        <v>0</v>
      </c>
    </row>
    <row r="78" spans="1:10" x14ac:dyDescent="0.3">
      <c r="C78" s="10">
        <f t="shared" si="14"/>
        <v>7.9861111111111105E-2</v>
      </c>
      <c r="F78" s="5">
        <f t="shared" si="15"/>
        <v>0</v>
      </c>
      <c r="I78" s="5">
        <f t="shared" si="16"/>
        <v>0</v>
      </c>
      <c r="J78" s="5">
        <f t="shared" si="17"/>
        <v>0</v>
      </c>
    </row>
    <row r="79" spans="1:10" x14ac:dyDescent="0.3">
      <c r="C79" s="10">
        <f t="shared" si="14"/>
        <v>7.9861111111111105E-2</v>
      </c>
      <c r="F79" s="5">
        <f t="shared" si="15"/>
        <v>0</v>
      </c>
      <c r="I79" s="5">
        <f t="shared" si="16"/>
        <v>0</v>
      </c>
      <c r="J79" s="5">
        <f t="shared" si="17"/>
        <v>0</v>
      </c>
    </row>
    <row r="80" spans="1:10" x14ac:dyDescent="0.3">
      <c r="C80" s="10">
        <f t="shared" si="14"/>
        <v>7.9861111111111105E-2</v>
      </c>
      <c r="F80" s="5">
        <f t="shared" si="15"/>
        <v>0</v>
      </c>
      <c r="I80" s="5">
        <f t="shared" si="16"/>
        <v>0</v>
      </c>
      <c r="J80" s="5">
        <f t="shared" si="17"/>
        <v>0</v>
      </c>
    </row>
    <row r="81" spans="3:10" x14ac:dyDescent="0.3">
      <c r="C81" s="10">
        <f t="shared" si="14"/>
        <v>7.9861111111111105E-2</v>
      </c>
      <c r="F81" s="5">
        <f t="shared" si="15"/>
        <v>0</v>
      </c>
      <c r="I81" s="5">
        <f t="shared" si="16"/>
        <v>0</v>
      </c>
      <c r="J81" s="5">
        <f t="shared" si="17"/>
        <v>0</v>
      </c>
    </row>
    <row r="82" spans="3:10" x14ac:dyDescent="0.3">
      <c r="C82" s="10">
        <f t="shared" si="14"/>
        <v>7.9861111111111105E-2</v>
      </c>
      <c r="F82" s="5">
        <f t="shared" si="15"/>
        <v>0</v>
      </c>
      <c r="I82" s="5">
        <f t="shared" si="16"/>
        <v>0</v>
      </c>
      <c r="J82" s="5">
        <f t="shared" si="17"/>
        <v>0</v>
      </c>
    </row>
    <row r="83" spans="3:10" x14ac:dyDescent="0.3">
      <c r="C83" s="10">
        <f t="shared" si="14"/>
        <v>7.9861111111111105E-2</v>
      </c>
      <c r="F83" s="5">
        <f t="shared" si="15"/>
        <v>0</v>
      </c>
      <c r="I83" s="5">
        <f t="shared" si="16"/>
        <v>0</v>
      </c>
      <c r="J83" s="5">
        <f t="shared" si="17"/>
        <v>0</v>
      </c>
    </row>
    <row r="84" spans="3:10" x14ac:dyDescent="0.3">
      <c r="C84" s="10">
        <f t="shared" si="14"/>
        <v>7.9861111111111105E-2</v>
      </c>
      <c r="F84" s="5">
        <f t="shared" si="15"/>
        <v>0</v>
      </c>
      <c r="I84" s="5">
        <f t="shared" si="16"/>
        <v>0</v>
      </c>
      <c r="J84" s="5">
        <f t="shared" si="17"/>
        <v>0</v>
      </c>
    </row>
    <row r="85" spans="3:10" x14ac:dyDescent="0.3">
      <c r="C85" s="10">
        <f t="shared" si="14"/>
        <v>7.9861111111111105E-2</v>
      </c>
      <c r="F85" s="5">
        <f t="shared" si="15"/>
        <v>0</v>
      </c>
      <c r="I85" s="5">
        <f t="shared" si="16"/>
        <v>0</v>
      </c>
      <c r="J85" s="5">
        <f t="shared" si="17"/>
        <v>0</v>
      </c>
    </row>
    <row r="86" spans="3:10" x14ac:dyDescent="0.3">
      <c r="C86" s="10">
        <f t="shared" si="14"/>
        <v>7.9861111111111105E-2</v>
      </c>
      <c r="F86" s="5">
        <f t="shared" si="15"/>
        <v>0</v>
      </c>
      <c r="I86" s="5">
        <f t="shared" si="16"/>
        <v>0</v>
      </c>
      <c r="J86" s="5">
        <f t="shared" si="17"/>
        <v>0</v>
      </c>
    </row>
    <row r="87" spans="3:10" x14ac:dyDescent="0.3">
      <c r="C87" s="10">
        <f t="shared" si="14"/>
        <v>7.9861111111111105E-2</v>
      </c>
      <c r="F87" s="5">
        <f t="shared" si="15"/>
        <v>0</v>
      </c>
      <c r="I87" s="5">
        <f t="shared" si="16"/>
        <v>0</v>
      </c>
      <c r="J87" s="5">
        <f t="shared" si="17"/>
        <v>0</v>
      </c>
    </row>
    <row r="88" spans="3:10" x14ac:dyDescent="0.3">
      <c r="C88" s="10">
        <f t="shared" si="14"/>
        <v>7.9861111111111105E-2</v>
      </c>
      <c r="F88" s="5">
        <f t="shared" si="15"/>
        <v>0</v>
      </c>
      <c r="I88" s="5">
        <f t="shared" si="16"/>
        <v>0</v>
      </c>
      <c r="J88" s="5">
        <f t="shared" si="17"/>
        <v>0</v>
      </c>
    </row>
    <row r="89" spans="3:10" x14ac:dyDescent="0.3">
      <c r="C89" s="10">
        <f t="shared" si="14"/>
        <v>7.9861111111111105E-2</v>
      </c>
      <c r="F89" s="5">
        <f t="shared" si="15"/>
        <v>0</v>
      </c>
      <c r="I89" s="5">
        <f t="shared" si="16"/>
        <v>0</v>
      </c>
      <c r="J89" s="5">
        <f t="shared" si="17"/>
        <v>0</v>
      </c>
    </row>
    <row r="90" spans="3:10" x14ac:dyDescent="0.3">
      <c r="C90" s="10">
        <f t="shared" si="14"/>
        <v>7.9861111111111105E-2</v>
      </c>
      <c r="F90" s="5">
        <f t="shared" si="15"/>
        <v>0</v>
      </c>
      <c r="I90" s="5">
        <f t="shared" si="16"/>
        <v>0</v>
      </c>
      <c r="J90" s="5">
        <f t="shared" si="17"/>
        <v>0</v>
      </c>
    </row>
    <row r="91" spans="3:10" x14ac:dyDescent="0.3">
      <c r="C91" s="10">
        <f t="shared" si="14"/>
        <v>7.9861111111111105E-2</v>
      </c>
      <c r="F91" s="5">
        <f t="shared" si="15"/>
        <v>0</v>
      </c>
      <c r="I91" s="5">
        <f t="shared" si="16"/>
        <v>0</v>
      </c>
      <c r="J91" s="5">
        <f t="shared" si="17"/>
        <v>0</v>
      </c>
    </row>
    <row r="92" spans="3:10" x14ac:dyDescent="0.3">
      <c r="C92" s="10">
        <f t="shared" si="14"/>
        <v>7.9861111111111105E-2</v>
      </c>
      <c r="F92" s="5">
        <f t="shared" si="15"/>
        <v>0</v>
      </c>
      <c r="I92" s="5">
        <f t="shared" si="16"/>
        <v>0</v>
      </c>
      <c r="J92" s="5">
        <f t="shared" si="17"/>
        <v>0</v>
      </c>
    </row>
    <row r="93" spans="3:10" x14ac:dyDescent="0.3">
      <c r="C93" s="10">
        <f t="shared" si="14"/>
        <v>7.9861111111111105E-2</v>
      </c>
      <c r="F93" s="5">
        <f t="shared" si="15"/>
        <v>0</v>
      </c>
      <c r="I93" s="5">
        <f t="shared" si="16"/>
        <v>0</v>
      </c>
      <c r="J93" s="5">
        <f t="shared" si="17"/>
        <v>0</v>
      </c>
    </row>
    <row r="94" spans="3:10" x14ac:dyDescent="0.3">
      <c r="C94" s="10">
        <f t="shared" si="14"/>
        <v>7.9861111111111105E-2</v>
      </c>
      <c r="F94" s="5">
        <f t="shared" si="15"/>
        <v>0</v>
      </c>
      <c r="I94" s="5">
        <f t="shared" si="16"/>
        <v>0</v>
      </c>
      <c r="J94" s="5">
        <f t="shared" si="17"/>
        <v>0</v>
      </c>
    </row>
    <row r="95" spans="3:10" x14ac:dyDescent="0.3">
      <c r="C95" s="10">
        <f t="shared" si="14"/>
        <v>7.9861111111111105E-2</v>
      </c>
      <c r="F95" s="5">
        <f t="shared" si="15"/>
        <v>0</v>
      </c>
      <c r="I95" s="5">
        <f t="shared" si="16"/>
        <v>0</v>
      </c>
      <c r="J95" s="5">
        <f t="shared" si="17"/>
        <v>0</v>
      </c>
    </row>
    <row r="96" spans="3:10" x14ac:dyDescent="0.3">
      <c r="C96" s="10">
        <f t="shared" si="14"/>
        <v>7.9861111111111105E-2</v>
      </c>
      <c r="F96" s="5">
        <f t="shared" si="15"/>
        <v>0</v>
      </c>
      <c r="I96" s="5">
        <f t="shared" si="16"/>
        <v>0</v>
      </c>
      <c r="J96" s="5">
        <f t="shared" si="17"/>
        <v>0</v>
      </c>
    </row>
    <row r="97" spans="3:10" x14ac:dyDescent="0.3">
      <c r="C97" s="10">
        <f t="shared" si="14"/>
        <v>7.9861111111111105E-2</v>
      </c>
      <c r="F97" s="5">
        <f t="shared" si="15"/>
        <v>0</v>
      </c>
      <c r="I97" s="5">
        <f t="shared" si="16"/>
        <v>0</v>
      </c>
      <c r="J97" s="5">
        <f t="shared" si="17"/>
        <v>0</v>
      </c>
    </row>
    <row r="98" spans="3:10" x14ac:dyDescent="0.3">
      <c r="C98" s="10">
        <f t="shared" si="14"/>
        <v>7.9861111111111105E-2</v>
      </c>
      <c r="F98" s="5">
        <f t="shared" si="15"/>
        <v>0</v>
      </c>
      <c r="I98" s="5">
        <f t="shared" si="16"/>
        <v>0</v>
      </c>
      <c r="J98" s="5">
        <f t="shared" si="17"/>
        <v>0</v>
      </c>
    </row>
    <row r="99" spans="3:10" x14ac:dyDescent="0.3">
      <c r="C99" s="10">
        <f t="shared" si="14"/>
        <v>7.9861111111111105E-2</v>
      </c>
      <c r="F99" s="5">
        <f t="shared" si="15"/>
        <v>0</v>
      </c>
      <c r="I99" s="5">
        <f t="shared" si="16"/>
        <v>0</v>
      </c>
      <c r="J99" s="5">
        <f t="shared" si="17"/>
        <v>0</v>
      </c>
    </row>
    <row r="100" spans="3:10" x14ac:dyDescent="0.3">
      <c r="C100" s="10">
        <f t="shared" si="14"/>
        <v>7.9861111111111105E-2</v>
      </c>
      <c r="F100" s="5">
        <f t="shared" si="15"/>
        <v>0</v>
      </c>
      <c r="I100" s="5">
        <f t="shared" si="16"/>
        <v>0</v>
      </c>
      <c r="J100" s="5">
        <f t="shared" si="17"/>
        <v>0</v>
      </c>
    </row>
    <row r="101" spans="3:10" x14ac:dyDescent="0.3">
      <c r="C101" s="10">
        <f t="shared" si="14"/>
        <v>7.9861111111111105E-2</v>
      </c>
      <c r="F101" s="5">
        <f t="shared" si="15"/>
        <v>0</v>
      </c>
      <c r="I101" s="5">
        <f t="shared" si="16"/>
        <v>0</v>
      </c>
      <c r="J101" s="5">
        <f t="shared" si="17"/>
        <v>0</v>
      </c>
    </row>
    <row r="102" spans="3:10" x14ac:dyDescent="0.3">
      <c r="C102" s="10">
        <f t="shared" si="14"/>
        <v>7.9861111111111105E-2</v>
      </c>
      <c r="F102" s="5">
        <f t="shared" si="15"/>
        <v>0</v>
      </c>
      <c r="I102" s="5">
        <f t="shared" si="16"/>
        <v>0</v>
      </c>
      <c r="J102" s="5">
        <f t="shared" si="17"/>
        <v>0</v>
      </c>
    </row>
    <row r="103" spans="3:10" x14ac:dyDescent="0.3">
      <c r="C103" s="10">
        <f t="shared" si="14"/>
        <v>7.9861111111111105E-2</v>
      </c>
      <c r="F103" s="5">
        <f t="shared" si="15"/>
        <v>0</v>
      </c>
      <c r="I103" s="5">
        <f t="shared" si="16"/>
        <v>0</v>
      </c>
      <c r="J103" s="5">
        <f t="shared" si="17"/>
        <v>0</v>
      </c>
    </row>
    <row r="104" spans="3:10" x14ac:dyDescent="0.3">
      <c r="C104" s="10">
        <f t="shared" si="14"/>
        <v>7.9861111111111105E-2</v>
      </c>
      <c r="F104" s="5">
        <f t="shared" si="15"/>
        <v>0</v>
      </c>
      <c r="I104" s="5">
        <f t="shared" si="16"/>
        <v>0</v>
      </c>
      <c r="J104" s="5">
        <f t="shared" si="17"/>
        <v>0</v>
      </c>
    </row>
    <row r="105" spans="3:10" x14ac:dyDescent="0.3">
      <c r="C105" s="10">
        <f t="shared" si="14"/>
        <v>7.9861111111111105E-2</v>
      </c>
      <c r="F105" s="5">
        <f t="shared" si="15"/>
        <v>0</v>
      </c>
      <c r="I105" s="5">
        <f t="shared" si="16"/>
        <v>0</v>
      </c>
      <c r="J105" s="5">
        <f t="shared" si="17"/>
        <v>0</v>
      </c>
    </row>
    <row r="106" spans="3:10" x14ac:dyDescent="0.3">
      <c r="C106" s="10">
        <f t="shared" si="14"/>
        <v>7.9861111111111105E-2</v>
      </c>
      <c r="F106" s="5">
        <f t="shared" si="15"/>
        <v>0</v>
      </c>
      <c r="I106" s="5">
        <f t="shared" si="16"/>
        <v>0</v>
      </c>
      <c r="J106" s="5">
        <f t="shared" si="17"/>
        <v>0</v>
      </c>
    </row>
    <row r="107" spans="3:10" x14ac:dyDescent="0.3">
      <c r="C107" s="10">
        <f t="shared" si="14"/>
        <v>7.9861111111111105E-2</v>
      </c>
      <c r="F107" s="5">
        <f t="shared" si="15"/>
        <v>0</v>
      </c>
      <c r="I107" s="5">
        <f t="shared" si="16"/>
        <v>0</v>
      </c>
      <c r="J107" s="5">
        <f t="shared" si="17"/>
        <v>0</v>
      </c>
    </row>
    <row r="108" spans="3:10" x14ac:dyDescent="0.3">
      <c r="C108" s="10">
        <f t="shared" si="14"/>
        <v>7.9861111111111105E-2</v>
      </c>
      <c r="F108" s="5">
        <f t="shared" si="15"/>
        <v>0</v>
      </c>
      <c r="I108" s="5">
        <f t="shared" si="16"/>
        <v>0</v>
      </c>
      <c r="J108" s="5">
        <f t="shared" si="17"/>
        <v>0</v>
      </c>
    </row>
    <row r="109" spans="3:10" x14ac:dyDescent="0.3">
      <c r="C109" s="10">
        <f t="shared" si="14"/>
        <v>7.9861111111111105E-2</v>
      </c>
      <c r="F109" s="5">
        <f t="shared" si="15"/>
        <v>0</v>
      </c>
      <c r="I109" s="5">
        <f t="shared" si="16"/>
        <v>0</v>
      </c>
      <c r="J109" s="5">
        <f t="shared" si="17"/>
        <v>0</v>
      </c>
    </row>
    <row r="110" spans="3:10" x14ac:dyDescent="0.3">
      <c r="C110" s="10">
        <f t="shared" si="14"/>
        <v>7.9861111111111105E-2</v>
      </c>
      <c r="F110" s="5">
        <f t="shared" si="15"/>
        <v>0</v>
      </c>
      <c r="I110" s="5">
        <f t="shared" si="16"/>
        <v>0</v>
      </c>
      <c r="J110" s="5">
        <f t="shared" si="17"/>
        <v>0</v>
      </c>
    </row>
    <row r="111" spans="3:10" x14ac:dyDescent="0.3">
      <c r="C111" s="10">
        <f t="shared" si="14"/>
        <v>7.9861111111111105E-2</v>
      </c>
      <c r="F111" s="5">
        <f t="shared" si="15"/>
        <v>0</v>
      </c>
      <c r="I111" s="5">
        <f t="shared" si="16"/>
        <v>0</v>
      </c>
      <c r="J111" s="5">
        <f t="shared" si="17"/>
        <v>0</v>
      </c>
    </row>
    <row r="112" spans="3:10" x14ac:dyDescent="0.3">
      <c r="C112" s="10">
        <f t="shared" si="14"/>
        <v>7.9861111111111105E-2</v>
      </c>
      <c r="F112" s="5">
        <f t="shared" si="15"/>
        <v>0</v>
      </c>
      <c r="I112" s="5">
        <f t="shared" si="16"/>
        <v>0</v>
      </c>
      <c r="J112" s="5">
        <f t="shared" si="17"/>
        <v>0</v>
      </c>
    </row>
    <row r="113" spans="3:10" x14ac:dyDescent="0.3">
      <c r="C113" s="10">
        <f t="shared" si="14"/>
        <v>7.9861111111111105E-2</v>
      </c>
      <c r="F113" s="5">
        <f t="shared" si="15"/>
        <v>0</v>
      </c>
      <c r="I113" s="5">
        <f t="shared" si="16"/>
        <v>0</v>
      </c>
      <c r="J113" s="5">
        <f t="shared" si="17"/>
        <v>0</v>
      </c>
    </row>
    <row r="114" spans="3:10" x14ac:dyDescent="0.3">
      <c r="C114" s="10">
        <f t="shared" si="14"/>
        <v>7.9861111111111105E-2</v>
      </c>
      <c r="F114" s="5">
        <f t="shared" si="15"/>
        <v>0</v>
      </c>
      <c r="I114" s="5">
        <f t="shared" si="16"/>
        <v>0</v>
      </c>
      <c r="J114" s="5">
        <f t="shared" si="17"/>
        <v>0</v>
      </c>
    </row>
    <row r="115" spans="3:10" x14ac:dyDescent="0.3">
      <c r="C115" s="10">
        <f t="shared" si="14"/>
        <v>7.9861111111111105E-2</v>
      </c>
      <c r="F115" s="5">
        <f t="shared" si="15"/>
        <v>0</v>
      </c>
      <c r="I115" s="5">
        <f t="shared" si="16"/>
        <v>0</v>
      </c>
      <c r="J115" s="5">
        <f t="shared" si="17"/>
        <v>0</v>
      </c>
    </row>
    <row r="116" spans="3:10" x14ac:dyDescent="0.3">
      <c r="C116" s="10">
        <f t="shared" si="14"/>
        <v>7.9861111111111105E-2</v>
      </c>
      <c r="F116" s="5">
        <f t="shared" si="15"/>
        <v>0</v>
      </c>
      <c r="I116" s="5">
        <f t="shared" si="16"/>
        <v>0</v>
      </c>
      <c r="J116" s="5">
        <f t="shared" si="17"/>
        <v>0</v>
      </c>
    </row>
    <row r="117" spans="3:10" x14ac:dyDescent="0.3">
      <c r="C117" s="10">
        <f t="shared" si="14"/>
        <v>7.9861111111111105E-2</v>
      </c>
      <c r="F117" s="5">
        <f t="shared" si="15"/>
        <v>0</v>
      </c>
      <c r="I117" s="5">
        <f t="shared" si="16"/>
        <v>0</v>
      </c>
      <c r="J117" s="5">
        <f t="shared" si="17"/>
        <v>0</v>
      </c>
    </row>
    <row r="118" spans="3:10" x14ac:dyDescent="0.3">
      <c r="C118" s="10">
        <f t="shared" si="14"/>
        <v>7.9861111111111105E-2</v>
      </c>
      <c r="F118" s="5">
        <f t="shared" si="15"/>
        <v>0</v>
      </c>
      <c r="I118" s="5">
        <f t="shared" si="16"/>
        <v>0</v>
      </c>
      <c r="J118" s="5">
        <f t="shared" si="17"/>
        <v>0</v>
      </c>
    </row>
    <row r="119" spans="3:10" x14ac:dyDescent="0.3">
      <c r="C119" s="10">
        <f t="shared" si="14"/>
        <v>7.9861111111111105E-2</v>
      </c>
      <c r="F119" s="5">
        <f t="shared" si="15"/>
        <v>0</v>
      </c>
      <c r="I119" s="5">
        <f t="shared" si="16"/>
        <v>0</v>
      </c>
      <c r="J119" s="5">
        <f t="shared" si="17"/>
        <v>0</v>
      </c>
    </row>
    <row r="120" spans="3:10" x14ac:dyDescent="0.3">
      <c r="C120" s="10">
        <f t="shared" si="14"/>
        <v>7.9861111111111105E-2</v>
      </c>
      <c r="F120" s="5">
        <f t="shared" si="15"/>
        <v>0</v>
      </c>
      <c r="I120" s="5">
        <f t="shared" si="16"/>
        <v>0</v>
      </c>
      <c r="J120" s="5">
        <f t="shared" si="17"/>
        <v>0</v>
      </c>
    </row>
    <row r="121" spans="3:10" x14ac:dyDescent="0.3">
      <c r="C121" s="10">
        <f t="shared" si="14"/>
        <v>7.9861111111111105E-2</v>
      </c>
      <c r="F121" s="5">
        <f t="shared" si="15"/>
        <v>0</v>
      </c>
      <c r="I121" s="5">
        <f t="shared" si="16"/>
        <v>0</v>
      </c>
      <c r="J121" s="5">
        <f t="shared" si="17"/>
        <v>0</v>
      </c>
    </row>
    <row r="122" spans="3:10" x14ac:dyDescent="0.3">
      <c r="C122" s="10">
        <f t="shared" si="14"/>
        <v>7.9861111111111105E-2</v>
      </c>
      <c r="F122" s="5">
        <f t="shared" si="15"/>
        <v>0</v>
      </c>
      <c r="I122" s="5">
        <f t="shared" si="16"/>
        <v>0</v>
      </c>
      <c r="J122" s="5">
        <f t="shared" si="17"/>
        <v>0</v>
      </c>
    </row>
    <row r="123" spans="3:10" x14ac:dyDescent="0.3">
      <c r="C123" s="10">
        <f t="shared" si="14"/>
        <v>7.9861111111111105E-2</v>
      </c>
      <c r="F123" s="5">
        <f t="shared" si="15"/>
        <v>0</v>
      </c>
      <c r="I123" s="5">
        <f t="shared" si="16"/>
        <v>0</v>
      </c>
      <c r="J123" s="5">
        <f t="shared" si="17"/>
        <v>0</v>
      </c>
    </row>
    <row r="124" spans="3:10" x14ac:dyDescent="0.3">
      <c r="C124" s="10">
        <f t="shared" si="14"/>
        <v>7.9861111111111105E-2</v>
      </c>
      <c r="F124" s="5">
        <f t="shared" si="15"/>
        <v>0</v>
      </c>
      <c r="I124" s="5">
        <f t="shared" si="16"/>
        <v>0</v>
      </c>
      <c r="J124" s="5">
        <f t="shared" si="17"/>
        <v>0</v>
      </c>
    </row>
    <row r="125" spans="3:10" x14ac:dyDescent="0.3">
      <c r="C125" s="10">
        <f t="shared" si="14"/>
        <v>7.9861111111111105E-2</v>
      </c>
      <c r="F125" s="5">
        <f t="shared" si="15"/>
        <v>0</v>
      </c>
      <c r="I125" s="5">
        <f t="shared" si="16"/>
        <v>0</v>
      </c>
      <c r="J125" s="5">
        <f t="shared" si="17"/>
        <v>0</v>
      </c>
    </row>
    <row r="126" spans="3:10" x14ac:dyDescent="0.3">
      <c r="C126" s="10">
        <f t="shared" si="14"/>
        <v>7.9861111111111105E-2</v>
      </c>
      <c r="F126" s="5">
        <f t="shared" si="15"/>
        <v>0</v>
      </c>
      <c r="I126" s="5">
        <f t="shared" si="16"/>
        <v>0</v>
      </c>
      <c r="J126" s="5">
        <f t="shared" si="17"/>
        <v>0</v>
      </c>
    </row>
    <row r="127" spans="3:10" x14ac:dyDescent="0.3">
      <c r="C127" s="10">
        <f t="shared" si="14"/>
        <v>7.9861111111111105E-2</v>
      </c>
      <c r="F127" s="5">
        <f t="shared" si="15"/>
        <v>0</v>
      </c>
      <c r="I127" s="5">
        <f t="shared" si="16"/>
        <v>0</v>
      </c>
      <c r="J127" s="5">
        <f t="shared" si="17"/>
        <v>0</v>
      </c>
    </row>
    <row r="128" spans="3:10" x14ac:dyDescent="0.3">
      <c r="C128" s="10">
        <f t="shared" si="14"/>
        <v>7.9861111111111105E-2</v>
      </c>
      <c r="F128" s="5">
        <f t="shared" si="15"/>
        <v>0</v>
      </c>
      <c r="I128" s="5">
        <f t="shared" si="16"/>
        <v>0</v>
      </c>
      <c r="J128" s="5">
        <f t="shared" si="17"/>
        <v>0</v>
      </c>
    </row>
    <row r="129" spans="3:10" x14ac:dyDescent="0.3">
      <c r="C129" s="10">
        <f t="shared" si="14"/>
        <v>7.9861111111111105E-2</v>
      </c>
      <c r="F129" s="5">
        <f t="shared" si="15"/>
        <v>0</v>
      </c>
      <c r="I129" s="5">
        <f t="shared" si="16"/>
        <v>0</v>
      </c>
      <c r="J129" s="5">
        <f t="shared" si="17"/>
        <v>0</v>
      </c>
    </row>
    <row r="130" spans="3:10" x14ac:dyDescent="0.3">
      <c r="C130" s="10">
        <f t="shared" si="14"/>
        <v>7.9861111111111105E-2</v>
      </c>
      <c r="F130" s="5">
        <f t="shared" si="15"/>
        <v>0</v>
      </c>
      <c r="I130" s="5">
        <f t="shared" si="16"/>
        <v>0</v>
      </c>
      <c r="J130" s="5">
        <f t="shared" si="17"/>
        <v>0</v>
      </c>
    </row>
    <row r="131" spans="3:10" x14ac:dyDescent="0.3">
      <c r="C131" s="10">
        <f t="shared" ref="C131:C179" si="18" xml:space="preserve"> B131+L$1</f>
        <v>7.9861111111111105E-2</v>
      </c>
      <c r="F131" s="5">
        <f t="shared" ref="F131:F179" si="19">E131-D131</f>
        <v>0</v>
      </c>
      <c r="I131" s="5">
        <f t="shared" ref="I131:I179" si="20">H131-G131</f>
        <v>0</v>
      </c>
      <c r="J131" s="5">
        <f t="shared" ref="J131:J179" si="21">F131+I131</f>
        <v>0</v>
      </c>
    </row>
    <row r="132" spans="3:10" x14ac:dyDescent="0.3">
      <c r="C132" s="10">
        <f t="shared" si="18"/>
        <v>7.9861111111111105E-2</v>
      </c>
      <c r="F132" s="5">
        <f t="shared" si="19"/>
        <v>0</v>
      </c>
      <c r="I132" s="5">
        <f t="shared" si="20"/>
        <v>0</v>
      </c>
      <c r="J132" s="5">
        <f t="shared" si="21"/>
        <v>0</v>
      </c>
    </row>
    <row r="133" spans="3:10" x14ac:dyDescent="0.3">
      <c r="C133" s="10">
        <f t="shared" si="18"/>
        <v>7.9861111111111105E-2</v>
      </c>
      <c r="F133" s="5">
        <f t="shared" si="19"/>
        <v>0</v>
      </c>
      <c r="I133" s="5">
        <f t="shared" si="20"/>
        <v>0</v>
      </c>
      <c r="J133" s="5">
        <f t="shared" si="21"/>
        <v>0</v>
      </c>
    </row>
    <row r="134" spans="3:10" x14ac:dyDescent="0.3">
      <c r="C134" s="10">
        <f t="shared" si="18"/>
        <v>7.9861111111111105E-2</v>
      </c>
      <c r="F134" s="5">
        <f t="shared" si="19"/>
        <v>0</v>
      </c>
      <c r="I134" s="5">
        <f t="shared" si="20"/>
        <v>0</v>
      </c>
      <c r="J134" s="5">
        <f t="shared" si="21"/>
        <v>0</v>
      </c>
    </row>
    <row r="135" spans="3:10" x14ac:dyDescent="0.3">
      <c r="C135" s="10">
        <f t="shared" si="18"/>
        <v>7.9861111111111105E-2</v>
      </c>
      <c r="F135" s="5">
        <f t="shared" si="19"/>
        <v>0</v>
      </c>
      <c r="I135" s="5">
        <f t="shared" si="20"/>
        <v>0</v>
      </c>
      <c r="J135" s="5">
        <f t="shared" si="21"/>
        <v>0</v>
      </c>
    </row>
    <row r="136" spans="3:10" x14ac:dyDescent="0.3">
      <c r="C136" s="10">
        <f t="shared" si="18"/>
        <v>7.9861111111111105E-2</v>
      </c>
      <c r="F136" s="5">
        <f t="shared" si="19"/>
        <v>0</v>
      </c>
      <c r="I136" s="5">
        <f t="shared" si="20"/>
        <v>0</v>
      </c>
      <c r="J136" s="5">
        <f t="shared" si="21"/>
        <v>0</v>
      </c>
    </row>
    <row r="137" spans="3:10" x14ac:dyDescent="0.3">
      <c r="C137" s="10">
        <f t="shared" si="18"/>
        <v>7.9861111111111105E-2</v>
      </c>
      <c r="F137" s="5">
        <f t="shared" si="19"/>
        <v>0</v>
      </c>
      <c r="I137" s="5">
        <f t="shared" si="20"/>
        <v>0</v>
      </c>
      <c r="J137" s="5">
        <f t="shared" si="21"/>
        <v>0</v>
      </c>
    </row>
    <row r="138" spans="3:10" x14ac:dyDescent="0.3">
      <c r="C138" s="10">
        <f t="shared" si="18"/>
        <v>7.9861111111111105E-2</v>
      </c>
      <c r="F138" s="5">
        <f t="shared" si="19"/>
        <v>0</v>
      </c>
      <c r="I138" s="5">
        <f t="shared" si="20"/>
        <v>0</v>
      </c>
      <c r="J138" s="5">
        <f t="shared" si="21"/>
        <v>0</v>
      </c>
    </row>
    <row r="139" spans="3:10" x14ac:dyDescent="0.3">
      <c r="C139" s="10">
        <f t="shared" si="18"/>
        <v>7.9861111111111105E-2</v>
      </c>
      <c r="F139" s="5">
        <f t="shared" si="19"/>
        <v>0</v>
      </c>
      <c r="I139" s="5">
        <f t="shared" si="20"/>
        <v>0</v>
      </c>
      <c r="J139" s="5">
        <f t="shared" si="21"/>
        <v>0</v>
      </c>
    </row>
    <row r="140" spans="3:10" x14ac:dyDescent="0.3">
      <c r="C140" s="10">
        <f t="shared" si="18"/>
        <v>7.9861111111111105E-2</v>
      </c>
      <c r="F140" s="5">
        <f t="shared" si="19"/>
        <v>0</v>
      </c>
      <c r="I140" s="5">
        <f t="shared" si="20"/>
        <v>0</v>
      </c>
      <c r="J140" s="5">
        <f t="shared" si="21"/>
        <v>0</v>
      </c>
    </row>
    <row r="141" spans="3:10" x14ac:dyDescent="0.3">
      <c r="C141" s="10">
        <f t="shared" si="18"/>
        <v>7.9861111111111105E-2</v>
      </c>
      <c r="F141" s="5">
        <f t="shared" si="19"/>
        <v>0</v>
      </c>
      <c r="I141" s="5">
        <f t="shared" si="20"/>
        <v>0</v>
      </c>
      <c r="J141" s="5">
        <f t="shared" si="21"/>
        <v>0</v>
      </c>
    </row>
    <row r="142" spans="3:10" x14ac:dyDescent="0.3">
      <c r="C142" s="10">
        <f t="shared" si="18"/>
        <v>7.9861111111111105E-2</v>
      </c>
      <c r="F142" s="5">
        <f t="shared" si="19"/>
        <v>0</v>
      </c>
      <c r="I142" s="5">
        <f t="shared" si="20"/>
        <v>0</v>
      </c>
      <c r="J142" s="5">
        <f t="shared" si="21"/>
        <v>0</v>
      </c>
    </row>
    <row r="143" spans="3:10" x14ac:dyDescent="0.3">
      <c r="C143" s="10">
        <f t="shared" si="18"/>
        <v>7.9861111111111105E-2</v>
      </c>
      <c r="F143" s="5">
        <f t="shared" si="19"/>
        <v>0</v>
      </c>
      <c r="I143" s="5">
        <f t="shared" si="20"/>
        <v>0</v>
      </c>
      <c r="J143" s="5">
        <f t="shared" si="21"/>
        <v>0</v>
      </c>
    </row>
    <row r="144" spans="3:10" x14ac:dyDescent="0.3">
      <c r="C144" s="10">
        <f t="shared" si="18"/>
        <v>7.9861111111111105E-2</v>
      </c>
      <c r="F144" s="5">
        <f t="shared" si="19"/>
        <v>0</v>
      </c>
      <c r="I144" s="5">
        <f t="shared" si="20"/>
        <v>0</v>
      </c>
      <c r="J144" s="5">
        <f t="shared" si="21"/>
        <v>0</v>
      </c>
    </row>
    <row r="145" spans="3:10" x14ac:dyDescent="0.3">
      <c r="C145" s="10">
        <f t="shared" si="18"/>
        <v>7.9861111111111105E-2</v>
      </c>
      <c r="F145" s="5">
        <f t="shared" si="19"/>
        <v>0</v>
      </c>
      <c r="I145" s="5">
        <f t="shared" si="20"/>
        <v>0</v>
      </c>
      <c r="J145" s="5">
        <f t="shared" si="21"/>
        <v>0</v>
      </c>
    </row>
    <row r="146" spans="3:10" x14ac:dyDescent="0.3">
      <c r="C146" s="10">
        <f t="shared" si="18"/>
        <v>7.9861111111111105E-2</v>
      </c>
      <c r="F146" s="5">
        <f t="shared" si="19"/>
        <v>0</v>
      </c>
      <c r="I146" s="5">
        <f t="shared" si="20"/>
        <v>0</v>
      </c>
      <c r="J146" s="5">
        <f t="shared" si="21"/>
        <v>0</v>
      </c>
    </row>
    <row r="147" spans="3:10" x14ac:dyDescent="0.3">
      <c r="C147" s="10">
        <f t="shared" si="18"/>
        <v>7.9861111111111105E-2</v>
      </c>
      <c r="F147" s="5">
        <f t="shared" si="19"/>
        <v>0</v>
      </c>
      <c r="I147" s="5">
        <f t="shared" si="20"/>
        <v>0</v>
      </c>
      <c r="J147" s="5">
        <f t="shared" si="21"/>
        <v>0</v>
      </c>
    </row>
    <row r="148" spans="3:10" x14ac:dyDescent="0.3">
      <c r="C148" s="10">
        <f t="shared" si="18"/>
        <v>7.9861111111111105E-2</v>
      </c>
      <c r="F148" s="5">
        <f t="shared" si="19"/>
        <v>0</v>
      </c>
      <c r="I148" s="5">
        <f t="shared" si="20"/>
        <v>0</v>
      </c>
      <c r="J148" s="5">
        <f t="shared" si="21"/>
        <v>0</v>
      </c>
    </row>
    <row r="149" spans="3:10" x14ac:dyDescent="0.3">
      <c r="C149" s="10">
        <f t="shared" si="18"/>
        <v>7.9861111111111105E-2</v>
      </c>
      <c r="F149" s="5">
        <f t="shared" si="19"/>
        <v>0</v>
      </c>
      <c r="I149" s="5">
        <f t="shared" si="20"/>
        <v>0</v>
      </c>
      <c r="J149" s="5">
        <f t="shared" si="21"/>
        <v>0</v>
      </c>
    </row>
    <row r="150" spans="3:10" x14ac:dyDescent="0.3">
      <c r="C150" s="10">
        <f t="shared" si="18"/>
        <v>7.9861111111111105E-2</v>
      </c>
      <c r="F150" s="5">
        <f t="shared" si="19"/>
        <v>0</v>
      </c>
      <c r="I150" s="5">
        <f t="shared" si="20"/>
        <v>0</v>
      </c>
      <c r="J150" s="5">
        <f t="shared" si="21"/>
        <v>0</v>
      </c>
    </row>
    <row r="151" spans="3:10" x14ac:dyDescent="0.3">
      <c r="C151" s="10">
        <f t="shared" si="18"/>
        <v>7.9861111111111105E-2</v>
      </c>
      <c r="F151" s="5">
        <f t="shared" si="19"/>
        <v>0</v>
      </c>
      <c r="I151" s="5">
        <f t="shared" si="20"/>
        <v>0</v>
      </c>
      <c r="J151" s="5">
        <f t="shared" si="21"/>
        <v>0</v>
      </c>
    </row>
    <row r="152" spans="3:10" x14ac:dyDescent="0.3">
      <c r="C152" s="10">
        <f t="shared" si="18"/>
        <v>7.9861111111111105E-2</v>
      </c>
      <c r="F152" s="5">
        <f t="shared" si="19"/>
        <v>0</v>
      </c>
      <c r="I152" s="5">
        <f t="shared" si="20"/>
        <v>0</v>
      </c>
      <c r="J152" s="5">
        <f t="shared" si="21"/>
        <v>0</v>
      </c>
    </row>
    <row r="153" spans="3:10" x14ac:dyDescent="0.3">
      <c r="C153" s="10">
        <f t="shared" si="18"/>
        <v>7.9861111111111105E-2</v>
      </c>
      <c r="F153" s="5">
        <f t="shared" si="19"/>
        <v>0</v>
      </c>
      <c r="I153" s="5">
        <f t="shared" si="20"/>
        <v>0</v>
      </c>
      <c r="J153" s="5">
        <f t="shared" si="21"/>
        <v>0</v>
      </c>
    </row>
    <row r="154" spans="3:10" x14ac:dyDescent="0.3">
      <c r="C154" s="10">
        <f t="shared" si="18"/>
        <v>7.9861111111111105E-2</v>
      </c>
      <c r="F154" s="5">
        <f t="shared" si="19"/>
        <v>0</v>
      </c>
      <c r="I154" s="5">
        <f t="shared" si="20"/>
        <v>0</v>
      </c>
      <c r="J154" s="5">
        <f t="shared" si="21"/>
        <v>0</v>
      </c>
    </row>
    <row r="155" spans="3:10" x14ac:dyDescent="0.3">
      <c r="C155" s="10">
        <f t="shared" si="18"/>
        <v>7.9861111111111105E-2</v>
      </c>
      <c r="F155" s="5">
        <f t="shared" si="19"/>
        <v>0</v>
      </c>
      <c r="I155" s="5">
        <f t="shared" si="20"/>
        <v>0</v>
      </c>
      <c r="J155" s="5">
        <f t="shared" si="21"/>
        <v>0</v>
      </c>
    </row>
    <row r="156" spans="3:10" x14ac:dyDescent="0.3">
      <c r="C156" s="10">
        <f t="shared" si="18"/>
        <v>7.9861111111111105E-2</v>
      </c>
      <c r="F156" s="5">
        <f t="shared" si="19"/>
        <v>0</v>
      </c>
      <c r="I156" s="5">
        <f t="shared" si="20"/>
        <v>0</v>
      </c>
      <c r="J156" s="5">
        <f t="shared" si="21"/>
        <v>0</v>
      </c>
    </row>
    <row r="157" spans="3:10" x14ac:dyDescent="0.3">
      <c r="C157" s="10">
        <f t="shared" si="18"/>
        <v>7.9861111111111105E-2</v>
      </c>
      <c r="F157" s="5">
        <f t="shared" si="19"/>
        <v>0</v>
      </c>
      <c r="I157" s="5">
        <f t="shared" si="20"/>
        <v>0</v>
      </c>
      <c r="J157" s="5">
        <f t="shared" si="21"/>
        <v>0</v>
      </c>
    </row>
    <row r="158" spans="3:10" x14ac:dyDescent="0.3">
      <c r="C158" s="10">
        <f t="shared" si="18"/>
        <v>7.9861111111111105E-2</v>
      </c>
      <c r="F158" s="5">
        <f t="shared" si="19"/>
        <v>0</v>
      </c>
      <c r="I158" s="5">
        <f t="shared" si="20"/>
        <v>0</v>
      </c>
      <c r="J158" s="5">
        <f t="shared" si="21"/>
        <v>0</v>
      </c>
    </row>
    <row r="159" spans="3:10" x14ac:dyDescent="0.3">
      <c r="C159" s="10">
        <f t="shared" si="18"/>
        <v>7.9861111111111105E-2</v>
      </c>
      <c r="F159" s="5">
        <f t="shared" si="19"/>
        <v>0</v>
      </c>
      <c r="I159" s="5">
        <f t="shared" si="20"/>
        <v>0</v>
      </c>
      <c r="J159" s="5">
        <f t="shared" si="21"/>
        <v>0</v>
      </c>
    </row>
    <row r="160" spans="3:10" x14ac:dyDescent="0.3">
      <c r="C160" s="10">
        <f t="shared" si="18"/>
        <v>7.9861111111111105E-2</v>
      </c>
      <c r="F160" s="5">
        <f t="shared" si="19"/>
        <v>0</v>
      </c>
      <c r="I160" s="5">
        <f t="shared" si="20"/>
        <v>0</v>
      </c>
      <c r="J160" s="5">
        <f t="shared" si="21"/>
        <v>0</v>
      </c>
    </row>
    <row r="161" spans="3:10" x14ac:dyDescent="0.3">
      <c r="C161" s="10">
        <f t="shared" si="18"/>
        <v>7.9861111111111105E-2</v>
      </c>
      <c r="F161" s="5">
        <f t="shared" si="19"/>
        <v>0</v>
      </c>
      <c r="I161" s="5">
        <f t="shared" si="20"/>
        <v>0</v>
      </c>
      <c r="J161" s="5">
        <f t="shared" si="21"/>
        <v>0</v>
      </c>
    </row>
    <row r="162" spans="3:10" x14ac:dyDescent="0.3">
      <c r="C162" s="10">
        <f t="shared" si="18"/>
        <v>7.9861111111111105E-2</v>
      </c>
      <c r="F162" s="5">
        <f t="shared" si="19"/>
        <v>0</v>
      </c>
      <c r="I162" s="5">
        <f t="shared" si="20"/>
        <v>0</v>
      </c>
      <c r="J162" s="5">
        <f t="shared" si="21"/>
        <v>0</v>
      </c>
    </row>
    <row r="163" spans="3:10" x14ac:dyDescent="0.3">
      <c r="C163" s="10">
        <f t="shared" si="18"/>
        <v>7.9861111111111105E-2</v>
      </c>
      <c r="F163" s="5">
        <f t="shared" si="19"/>
        <v>0</v>
      </c>
      <c r="I163" s="5">
        <f t="shared" si="20"/>
        <v>0</v>
      </c>
      <c r="J163" s="5">
        <f t="shared" si="21"/>
        <v>0</v>
      </c>
    </row>
    <row r="164" spans="3:10" x14ac:dyDescent="0.3">
      <c r="C164" s="10">
        <f t="shared" si="18"/>
        <v>7.9861111111111105E-2</v>
      </c>
      <c r="F164" s="5">
        <f t="shared" si="19"/>
        <v>0</v>
      </c>
      <c r="I164" s="5">
        <f t="shared" si="20"/>
        <v>0</v>
      </c>
      <c r="J164" s="5">
        <f t="shared" si="21"/>
        <v>0</v>
      </c>
    </row>
    <row r="165" spans="3:10" x14ac:dyDescent="0.3">
      <c r="C165" s="10">
        <f t="shared" si="18"/>
        <v>7.9861111111111105E-2</v>
      </c>
      <c r="F165" s="5">
        <f t="shared" si="19"/>
        <v>0</v>
      </c>
      <c r="I165" s="5">
        <f t="shared" si="20"/>
        <v>0</v>
      </c>
      <c r="J165" s="5">
        <f t="shared" si="21"/>
        <v>0</v>
      </c>
    </row>
    <row r="166" spans="3:10" x14ac:dyDescent="0.3">
      <c r="C166" s="10">
        <f t="shared" si="18"/>
        <v>7.9861111111111105E-2</v>
      </c>
      <c r="F166" s="5">
        <f t="shared" si="19"/>
        <v>0</v>
      </c>
      <c r="I166" s="5">
        <f t="shared" si="20"/>
        <v>0</v>
      </c>
      <c r="J166" s="5">
        <f t="shared" si="21"/>
        <v>0</v>
      </c>
    </row>
    <row r="167" spans="3:10" x14ac:dyDescent="0.3">
      <c r="C167" s="10">
        <f t="shared" si="18"/>
        <v>7.9861111111111105E-2</v>
      </c>
      <c r="F167" s="5">
        <f t="shared" si="19"/>
        <v>0</v>
      </c>
      <c r="I167" s="5">
        <f t="shared" si="20"/>
        <v>0</v>
      </c>
      <c r="J167" s="5">
        <f t="shared" si="21"/>
        <v>0</v>
      </c>
    </row>
    <row r="168" spans="3:10" x14ac:dyDescent="0.3">
      <c r="C168" s="10">
        <f t="shared" si="18"/>
        <v>7.9861111111111105E-2</v>
      </c>
      <c r="F168" s="5">
        <f t="shared" si="19"/>
        <v>0</v>
      </c>
      <c r="I168" s="5">
        <f t="shared" si="20"/>
        <v>0</v>
      </c>
      <c r="J168" s="5">
        <f t="shared" si="21"/>
        <v>0</v>
      </c>
    </row>
    <row r="169" spans="3:10" x14ac:dyDescent="0.3">
      <c r="C169" s="10">
        <f t="shared" si="18"/>
        <v>7.9861111111111105E-2</v>
      </c>
      <c r="F169" s="5">
        <f t="shared" si="19"/>
        <v>0</v>
      </c>
      <c r="I169" s="5">
        <f t="shared" si="20"/>
        <v>0</v>
      </c>
      <c r="J169" s="5">
        <f t="shared" si="21"/>
        <v>0</v>
      </c>
    </row>
    <row r="170" spans="3:10" x14ac:dyDescent="0.3">
      <c r="C170" s="10">
        <f t="shared" si="18"/>
        <v>7.9861111111111105E-2</v>
      </c>
      <c r="F170" s="5">
        <f t="shared" si="19"/>
        <v>0</v>
      </c>
      <c r="I170" s="5">
        <f t="shared" si="20"/>
        <v>0</v>
      </c>
      <c r="J170" s="5">
        <f t="shared" si="21"/>
        <v>0</v>
      </c>
    </row>
    <row r="171" spans="3:10" x14ac:dyDescent="0.3">
      <c r="C171" s="10">
        <f t="shared" si="18"/>
        <v>7.9861111111111105E-2</v>
      </c>
      <c r="F171" s="5">
        <f t="shared" si="19"/>
        <v>0</v>
      </c>
      <c r="I171" s="5">
        <f t="shared" si="20"/>
        <v>0</v>
      </c>
      <c r="J171" s="5">
        <f t="shared" si="21"/>
        <v>0</v>
      </c>
    </row>
    <row r="172" spans="3:10" x14ac:dyDescent="0.3">
      <c r="C172" s="10">
        <f t="shared" si="18"/>
        <v>7.9861111111111105E-2</v>
      </c>
      <c r="F172" s="5">
        <f t="shared" si="19"/>
        <v>0</v>
      </c>
      <c r="I172" s="5">
        <f t="shared" si="20"/>
        <v>0</v>
      </c>
      <c r="J172" s="5">
        <f t="shared" si="21"/>
        <v>0</v>
      </c>
    </row>
    <row r="173" spans="3:10" x14ac:dyDescent="0.3">
      <c r="C173" s="10">
        <f t="shared" si="18"/>
        <v>7.9861111111111105E-2</v>
      </c>
      <c r="F173" s="5">
        <f t="shared" si="19"/>
        <v>0</v>
      </c>
      <c r="I173" s="5">
        <f t="shared" si="20"/>
        <v>0</v>
      </c>
      <c r="J173" s="5">
        <f t="shared" si="21"/>
        <v>0</v>
      </c>
    </row>
    <row r="174" spans="3:10" x14ac:dyDescent="0.3">
      <c r="C174" s="10">
        <f t="shared" si="18"/>
        <v>7.9861111111111105E-2</v>
      </c>
      <c r="F174" s="5">
        <f t="shared" si="19"/>
        <v>0</v>
      </c>
      <c r="I174" s="5">
        <f t="shared" si="20"/>
        <v>0</v>
      </c>
      <c r="J174" s="5">
        <f t="shared" si="21"/>
        <v>0</v>
      </c>
    </row>
    <row r="175" spans="3:10" x14ac:dyDescent="0.3">
      <c r="C175" s="10">
        <f t="shared" si="18"/>
        <v>7.9861111111111105E-2</v>
      </c>
      <c r="F175" s="5">
        <f t="shared" si="19"/>
        <v>0</v>
      </c>
      <c r="I175" s="5">
        <f t="shared" si="20"/>
        <v>0</v>
      </c>
      <c r="J175" s="5">
        <f t="shared" si="21"/>
        <v>0</v>
      </c>
    </row>
    <row r="176" spans="3:10" x14ac:dyDescent="0.3">
      <c r="C176" s="10">
        <f t="shared" si="18"/>
        <v>7.9861111111111105E-2</v>
      </c>
      <c r="F176" s="5">
        <f t="shared" si="19"/>
        <v>0</v>
      </c>
      <c r="I176" s="5">
        <f t="shared" si="20"/>
        <v>0</v>
      </c>
      <c r="J176" s="5">
        <f t="shared" si="21"/>
        <v>0</v>
      </c>
    </row>
    <row r="177" spans="3:10" x14ac:dyDescent="0.3">
      <c r="C177" s="10">
        <f t="shared" si="18"/>
        <v>7.9861111111111105E-2</v>
      </c>
      <c r="F177" s="5">
        <f t="shared" si="19"/>
        <v>0</v>
      </c>
      <c r="I177" s="5">
        <f t="shared" si="20"/>
        <v>0</v>
      </c>
      <c r="J177" s="5">
        <f t="shared" si="21"/>
        <v>0</v>
      </c>
    </row>
    <row r="178" spans="3:10" x14ac:dyDescent="0.3">
      <c r="C178" s="10">
        <f t="shared" si="18"/>
        <v>7.9861111111111105E-2</v>
      </c>
      <c r="F178" s="5">
        <f t="shared" si="19"/>
        <v>0</v>
      </c>
      <c r="I178" s="5">
        <f t="shared" si="20"/>
        <v>0</v>
      </c>
      <c r="J178" s="5">
        <f t="shared" si="21"/>
        <v>0</v>
      </c>
    </row>
    <row r="179" spans="3:10" x14ac:dyDescent="0.3">
      <c r="C179" s="10">
        <f t="shared" si="18"/>
        <v>7.9861111111111105E-2</v>
      </c>
      <c r="F179" s="5">
        <f t="shared" si="19"/>
        <v>0</v>
      </c>
      <c r="I179" s="5">
        <f t="shared" si="20"/>
        <v>0</v>
      </c>
      <c r="J179" s="5">
        <f t="shared" si="21"/>
        <v>0</v>
      </c>
    </row>
  </sheetData>
  <autoFilter ref="A1:K14" xr:uid="{456645C8-ABBF-4C26-A893-7F20B7C8E754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5FCC-EA0B-4AC7-908A-2702E4771D6B}">
  <dimension ref="A1:F57"/>
  <sheetViews>
    <sheetView topLeftCell="A39" workbookViewId="0">
      <selection activeCell="E57" sqref="A57:E57"/>
    </sheetView>
  </sheetViews>
  <sheetFormatPr defaultRowHeight="14.4" x14ac:dyDescent="0.3"/>
  <cols>
    <col min="1" max="1" width="10.44140625" bestFit="1" customWidth="1"/>
    <col min="2" max="2" width="7.109375" bestFit="1" customWidth="1"/>
    <col min="3" max="3" width="14.44140625" bestFit="1" customWidth="1"/>
    <col min="4" max="4" width="16" bestFit="1" customWidth="1"/>
    <col min="5" max="6" width="11.109375" bestFit="1" customWidth="1"/>
  </cols>
  <sheetData>
    <row r="1" spans="1:6" x14ac:dyDescent="0.3">
      <c r="A1" t="s">
        <v>15</v>
      </c>
      <c r="B1" t="s">
        <v>0</v>
      </c>
      <c r="C1" t="s">
        <v>51</v>
      </c>
      <c r="D1" t="s">
        <v>15</v>
      </c>
      <c r="E1" t="s">
        <v>16</v>
      </c>
    </row>
    <row r="2" spans="1:6" x14ac:dyDescent="0.3">
      <c r="A2" s="4">
        <v>44861</v>
      </c>
      <c r="B2" s="10" t="s">
        <v>1</v>
      </c>
      <c r="D2" s="10">
        <v>44861.072916666664</v>
      </c>
      <c r="E2" s="5">
        <v>100</v>
      </c>
    </row>
    <row r="3" spans="1:6" x14ac:dyDescent="0.3">
      <c r="A3" s="4">
        <v>44861</v>
      </c>
      <c r="B3" s="10" t="s">
        <v>2</v>
      </c>
      <c r="D3" s="10">
        <v>44861.07708333333</v>
      </c>
      <c r="E3" s="5">
        <v>100</v>
      </c>
    </row>
    <row r="4" spans="1:6" x14ac:dyDescent="0.3">
      <c r="A4" s="4">
        <v>44861</v>
      </c>
      <c r="B4" s="10" t="s">
        <v>2</v>
      </c>
      <c r="D4" s="10">
        <v>44862.009722222225</v>
      </c>
      <c r="E4" s="5">
        <v>5</v>
      </c>
    </row>
    <row r="5" spans="1:6" x14ac:dyDescent="0.3">
      <c r="A5" s="4">
        <v>44862</v>
      </c>
      <c r="B5" s="10" t="s">
        <v>2</v>
      </c>
      <c r="D5" s="10">
        <v>44865.455555555556</v>
      </c>
      <c r="E5" s="5">
        <v>-100</v>
      </c>
    </row>
    <row r="6" spans="1:6" x14ac:dyDescent="0.3">
      <c r="A6" s="4">
        <v>44867</v>
      </c>
      <c r="B6" s="10" t="s">
        <v>1</v>
      </c>
      <c r="D6" s="10">
        <v>44865.513194444444</v>
      </c>
      <c r="E6" s="5">
        <v>100</v>
      </c>
    </row>
    <row r="7" spans="1:6" x14ac:dyDescent="0.3">
      <c r="A7" s="4">
        <v>44867</v>
      </c>
      <c r="B7" s="10" t="s">
        <v>2</v>
      </c>
      <c r="D7" s="10">
        <v>44866.341666666667</v>
      </c>
      <c r="E7" s="5">
        <v>-152.54</v>
      </c>
    </row>
    <row r="8" spans="1:6" x14ac:dyDescent="0.3">
      <c r="A8" s="4">
        <v>44869</v>
      </c>
      <c r="B8" s="10" t="s">
        <v>1</v>
      </c>
      <c r="D8" s="10">
        <v>44866.343055555553</v>
      </c>
      <c r="E8" s="5">
        <v>100</v>
      </c>
    </row>
    <row r="9" spans="1:6" x14ac:dyDescent="0.3">
      <c r="A9" s="4">
        <v>44869</v>
      </c>
      <c r="B9" s="10" t="s">
        <v>2</v>
      </c>
      <c r="D9" s="10">
        <v>44867.018750000003</v>
      </c>
      <c r="E9" s="5">
        <v>-105.73</v>
      </c>
    </row>
    <row r="10" spans="1:6" x14ac:dyDescent="0.3">
      <c r="B10" s="10" t="s">
        <v>1</v>
      </c>
      <c r="C10" s="12"/>
      <c r="D10" s="10">
        <v>44867.021527777775</v>
      </c>
      <c r="E10" s="5">
        <v>105.73</v>
      </c>
      <c r="F10" s="12"/>
    </row>
    <row r="11" spans="1:6" x14ac:dyDescent="0.3">
      <c r="B11" s="10" t="s">
        <v>1</v>
      </c>
      <c r="D11" s="10">
        <v>44867.663194444445</v>
      </c>
      <c r="E11" s="5">
        <v>-78.989999999999995</v>
      </c>
    </row>
    <row r="12" spans="1:6" x14ac:dyDescent="0.3">
      <c r="B12" s="10" t="s">
        <v>2</v>
      </c>
      <c r="D12" s="10">
        <v>44867.793749999997</v>
      </c>
      <c r="E12" s="5">
        <v>78.989999999999995</v>
      </c>
    </row>
    <row r="13" spans="1:6" x14ac:dyDescent="0.3">
      <c r="B13" s="10" t="s">
        <v>2</v>
      </c>
      <c r="D13" s="10">
        <v>44867.797222222223</v>
      </c>
      <c r="E13" s="5">
        <v>510</v>
      </c>
    </row>
    <row r="14" spans="1:6" x14ac:dyDescent="0.3">
      <c r="B14" s="10" t="s">
        <v>1</v>
      </c>
      <c r="D14" s="10">
        <v>44867.797222222223</v>
      </c>
      <c r="E14" s="5">
        <v>1000</v>
      </c>
    </row>
    <row r="15" spans="1:6" x14ac:dyDescent="0.3">
      <c r="B15" s="10" t="s">
        <v>2</v>
      </c>
      <c r="D15" s="10">
        <v>44867.798611111109</v>
      </c>
      <c r="E15" s="5">
        <v>188</v>
      </c>
    </row>
    <row r="16" spans="1:6" x14ac:dyDescent="0.3">
      <c r="B16" s="10" t="s">
        <v>2</v>
      </c>
      <c r="D16" s="10">
        <v>44867.972222222219</v>
      </c>
      <c r="E16" s="5">
        <v>-597.79</v>
      </c>
    </row>
    <row r="17" spans="2:5" x14ac:dyDescent="0.3">
      <c r="B17" s="10" t="s">
        <v>2</v>
      </c>
      <c r="D17" s="10">
        <v>44867.977777777778</v>
      </c>
      <c r="E17" s="5">
        <v>50</v>
      </c>
    </row>
    <row r="18" spans="2:5" x14ac:dyDescent="0.3">
      <c r="B18" s="10" t="s">
        <v>1</v>
      </c>
      <c r="D18" s="10">
        <v>44867.977777777778</v>
      </c>
      <c r="E18" s="5">
        <v>547.79</v>
      </c>
    </row>
    <row r="19" spans="2:5" x14ac:dyDescent="0.3">
      <c r="B19" s="10" t="s">
        <v>1</v>
      </c>
      <c r="D19" s="10">
        <v>44868.668749999997</v>
      </c>
      <c r="E19" s="5">
        <v>-558.25</v>
      </c>
    </row>
    <row r="20" spans="2:5" x14ac:dyDescent="0.3">
      <c r="B20" s="10" t="s">
        <v>2</v>
      </c>
      <c r="D20" s="10">
        <v>44868.689583333333</v>
      </c>
      <c r="E20" s="5">
        <v>558.25</v>
      </c>
    </row>
    <row r="21" spans="2:5" x14ac:dyDescent="0.3">
      <c r="B21" s="10" t="s">
        <v>1</v>
      </c>
      <c r="D21" s="10">
        <v>44869.402083333334</v>
      </c>
      <c r="E21" s="5">
        <v>-876.24</v>
      </c>
    </row>
    <row r="22" spans="2:5" x14ac:dyDescent="0.3">
      <c r="B22" s="10" t="s">
        <v>2</v>
      </c>
      <c r="D22" s="10">
        <v>44869.419444444444</v>
      </c>
      <c r="E22" s="5">
        <v>876.24</v>
      </c>
    </row>
    <row r="23" spans="2:5" x14ac:dyDescent="0.3">
      <c r="B23" s="10" t="s">
        <v>2</v>
      </c>
      <c r="D23" s="10">
        <v>44869.912499999999</v>
      </c>
      <c r="E23" s="5">
        <v>1080.9100000000001</v>
      </c>
    </row>
    <row r="24" spans="2:5" x14ac:dyDescent="0.3">
      <c r="B24" s="10" t="s">
        <v>2</v>
      </c>
      <c r="D24" s="10">
        <v>44870.398611111108</v>
      </c>
      <c r="E24" s="5">
        <v>876.24</v>
      </c>
    </row>
    <row r="25" spans="2:5" x14ac:dyDescent="0.3">
      <c r="B25" s="10" t="s">
        <v>2</v>
      </c>
      <c r="D25" s="10">
        <v>44870.75</v>
      </c>
      <c r="E25" s="5">
        <v>-1199.23</v>
      </c>
    </row>
    <row r="26" spans="2:5" x14ac:dyDescent="0.3">
      <c r="B26" s="10" t="s">
        <v>1</v>
      </c>
      <c r="D26" s="10">
        <v>44871.25</v>
      </c>
      <c r="E26" s="5">
        <v>500</v>
      </c>
    </row>
    <row r="27" spans="2:5" x14ac:dyDescent="0.3">
      <c r="B27" s="10" t="s">
        <v>2</v>
      </c>
      <c r="D27" s="10">
        <v>44871.824999999997</v>
      </c>
      <c r="E27" s="5">
        <v>805</v>
      </c>
    </row>
    <row r="28" spans="2:5" x14ac:dyDescent="0.3">
      <c r="B28" s="10" t="s">
        <v>1</v>
      </c>
      <c r="D28" s="10">
        <v>44872.37777777778</v>
      </c>
      <c r="E28" s="5">
        <v>500</v>
      </c>
    </row>
    <row r="29" spans="2:5" x14ac:dyDescent="0.3">
      <c r="B29" s="10" t="s">
        <v>2</v>
      </c>
      <c r="D29" s="10">
        <v>44872.494444444441</v>
      </c>
      <c r="E29" s="5">
        <v>1168.51</v>
      </c>
    </row>
    <row r="30" spans="2:5" x14ac:dyDescent="0.3">
      <c r="B30" s="10" t="s">
        <v>1</v>
      </c>
      <c r="D30" s="10">
        <v>44872.504166666666</v>
      </c>
      <c r="E30" s="5">
        <v>2310.41</v>
      </c>
    </row>
    <row r="31" spans="2:5" x14ac:dyDescent="0.3">
      <c r="B31" s="10" t="s">
        <v>1</v>
      </c>
      <c r="D31" s="10">
        <v>44873.288888888892</v>
      </c>
      <c r="E31" s="5">
        <v>-6889.59</v>
      </c>
    </row>
    <row r="32" spans="2:5" x14ac:dyDescent="0.3">
      <c r="B32" s="10" t="s">
        <v>2</v>
      </c>
      <c r="D32" s="10">
        <v>44873.289583333331</v>
      </c>
      <c r="E32" s="5">
        <v>-1502.71</v>
      </c>
    </row>
    <row r="33" spans="2:5" x14ac:dyDescent="0.3">
      <c r="B33" s="10" t="s">
        <v>1</v>
      </c>
      <c r="D33" s="10">
        <v>44873.326388888891</v>
      </c>
      <c r="E33" s="5">
        <v>697.71</v>
      </c>
    </row>
    <row r="34" spans="2:5" x14ac:dyDescent="0.3">
      <c r="B34" s="10" t="s">
        <v>1</v>
      </c>
      <c r="D34" s="10">
        <v>44873.32708333333</v>
      </c>
      <c r="E34" s="5">
        <v>636.36</v>
      </c>
    </row>
    <row r="35" spans="2:5" x14ac:dyDescent="0.3">
      <c r="B35" s="10" t="s">
        <v>1</v>
      </c>
      <c r="D35" s="10">
        <v>44874.31527777778</v>
      </c>
      <c r="E35" s="5">
        <v>1790</v>
      </c>
    </row>
    <row r="36" spans="2:5" x14ac:dyDescent="0.3">
      <c r="B36" s="10" t="s">
        <v>2</v>
      </c>
      <c r="D36" s="10">
        <v>44874.507638888892</v>
      </c>
      <c r="E36" s="5">
        <v>1500</v>
      </c>
    </row>
    <row r="37" spans="2:5" x14ac:dyDescent="0.3">
      <c r="B37" s="10" t="s">
        <v>1</v>
      </c>
      <c r="D37" s="10">
        <v>44874.666666666664</v>
      </c>
      <c r="E37" s="5">
        <v>-2000</v>
      </c>
    </row>
    <row r="38" spans="2:5" x14ac:dyDescent="0.3">
      <c r="B38" s="10" t="s">
        <v>2</v>
      </c>
      <c r="D38" s="10">
        <v>44874.720833333333</v>
      </c>
      <c r="E38" s="5">
        <v>1000</v>
      </c>
    </row>
    <row r="39" spans="2:5" x14ac:dyDescent="0.3">
      <c r="B39" s="10" t="s">
        <v>2</v>
      </c>
      <c r="D39" s="10">
        <v>44875.059027777781</v>
      </c>
      <c r="E39" s="6">
        <v>1000</v>
      </c>
    </row>
    <row r="40" spans="2:5" x14ac:dyDescent="0.3">
      <c r="B40" s="10" t="s">
        <v>2</v>
      </c>
      <c r="D40" s="10">
        <v>44875.399305555555</v>
      </c>
      <c r="E40" s="6">
        <v>1000</v>
      </c>
    </row>
    <row r="41" spans="2:5" x14ac:dyDescent="0.3">
      <c r="B41" s="10" t="s">
        <v>2</v>
      </c>
      <c r="D41" s="10">
        <v>44875.915972222225</v>
      </c>
      <c r="E41" s="6">
        <v>-1000</v>
      </c>
    </row>
    <row r="42" spans="2:5" x14ac:dyDescent="0.3">
      <c r="B42" s="10" t="s">
        <v>2</v>
      </c>
      <c r="D42" s="10">
        <v>44876.006944444445</v>
      </c>
      <c r="E42" s="6">
        <v>-1000</v>
      </c>
    </row>
    <row r="43" spans="2:5" x14ac:dyDescent="0.3">
      <c r="B43" s="10" t="s">
        <v>1</v>
      </c>
      <c r="D43" s="10">
        <v>44876.741666666669</v>
      </c>
      <c r="E43" s="6">
        <v>-1450</v>
      </c>
    </row>
    <row r="44" spans="2:5" x14ac:dyDescent="0.3">
      <c r="B44" s="10" t="s">
        <v>2</v>
      </c>
      <c r="D44" s="10">
        <v>44877.386805555558</v>
      </c>
      <c r="E44" s="6">
        <v>1000</v>
      </c>
    </row>
    <row r="45" spans="2:5" x14ac:dyDescent="0.3">
      <c r="B45" s="10" t="s">
        <v>2</v>
      </c>
      <c r="D45" s="10">
        <v>44877.500694444447</v>
      </c>
      <c r="E45" s="6">
        <v>1000</v>
      </c>
    </row>
    <row r="46" spans="2:5" x14ac:dyDescent="0.3">
      <c r="B46" s="10" t="s">
        <v>2</v>
      </c>
      <c r="D46" s="10">
        <v>44878.609027777777</v>
      </c>
      <c r="E46" s="6">
        <v>-1000</v>
      </c>
    </row>
    <row r="47" spans="2:5" x14ac:dyDescent="0.3">
      <c r="B47" s="10" t="s">
        <v>2</v>
      </c>
      <c r="D47" s="10">
        <v>44878.615277777775</v>
      </c>
      <c r="E47" s="6">
        <v>1000</v>
      </c>
    </row>
    <row r="48" spans="2:5" x14ac:dyDescent="0.3">
      <c r="B48" t="s">
        <v>2</v>
      </c>
      <c r="D48" s="10">
        <v>44880.62222222222</v>
      </c>
      <c r="E48">
        <v>-500</v>
      </c>
    </row>
    <row r="49" spans="2:5" x14ac:dyDescent="0.3">
      <c r="B49" s="10" t="s">
        <v>2</v>
      </c>
      <c r="D49" s="10">
        <v>44885.555555555555</v>
      </c>
      <c r="E49">
        <v>-500</v>
      </c>
    </row>
    <row r="50" spans="2:5" x14ac:dyDescent="0.3">
      <c r="B50" t="s">
        <v>1</v>
      </c>
      <c r="D50" s="10">
        <v>44885.555555555555</v>
      </c>
      <c r="E50">
        <v>500</v>
      </c>
    </row>
    <row r="51" spans="2:5" x14ac:dyDescent="0.3">
      <c r="B51" s="10" t="s">
        <v>2</v>
      </c>
      <c r="D51" s="10">
        <v>44886.765972222223</v>
      </c>
      <c r="E51">
        <v>-500</v>
      </c>
    </row>
    <row r="52" spans="2:5" x14ac:dyDescent="0.3">
      <c r="B52" t="s">
        <v>1</v>
      </c>
      <c r="D52" s="10">
        <v>44886.765972222223</v>
      </c>
      <c r="E52">
        <v>500</v>
      </c>
    </row>
    <row r="53" spans="2:5" x14ac:dyDescent="0.3">
      <c r="B53" t="s">
        <v>1</v>
      </c>
      <c r="D53" s="10">
        <v>44889.553472222222</v>
      </c>
      <c r="E53">
        <v>500</v>
      </c>
    </row>
    <row r="54" spans="2:5" x14ac:dyDescent="0.3">
      <c r="B54" t="s">
        <v>2</v>
      </c>
      <c r="D54" s="4">
        <v>44890.344444444447</v>
      </c>
      <c r="E54">
        <v>-500</v>
      </c>
    </row>
    <row r="55" spans="2:5" x14ac:dyDescent="0.3">
      <c r="B55" t="s">
        <v>1</v>
      </c>
      <c r="D55" s="10">
        <v>44890.345138888886</v>
      </c>
      <c r="E55">
        <v>500</v>
      </c>
    </row>
    <row r="56" spans="2:5" x14ac:dyDescent="0.3">
      <c r="B56" t="s">
        <v>1</v>
      </c>
      <c r="D56" s="10">
        <v>44893.291666666664</v>
      </c>
      <c r="E56">
        <v>1000</v>
      </c>
    </row>
    <row r="57" spans="2:5" x14ac:dyDescent="0.3">
      <c r="B57" t="s">
        <v>2</v>
      </c>
      <c r="D57" s="10">
        <v>44896.989432870374</v>
      </c>
      <c r="E57">
        <v>-500</v>
      </c>
    </row>
  </sheetData>
  <autoFilter ref="A1:F38" xr:uid="{A7ED5FCC-EA0B-4AC7-908A-2702E4771D6B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8ACA-6821-4A22-98C7-FC9EED01D8CF}">
  <dimension ref="A1:G15"/>
  <sheetViews>
    <sheetView workbookViewId="0">
      <selection activeCell="C15" sqref="C15"/>
    </sheetView>
  </sheetViews>
  <sheetFormatPr defaultRowHeight="14.4" x14ac:dyDescent="0.3"/>
  <cols>
    <col min="1" max="1" width="16.21875" customWidth="1"/>
    <col min="2" max="2" width="15.109375" customWidth="1"/>
    <col min="3" max="3" width="10.21875" bestFit="1" customWidth="1"/>
    <col min="4" max="4" width="9.33203125" bestFit="1" customWidth="1"/>
  </cols>
  <sheetData>
    <row r="1" spans="1:7" x14ac:dyDescent="0.3">
      <c r="A1" t="s">
        <v>29</v>
      </c>
      <c r="B1" t="s">
        <v>16</v>
      </c>
      <c r="C1" t="s">
        <v>30</v>
      </c>
      <c r="D1" t="s">
        <v>31</v>
      </c>
    </row>
    <row r="2" spans="1:7" x14ac:dyDescent="0.3">
      <c r="A2" t="s">
        <v>1</v>
      </c>
      <c r="B2" s="6">
        <v>5957.53</v>
      </c>
      <c r="C2" s="7">
        <f>(SUM($B$2:$B$3)/2)-B2</f>
        <v>-2464.6349999999998</v>
      </c>
      <c r="D2" s="5">
        <f>((SUM($B$2:$B$3)*0.54))-B2</f>
        <v>-2185.2033999999994</v>
      </c>
      <c r="E2" s="6"/>
    </row>
    <row r="3" spans="1:7" x14ac:dyDescent="0.3">
      <c r="A3" t="s">
        <v>2</v>
      </c>
      <c r="B3" s="6">
        <v>1028.26</v>
      </c>
      <c r="C3" s="7">
        <f>(SUM($B$2:$B$3)/2)-B3</f>
        <v>2464.6350000000002</v>
      </c>
      <c r="D3" s="5">
        <f>((SUM($B$2:$B$3)*0.46))-B3</f>
        <v>2185.2034000000003</v>
      </c>
      <c r="E3" s="6"/>
    </row>
    <row r="4" spans="1:7" x14ac:dyDescent="0.3">
      <c r="A4" t="s">
        <v>21</v>
      </c>
      <c r="B4" s="6">
        <v>100</v>
      </c>
      <c r="E4" s="6"/>
    </row>
    <row r="5" spans="1:7" x14ac:dyDescent="0.3">
      <c r="A5" t="s">
        <v>18</v>
      </c>
      <c r="B5" s="6">
        <f>SUM(B2:B3)-B4</f>
        <v>6885.79</v>
      </c>
    </row>
    <row r="6" spans="1:7" x14ac:dyDescent="0.3">
      <c r="A6" t="s">
        <v>20</v>
      </c>
      <c r="B6" s="6">
        <f>SUM(Depósitos!E:E)</f>
        <v>4174.07</v>
      </c>
    </row>
    <row r="7" spans="1:7" x14ac:dyDescent="0.3">
      <c r="A7" s="8" t="s">
        <v>19</v>
      </c>
      <c r="B7" s="9">
        <f>B5-B6</f>
        <v>2711.7200000000003</v>
      </c>
    </row>
    <row r="8" spans="1:7" x14ac:dyDescent="0.3">
      <c r="A8" t="s">
        <v>32</v>
      </c>
      <c r="B8" s="7">
        <f>B2+B3</f>
        <v>6985.79</v>
      </c>
    </row>
    <row r="9" spans="1:7" x14ac:dyDescent="0.3">
      <c r="B9" s="7"/>
    </row>
    <row r="11" spans="1:7" x14ac:dyDescent="0.3">
      <c r="G11" s="6"/>
    </row>
    <row r="12" spans="1:7" x14ac:dyDescent="0.3">
      <c r="G12" s="6"/>
    </row>
    <row r="13" spans="1:7" x14ac:dyDescent="0.3">
      <c r="G13" s="6"/>
    </row>
    <row r="14" spans="1:7" x14ac:dyDescent="0.3">
      <c r="G14" s="6"/>
    </row>
    <row r="15" spans="1:7" x14ac:dyDescent="0.3">
      <c r="B15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Dia a dia</vt:lpstr>
      <vt:lpstr>Jogos</vt:lpstr>
      <vt:lpstr>Depósitos</vt:lpstr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Leandro</dc:creator>
  <cp:lastModifiedBy>Raphael Leandro</cp:lastModifiedBy>
  <dcterms:created xsi:type="dcterms:W3CDTF">2022-11-01T23:10:32Z</dcterms:created>
  <dcterms:modified xsi:type="dcterms:W3CDTF">2022-12-08T13:54:35Z</dcterms:modified>
</cp:coreProperties>
</file>