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8_{DD6AFFFE-5765-4006-A5EC-F046C9A9874A}" xr6:coauthVersionLast="40" xr6:coauthVersionMax="40" xr10:uidLastSave="{00000000-0000-0000-0000-000000000000}"/>
  <bookViews>
    <workbookView xWindow="0" yWindow="0" windowWidth="19200" windowHeight="9228" xr2:uid="{00000000-000D-0000-FFFF-FFFF00000000}"/>
  </bookViews>
  <sheets>
    <sheet name="Osnovni podatki" sheetId="1" r:id="rId1"/>
    <sheet name="Na vajah" sheetId="7" r:id="rId2"/>
    <sheet name="1. kolokvij" sheetId="2" r:id="rId3"/>
    <sheet name="2. kolokvij" sheetId="3" r:id="rId4"/>
    <sheet name="Kratke domače naloge" sheetId="4" r:id="rId5"/>
    <sheet name="Ustni izpit" sheetId="5" r:id="rId6"/>
    <sheet name="Končne točke, ocen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" i="7" l="1"/>
  <c r="M25" i="7"/>
  <c r="C25" i="7"/>
  <c r="B25" i="7"/>
  <c r="A25" i="7"/>
  <c r="M24" i="7"/>
  <c r="C24" i="7"/>
  <c r="B24" i="7"/>
  <c r="A24" i="7"/>
  <c r="M23" i="7"/>
  <c r="C23" i="7"/>
  <c r="B23" i="7"/>
  <c r="A23" i="7"/>
  <c r="M22" i="7"/>
  <c r="C22" i="7"/>
  <c r="B22" i="7"/>
  <c r="A22" i="7"/>
  <c r="M21" i="7"/>
  <c r="C21" i="7"/>
  <c r="B21" i="7"/>
  <c r="A21" i="7"/>
  <c r="M20" i="7"/>
  <c r="C20" i="7"/>
  <c r="B20" i="7"/>
  <c r="A20" i="7"/>
  <c r="M19" i="7"/>
  <c r="C19" i="7"/>
  <c r="B19" i="7"/>
  <c r="A19" i="7"/>
  <c r="M18" i="7"/>
  <c r="C18" i="7"/>
  <c r="B18" i="7"/>
  <c r="A18" i="7"/>
  <c r="M17" i="7"/>
  <c r="C17" i="7"/>
  <c r="B17" i="7"/>
  <c r="A17" i="7"/>
  <c r="M16" i="7"/>
  <c r="C16" i="7"/>
  <c r="B16" i="7"/>
  <c r="A16" i="7"/>
  <c r="M15" i="7"/>
  <c r="C15" i="7"/>
  <c r="B15" i="7"/>
  <c r="A15" i="7"/>
  <c r="M14" i="7"/>
  <c r="C14" i="7"/>
  <c r="B14" i="7"/>
  <c r="A14" i="7"/>
  <c r="M13" i="7"/>
  <c r="C13" i="7"/>
  <c r="B13" i="7"/>
  <c r="A13" i="7"/>
  <c r="M12" i="7"/>
  <c r="C12" i="7"/>
  <c r="B12" i="7"/>
  <c r="A12" i="7"/>
  <c r="M11" i="7"/>
  <c r="C11" i="7"/>
  <c r="B11" i="7"/>
  <c r="A11" i="7"/>
  <c r="M10" i="7"/>
  <c r="C10" i="7"/>
  <c r="B10" i="7"/>
  <c r="A10" i="7"/>
  <c r="M9" i="7"/>
  <c r="C9" i="7"/>
  <c r="B9" i="7"/>
  <c r="A9" i="7"/>
  <c r="M8" i="7"/>
  <c r="C8" i="7"/>
  <c r="B8" i="7"/>
  <c r="A8" i="7"/>
  <c r="M7" i="7"/>
  <c r="C7" i="7"/>
  <c r="B7" i="7"/>
  <c r="A7" i="7"/>
  <c r="M6" i="7"/>
  <c r="C6" i="7"/>
  <c r="B6" i="7"/>
  <c r="A6" i="7"/>
  <c r="M5" i="7"/>
  <c r="C5" i="7"/>
  <c r="B5" i="7"/>
  <c r="A5" i="7"/>
  <c r="M4" i="7"/>
  <c r="C4" i="7"/>
  <c r="B4" i="7"/>
  <c r="A4" i="7"/>
  <c r="M3" i="7"/>
  <c r="C3" i="7"/>
  <c r="B3" i="7"/>
  <c r="A3" i="7"/>
  <c r="M2" i="7"/>
  <c r="C2" i="7"/>
  <c r="B2" i="7"/>
  <c r="A2" i="7"/>
  <c r="C1" i="7"/>
  <c r="B1" i="7"/>
  <c r="A1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" i="5"/>
  <c r="M25" i="4"/>
  <c r="M26" i="4"/>
  <c r="M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3" i="4"/>
  <c r="C2" i="6" l="1"/>
  <c r="B2" i="6"/>
  <c r="A2" i="6"/>
  <c r="C6" i="6"/>
  <c r="B6" i="6"/>
  <c r="A6" i="6"/>
  <c r="C5" i="6"/>
  <c r="B5" i="6"/>
  <c r="A5" i="6"/>
  <c r="C7" i="6"/>
  <c r="B7" i="6"/>
  <c r="A7" i="6"/>
  <c r="C18" i="6"/>
  <c r="B18" i="6"/>
  <c r="A18" i="6"/>
  <c r="C24" i="6"/>
  <c r="B24" i="6"/>
  <c r="A24" i="6"/>
  <c r="C23" i="6"/>
  <c r="B23" i="6"/>
  <c r="A23" i="6"/>
  <c r="C5" i="5"/>
  <c r="B5" i="5"/>
  <c r="A5" i="5"/>
  <c r="C6" i="5"/>
  <c r="B6" i="5"/>
  <c r="A6" i="5"/>
  <c r="C7" i="5"/>
  <c r="B7" i="5"/>
  <c r="A7" i="5"/>
  <c r="C12" i="5"/>
  <c r="B12" i="5"/>
  <c r="A12" i="5"/>
  <c r="C18" i="5"/>
  <c r="B18" i="5"/>
  <c r="A18" i="5"/>
  <c r="C24" i="5"/>
  <c r="B24" i="5"/>
  <c r="A24" i="5"/>
  <c r="C23" i="5"/>
  <c r="B23" i="5"/>
  <c r="A23" i="5"/>
  <c r="H2" i="6"/>
  <c r="C2" i="4"/>
  <c r="B2" i="4"/>
  <c r="A2" i="4"/>
  <c r="H5" i="6"/>
  <c r="C5" i="4"/>
  <c r="B5" i="4"/>
  <c r="A5" i="4"/>
  <c r="H6" i="6"/>
  <c r="C6" i="4"/>
  <c r="B6" i="4"/>
  <c r="A6" i="4"/>
  <c r="H7" i="6"/>
  <c r="C7" i="4"/>
  <c r="B7" i="4"/>
  <c r="A7" i="4"/>
  <c r="H18" i="6"/>
  <c r="C18" i="4"/>
  <c r="B18" i="4"/>
  <c r="A18" i="4"/>
  <c r="H23" i="6"/>
  <c r="C23" i="4"/>
  <c r="B23" i="4"/>
  <c r="A23" i="4"/>
  <c r="H24" i="6"/>
  <c r="C24" i="4"/>
  <c r="B24" i="4"/>
  <c r="A24" i="4"/>
  <c r="M18" i="3"/>
  <c r="C18" i="3"/>
  <c r="B18" i="3"/>
  <c r="A18" i="3"/>
  <c r="M2" i="3"/>
  <c r="C2" i="3"/>
  <c r="B2" i="3"/>
  <c r="A2" i="3"/>
  <c r="M7" i="3"/>
  <c r="C7" i="3"/>
  <c r="B7" i="3"/>
  <c r="A7" i="3"/>
  <c r="M6" i="3"/>
  <c r="C6" i="3"/>
  <c r="B6" i="3"/>
  <c r="A6" i="3"/>
  <c r="M5" i="3"/>
  <c r="C5" i="3"/>
  <c r="B5" i="3"/>
  <c r="A5" i="3"/>
  <c r="M24" i="3"/>
  <c r="C24" i="3"/>
  <c r="B24" i="3"/>
  <c r="A24" i="3"/>
  <c r="M23" i="3"/>
  <c r="C23" i="3"/>
  <c r="B23" i="3"/>
  <c r="A23" i="3"/>
  <c r="K2" i="2"/>
  <c r="C2" i="2"/>
  <c r="B2" i="2"/>
  <c r="A2" i="2"/>
  <c r="K5" i="2"/>
  <c r="C5" i="2"/>
  <c r="B5" i="2"/>
  <c r="A5" i="2"/>
  <c r="K7" i="2"/>
  <c r="C7" i="2"/>
  <c r="B7" i="2"/>
  <c r="A7" i="2"/>
  <c r="K18" i="2"/>
  <c r="C18" i="2"/>
  <c r="B18" i="2"/>
  <c r="A18" i="2"/>
  <c r="K24" i="2"/>
  <c r="C24" i="2"/>
  <c r="B24" i="2"/>
  <c r="A24" i="2"/>
  <c r="K23" i="2"/>
  <c r="D23" i="6" s="1"/>
  <c r="G23" i="6" s="1"/>
  <c r="C23" i="2"/>
  <c r="B23" i="2"/>
  <c r="A23" i="2"/>
  <c r="C22" i="6"/>
  <c r="B22" i="6"/>
  <c r="A22" i="6"/>
  <c r="C21" i="6"/>
  <c r="B21" i="6"/>
  <c r="A21" i="6"/>
  <c r="C20" i="6"/>
  <c r="B20" i="6"/>
  <c r="A20" i="6"/>
  <c r="C19" i="6"/>
  <c r="B19" i="6"/>
  <c r="A19" i="6"/>
  <c r="C22" i="5"/>
  <c r="B22" i="5"/>
  <c r="A22" i="5"/>
  <c r="C21" i="5"/>
  <c r="B21" i="5"/>
  <c r="A21" i="5"/>
  <c r="C20" i="5"/>
  <c r="B20" i="5"/>
  <c r="A20" i="5"/>
  <c r="C19" i="5"/>
  <c r="B19" i="5"/>
  <c r="A19" i="5"/>
  <c r="H22" i="6"/>
  <c r="C22" i="4"/>
  <c r="B22" i="4"/>
  <c r="A22" i="4"/>
  <c r="H21" i="6"/>
  <c r="C21" i="4"/>
  <c r="B21" i="4"/>
  <c r="A21" i="4"/>
  <c r="H20" i="6"/>
  <c r="C20" i="4"/>
  <c r="B20" i="4"/>
  <c r="A20" i="4"/>
  <c r="H19" i="6"/>
  <c r="C19" i="4"/>
  <c r="B19" i="4"/>
  <c r="A19" i="4"/>
  <c r="M22" i="3"/>
  <c r="C22" i="3"/>
  <c r="B22" i="3"/>
  <c r="A22" i="3"/>
  <c r="M21" i="3"/>
  <c r="C21" i="3"/>
  <c r="B21" i="3"/>
  <c r="A21" i="3"/>
  <c r="M20" i="3"/>
  <c r="C20" i="3"/>
  <c r="B20" i="3"/>
  <c r="A20" i="3"/>
  <c r="M19" i="3"/>
  <c r="C19" i="3"/>
  <c r="B19" i="3"/>
  <c r="A19" i="3"/>
  <c r="K22" i="2"/>
  <c r="C22" i="2"/>
  <c r="B22" i="2"/>
  <c r="A22" i="2"/>
  <c r="K21" i="2"/>
  <c r="C21" i="2"/>
  <c r="B21" i="2"/>
  <c r="A21" i="2"/>
  <c r="K20" i="2"/>
  <c r="C20" i="2"/>
  <c r="B20" i="2"/>
  <c r="A20" i="2"/>
  <c r="K19" i="2"/>
  <c r="C19" i="2"/>
  <c r="B19" i="2"/>
  <c r="A19" i="2"/>
  <c r="D7" i="6" l="1"/>
  <c r="G7" i="6" s="1"/>
  <c r="J7" i="6" s="1"/>
  <c r="K7" i="6" s="1"/>
  <c r="I20" i="6"/>
  <c r="I19" i="6"/>
  <c r="I23" i="6"/>
  <c r="J23" i="6" s="1"/>
  <c r="K23" i="6" s="1"/>
  <c r="I24" i="6"/>
  <c r="I7" i="6"/>
  <c r="D24" i="6"/>
  <c r="G24" i="6" s="1"/>
  <c r="J24" i="6" s="1"/>
  <c r="K24" i="6" s="1"/>
  <c r="D22" i="6"/>
  <c r="G22" i="6" s="1"/>
  <c r="J22" i="6" s="1"/>
  <c r="K22" i="6" s="1"/>
  <c r="D5" i="6"/>
  <c r="G5" i="6" s="1"/>
  <c r="J5" i="6" s="1"/>
  <c r="K5" i="6" s="1"/>
  <c r="D2" i="6"/>
  <c r="G2" i="6" s="1"/>
  <c r="D21" i="6"/>
  <c r="G21" i="6" s="1"/>
  <c r="J21" i="6" s="1"/>
  <c r="K21" i="6" s="1"/>
  <c r="D20" i="6"/>
  <c r="G20" i="6" s="1"/>
  <c r="D19" i="6"/>
  <c r="G19" i="6" s="1"/>
  <c r="D18" i="6"/>
  <c r="G18" i="6" s="1"/>
  <c r="I6" i="6"/>
  <c r="I21" i="6"/>
  <c r="I18" i="6"/>
  <c r="I22" i="6"/>
  <c r="I5" i="6"/>
  <c r="J18" i="6" l="1"/>
  <c r="K18" i="6" s="1"/>
  <c r="J20" i="6"/>
  <c r="K20" i="6" s="1"/>
  <c r="J19" i="6"/>
  <c r="K19" i="6" s="1"/>
  <c r="I2" i="6"/>
  <c r="J2" i="6" s="1"/>
  <c r="K2" i="6" s="1"/>
  <c r="I12" i="6"/>
  <c r="I3" i="6"/>
  <c r="I26" i="6"/>
  <c r="H3" i="6"/>
  <c r="H4" i="6"/>
  <c r="H8" i="6"/>
  <c r="H9" i="6"/>
  <c r="H10" i="6"/>
  <c r="H11" i="6"/>
  <c r="H12" i="6"/>
  <c r="H13" i="6"/>
  <c r="H14" i="6"/>
  <c r="H15" i="6"/>
  <c r="H16" i="6"/>
  <c r="H17" i="6"/>
  <c r="H25" i="6"/>
  <c r="H26" i="6"/>
  <c r="A3" i="6"/>
  <c r="B3" i="6"/>
  <c r="C3" i="6"/>
  <c r="A4" i="6"/>
  <c r="B4" i="6"/>
  <c r="C4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25" i="6"/>
  <c r="B25" i="6"/>
  <c r="C25" i="6"/>
  <c r="B1" i="6"/>
  <c r="C1" i="6"/>
  <c r="A1" i="6"/>
  <c r="A2" i="5"/>
  <c r="B2" i="5"/>
  <c r="C2" i="5"/>
  <c r="A3" i="5"/>
  <c r="B3" i="5"/>
  <c r="C3" i="5"/>
  <c r="A4" i="5"/>
  <c r="B4" i="5"/>
  <c r="C4" i="5"/>
  <c r="A8" i="5"/>
  <c r="B8" i="5"/>
  <c r="C8" i="5"/>
  <c r="A9" i="5"/>
  <c r="B9" i="5"/>
  <c r="C9" i="5"/>
  <c r="A10" i="5"/>
  <c r="B10" i="5"/>
  <c r="C10" i="5"/>
  <c r="A11" i="5"/>
  <c r="B11" i="5"/>
  <c r="C11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25" i="5"/>
  <c r="B25" i="5"/>
  <c r="C25" i="5"/>
  <c r="B1" i="5"/>
  <c r="C1" i="5"/>
  <c r="A1" i="5"/>
  <c r="A3" i="4"/>
  <c r="B3" i="4"/>
  <c r="C3" i="4"/>
  <c r="A4" i="4"/>
  <c r="B4" i="4"/>
  <c r="C4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25" i="4"/>
  <c r="B25" i="4"/>
  <c r="C25" i="4"/>
  <c r="B1" i="4"/>
  <c r="C1" i="4"/>
  <c r="A1" i="4"/>
  <c r="A1" i="3"/>
  <c r="M27" i="3"/>
  <c r="M26" i="3"/>
  <c r="M25" i="3"/>
  <c r="M9" i="3"/>
  <c r="M10" i="3"/>
  <c r="M11" i="3"/>
  <c r="M12" i="3"/>
  <c r="M13" i="3"/>
  <c r="M14" i="3"/>
  <c r="M15" i="3"/>
  <c r="M16" i="3"/>
  <c r="M17" i="3"/>
  <c r="M8" i="3"/>
  <c r="M4" i="3"/>
  <c r="M3" i="3"/>
  <c r="A3" i="3"/>
  <c r="B3" i="3"/>
  <c r="C3" i="3"/>
  <c r="A4" i="3"/>
  <c r="B4" i="3"/>
  <c r="C4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25" i="3"/>
  <c r="B25" i="3"/>
  <c r="C25" i="3"/>
  <c r="B1" i="3"/>
  <c r="C1" i="3"/>
  <c r="I25" i="6" l="1"/>
  <c r="I10" i="6"/>
  <c r="I8" i="6"/>
  <c r="I17" i="6"/>
  <c r="I15" i="6"/>
  <c r="I14" i="6"/>
  <c r="I13" i="6"/>
  <c r="I11" i="6"/>
  <c r="I4" i="6"/>
  <c r="I16" i="6"/>
  <c r="I9" i="6"/>
  <c r="K26" i="2"/>
  <c r="D26" i="6" s="1"/>
  <c r="G26" i="6" s="1"/>
  <c r="J26" i="6" s="1"/>
  <c r="K26" i="6" s="1"/>
  <c r="K27" i="2"/>
  <c r="K3" i="2"/>
  <c r="D3" i="6" s="1"/>
  <c r="G3" i="6" s="1"/>
  <c r="J3" i="6" s="1"/>
  <c r="K3" i="6" s="1"/>
  <c r="K4" i="2"/>
  <c r="D4" i="6" s="1"/>
  <c r="G4" i="6" s="1"/>
  <c r="J4" i="6" s="1"/>
  <c r="K4" i="6" s="1"/>
  <c r="K6" i="2"/>
  <c r="D6" i="6" s="1"/>
  <c r="G6" i="6" s="1"/>
  <c r="J6" i="6" s="1"/>
  <c r="K6" i="6" s="1"/>
  <c r="K8" i="2"/>
  <c r="D8" i="6" s="1"/>
  <c r="G8" i="6" s="1"/>
  <c r="K9" i="2"/>
  <c r="D9" i="6" s="1"/>
  <c r="G9" i="6" s="1"/>
  <c r="K10" i="2"/>
  <c r="D10" i="6" s="1"/>
  <c r="G10" i="6" s="1"/>
  <c r="K11" i="2"/>
  <c r="D11" i="6" s="1"/>
  <c r="G11" i="6" s="1"/>
  <c r="J11" i="6" s="1"/>
  <c r="K11" i="6" s="1"/>
  <c r="K12" i="2"/>
  <c r="D12" i="6" s="1"/>
  <c r="G12" i="6" s="1"/>
  <c r="J12" i="6" s="1"/>
  <c r="K12" i="6" s="1"/>
  <c r="K13" i="2"/>
  <c r="D13" i="6" s="1"/>
  <c r="G13" i="6" s="1"/>
  <c r="J13" i="6" s="1"/>
  <c r="K13" i="6" s="1"/>
  <c r="K14" i="2"/>
  <c r="D14" i="6" s="1"/>
  <c r="G14" i="6" s="1"/>
  <c r="J14" i="6" s="1"/>
  <c r="K14" i="6" s="1"/>
  <c r="K15" i="2"/>
  <c r="D15" i="6" s="1"/>
  <c r="G15" i="6" s="1"/>
  <c r="J15" i="6" s="1"/>
  <c r="K15" i="6" s="1"/>
  <c r="K16" i="2"/>
  <c r="D16" i="6" s="1"/>
  <c r="G16" i="6" s="1"/>
  <c r="J16" i="6" s="1"/>
  <c r="K16" i="6" s="1"/>
  <c r="K17" i="2"/>
  <c r="D17" i="6" s="1"/>
  <c r="G17" i="6" s="1"/>
  <c r="J17" i="6" s="1"/>
  <c r="K17" i="6" s="1"/>
  <c r="K25" i="2"/>
  <c r="D25" i="6" s="1"/>
  <c r="G25" i="6" s="1"/>
  <c r="A3" i="2"/>
  <c r="B3" i="2"/>
  <c r="C3" i="2"/>
  <c r="A4" i="2"/>
  <c r="B4" i="2"/>
  <c r="C4" i="2"/>
  <c r="A6" i="2"/>
  <c r="B6" i="2"/>
  <c r="C6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25" i="2"/>
  <c r="B25" i="2"/>
  <c r="C25" i="2"/>
  <c r="B1" i="2"/>
  <c r="C1" i="2"/>
  <c r="A1" i="2"/>
  <c r="J9" i="6" l="1"/>
  <c r="K9" i="6" s="1"/>
  <c r="J10" i="6"/>
  <c r="K10" i="6" s="1"/>
  <c r="J8" i="6"/>
  <c r="K8" i="6" s="1"/>
  <c r="J25" i="6"/>
  <c r="K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" authorId="0" shapeId="0" xr:uid="{62267DA2-36A6-4A8A-B33D-AFB90E9BCCD3}">
      <text>
        <r>
          <rPr>
            <b/>
            <sz val="9"/>
            <color indexed="81"/>
            <rFont val="Tahoma"/>
            <charset val="1"/>
          </rPr>
          <t>Ni jasno kako so izračunani intervali; 
Intervali ne zajemajo vseh vrednosti atributa.</t>
        </r>
      </text>
    </comment>
    <comment ref="I2" authorId="0" shapeId="0" xr:uid="{4BF2EB73-A5AF-46ED-8296-D0FB9730C3D6}">
      <text>
        <r>
          <rPr>
            <b/>
            <sz val="9"/>
            <color indexed="81"/>
            <rFont val="Tahoma"/>
            <family val="2"/>
          </rPr>
          <t>Manjka izračun za primer 202.</t>
        </r>
      </text>
    </comment>
    <comment ref="J2" authorId="0" shapeId="0" xr:uid="{1D21BF9A-8CBB-4C44-8878-4151F2A61882}">
      <text>
        <r>
          <rPr>
            <b/>
            <sz val="9"/>
            <color indexed="81"/>
            <rFont val="Tahoma"/>
            <family val="2"/>
          </rPr>
          <t>Ni jasno kateri "log" je uporabljen;
Veliko napak v izračunih;
Ni jasno kako so klasificirani primeri 200, 201 in 202.</t>
        </r>
      </text>
    </comment>
    <comment ref="E3" authorId="0" shapeId="0" xr:uid="{EA8F2FA5-39F6-48B2-9F8C-02A7CA9C9146}">
      <text>
        <r>
          <rPr>
            <b/>
            <sz val="9"/>
            <color indexed="81"/>
            <rFont val="Tahoma"/>
            <family val="2"/>
          </rPr>
          <t>Leto v izračunih KSP je napačno vključeno.</t>
        </r>
      </text>
    </comment>
    <comment ref="G3" authorId="0" shapeId="0" xr:uid="{96A48B68-75DD-458B-9358-E28CBC7799A6}">
      <text>
        <r>
          <rPr>
            <b/>
            <sz val="9"/>
            <color indexed="81"/>
            <rFont val="Tahoma"/>
            <family val="2"/>
          </rPr>
          <t>Uporabljena je diskretizacija enakih širin.</t>
        </r>
      </text>
    </comment>
    <comment ref="H3" authorId="0" shapeId="0" xr:uid="{38CCF8B3-7A2B-41A3-9B48-F3A0EBD245A8}">
      <text>
        <r>
          <rPr>
            <b/>
            <sz val="9"/>
            <color indexed="81"/>
            <rFont val="Tahoma"/>
            <family val="2"/>
          </rPr>
          <t>Samo odločitveno drevo je približno pravilno narisano, vse ostalo je napačno.</t>
        </r>
      </text>
    </comment>
    <comment ref="I3" authorId="0" shapeId="0" xr:uid="{246F176A-1BA1-4812-9592-38C878F8F69F}">
      <text>
        <r>
          <rPr>
            <b/>
            <sz val="9"/>
            <color indexed="81"/>
            <rFont val="Tahoma"/>
            <family val="2"/>
          </rPr>
          <t>Poskus nastavka naloge, a popolnoma zgrešeni izračuni.</t>
        </r>
      </text>
    </comment>
    <comment ref="J3" authorId="0" shapeId="0" xr:uid="{8032CC46-A976-4DC1-BC54-D69466426D61}">
      <text>
        <r>
          <rPr>
            <b/>
            <sz val="9"/>
            <color indexed="81"/>
            <rFont val="Tahoma"/>
            <family val="2"/>
          </rPr>
          <t>Naloga ni rešena.</t>
        </r>
      </text>
    </comment>
    <comment ref="K3" authorId="0" shapeId="0" xr:uid="{12121CF5-D2F3-470B-A252-81B9B28CE85F}">
      <text>
        <r>
          <rPr>
            <b/>
            <sz val="9"/>
            <color indexed="81"/>
            <rFont val="Tahoma"/>
            <family val="2"/>
          </rPr>
          <t>Študent/ka ne more na 2. kolokvij, ampak le direktno na pisni izpit.</t>
        </r>
      </text>
    </comment>
    <comment ref="F4" authorId="0" shapeId="0" xr:uid="{A791C931-4855-4E73-9F64-2B83C275DAA9}">
      <text>
        <r>
          <rPr>
            <b/>
            <sz val="9"/>
            <color indexed="81"/>
            <rFont val="Tahoma"/>
            <family val="2"/>
          </rPr>
          <t>Največji element (max) = 18, ne 19.</t>
        </r>
      </text>
    </comment>
    <comment ref="G4" authorId="0" shapeId="0" xr:uid="{A541BCC9-449A-46BC-BE29-2ED98F6ED415}">
      <text>
        <r>
          <rPr>
            <b/>
            <sz val="9"/>
            <color indexed="81"/>
            <rFont val="Tahoma"/>
            <family val="2"/>
          </rPr>
          <t>Uporabljena je diskretizacija enakih širin.</t>
        </r>
      </text>
    </comment>
    <comment ref="J4" authorId="0" shapeId="0" xr:uid="{B803D2D9-EBC4-4C94-A4AC-D87A6855AE26}">
      <text>
        <r>
          <rPr>
            <b/>
            <sz val="9"/>
            <color indexed="81"/>
            <rFont val="Tahoma"/>
            <family val="2"/>
          </rPr>
          <t>InfoGain-i niso do konca izračunani.</t>
        </r>
      </text>
    </comment>
    <comment ref="E5" authorId="0" shapeId="0" xr:uid="{94EEC9E6-670D-44EE-B41B-208B3828D10A}">
      <text>
        <r>
          <rPr>
            <b/>
            <sz val="9"/>
            <color indexed="81"/>
            <rFont val="Tahoma"/>
            <family val="2"/>
          </rPr>
          <t>Napaka v izračunu za prestopno leto.</t>
        </r>
      </text>
    </comment>
    <comment ref="G5" authorId="0" shapeId="0" xr:uid="{7B594735-B655-4C2F-B68B-2D6085676C48}">
      <text>
        <r>
          <rPr>
            <b/>
            <sz val="9"/>
            <color indexed="81"/>
            <rFont val="Tahoma"/>
            <family val="2"/>
          </rPr>
          <t>Uporabljena je diskretizacija enakih širin.</t>
        </r>
      </text>
    </comment>
    <comment ref="I5" authorId="0" shapeId="0" xr:uid="{021C8C5C-AA7B-4F46-A1B7-A0128F810578}">
      <text>
        <r>
          <rPr>
            <b/>
            <sz val="9"/>
            <color indexed="81"/>
            <rFont val="Tahoma"/>
            <family val="2"/>
          </rPr>
          <t>Manjkajo klasifikacije primerov 200, 201 in 202.</t>
        </r>
      </text>
    </comment>
    <comment ref="J5" authorId="0" shapeId="0" xr:uid="{85F77E97-EF3B-48CF-B6D6-810FDF984DE0}">
      <text>
        <r>
          <rPr>
            <b/>
            <sz val="9"/>
            <color indexed="81"/>
            <rFont val="Tahoma"/>
            <family val="2"/>
          </rPr>
          <t>Nepopolna slika odločitvenega drevesa;
Manjkajo klasifikacije primerov 200, 201 in 202.</t>
        </r>
      </text>
    </comment>
    <comment ref="E6" authorId="0" shapeId="0" xr:uid="{2977B7C4-F6BD-407D-B13A-16B48F9472A5}">
      <text>
        <r>
          <rPr>
            <b/>
            <sz val="9"/>
            <color indexed="81"/>
            <rFont val="Tahoma"/>
            <family val="2"/>
          </rPr>
          <t>Napake v izračunih KSP.</t>
        </r>
      </text>
    </comment>
    <comment ref="F6" authorId="0" shapeId="0" xr:uid="{7C837137-D3F7-471E-805A-F399F8FE7BE3}">
      <text>
        <r>
          <rPr>
            <b/>
            <sz val="9"/>
            <color indexed="81"/>
            <rFont val="Tahoma"/>
            <family val="2"/>
          </rPr>
          <t>V box-plot-u ni vrisana mediana.</t>
        </r>
      </text>
    </comment>
    <comment ref="G6" authorId="0" shapeId="0" xr:uid="{EBBFF6F1-BE14-4A16-BFBA-7B09D36C5054}">
      <text>
        <r>
          <rPr>
            <b/>
            <sz val="9"/>
            <color indexed="81"/>
            <rFont val="Tahoma"/>
            <charset val="1"/>
          </rPr>
          <t>Intervali ne zajemajo vseh vrednosti atributa.</t>
        </r>
      </text>
    </comment>
    <comment ref="I6" authorId="0" shapeId="0" xr:uid="{8101F7BC-642E-4C00-BD50-775F96E6CBE8}">
      <text>
        <r>
          <rPr>
            <b/>
            <sz val="9"/>
            <color indexed="81"/>
            <rFont val="Tahoma"/>
            <family val="2"/>
          </rPr>
          <t>Manjkajo izračuni za primera 201 in 202.</t>
        </r>
      </text>
    </comment>
    <comment ref="J6" authorId="0" shapeId="0" xr:uid="{4C596FA7-3EC9-4DAE-96EB-A191F467FF93}">
      <text>
        <r>
          <rPr>
            <b/>
            <sz val="9"/>
            <color indexed="81"/>
            <rFont val="Tahoma"/>
            <family val="2"/>
          </rPr>
          <t>Verjetnosti so napačno izračunane;
Manjkajo klasifikaceije primerov 200, 201 in 202.</t>
        </r>
      </text>
    </comment>
    <comment ref="G7" authorId="0" shapeId="0" xr:uid="{44EEB3E1-E389-4534-8297-D94068837BCA}">
      <text>
        <r>
          <rPr>
            <b/>
            <sz val="9"/>
            <color indexed="81"/>
            <rFont val="Tahoma"/>
            <family val="2"/>
          </rPr>
          <t>Uporabljena je diskretizacija enakih širin.</t>
        </r>
      </text>
    </comment>
    <comment ref="H7" authorId="0" shapeId="0" xr:uid="{D81FCE4F-4906-45E7-88CA-9AD0F41FE741}">
      <text>
        <r>
          <rPr>
            <b/>
            <sz val="9"/>
            <color indexed="81"/>
            <rFont val="Tahoma"/>
            <family val="2"/>
          </rPr>
          <t>Skica odločitvenega drevesa je napačna.</t>
        </r>
      </text>
    </comment>
    <comment ref="I7" authorId="0" shapeId="0" xr:uid="{F8392C13-7E7E-4E0D-90E9-D021B0C2662F}">
      <text>
        <r>
          <rPr>
            <b/>
            <sz val="9"/>
            <color indexed="81"/>
            <rFont val="Tahoma"/>
            <family val="2"/>
          </rPr>
          <t>Manjkajo klasifikacije primerov 200, 201 in 202.</t>
        </r>
      </text>
    </comment>
    <comment ref="J7" authorId="0" shapeId="0" xr:uid="{9AAC2E1D-537D-4A26-8E66-3B350E1A1706}">
      <text>
        <r>
          <rPr>
            <b/>
            <sz val="9"/>
            <color indexed="81"/>
            <rFont val="Tahoma"/>
            <family val="2"/>
          </rPr>
          <t>Naloga ni rešena.</t>
        </r>
      </text>
    </comment>
    <comment ref="G8" authorId="0" shapeId="0" xr:uid="{EFF848FE-79E1-4164-B74E-4E4C5EFE90C2}">
      <text>
        <r>
          <rPr>
            <b/>
            <sz val="9"/>
            <color indexed="81"/>
            <rFont val="Tahoma"/>
            <charset val="1"/>
          </rPr>
          <t>Ni jasno kako so izračunani intervali; 
Intervali ne zajemajo vseh vrednosti atributa.</t>
        </r>
      </text>
    </comment>
    <comment ref="H8" authorId="0" shapeId="0" xr:uid="{5BB2A76D-5D57-41FC-A905-4E604C23C231}">
      <text>
        <r>
          <rPr>
            <b/>
            <sz val="9"/>
            <color indexed="81"/>
            <rFont val="Tahoma"/>
            <family val="2"/>
          </rPr>
          <t>Skica odločitvenega drevesa je napačna.</t>
        </r>
      </text>
    </comment>
    <comment ref="I8" authorId="0" shapeId="0" xr:uid="{977C449B-9BFB-41C4-8C7C-99E8CDDFCFF7}">
      <text>
        <r>
          <rPr>
            <b/>
            <sz val="9"/>
            <color indexed="81"/>
            <rFont val="Tahoma"/>
            <family val="2"/>
          </rPr>
          <t>Manjka izračun za primer 201;
Manjkajo klasifikacije primerov 200, 201 in 202.</t>
        </r>
      </text>
    </comment>
    <comment ref="J8" authorId="0" shapeId="0" xr:uid="{A58D75A1-A50F-4BF9-813F-9E0D183C18F2}">
      <text>
        <r>
          <rPr>
            <b/>
            <sz val="9"/>
            <color indexed="81"/>
            <rFont val="Tahoma"/>
            <family val="2"/>
          </rPr>
          <t>Naloga ni rešena.</t>
        </r>
      </text>
    </comment>
    <comment ref="E9" authorId="0" shapeId="0" xr:uid="{1DB6393C-1503-454E-BD0C-7DA4DA57BCD9}">
      <text>
        <r>
          <rPr>
            <b/>
            <sz val="9"/>
            <color indexed="81"/>
            <rFont val="Tahoma"/>
            <family val="2"/>
          </rPr>
          <t>Napaka v izračunu za  leto 2011.</t>
        </r>
      </text>
    </comment>
    <comment ref="G9" authorId="0" shapeId="0" xr:uid="{DEED7011-B08D-4D23-9299-F5827CAEBDE2}">
      <text>
        <r>
          <rPr>
            <b/>
            <sz val="9"/>
            <color indexed="81"/>
            <rFont val="Tahoma"/>
            <family val="2"/>
          </rPr>
          <t>Uporabljena je diskretizacija enakih širin.</t>
        </r>
      </text>
    </comment>
    <comment ref="I9" authorId="0" shapeId="0" xr:uid="{EBA356C7-7015-4D4E-8A02-A931C65F2DA9}">
      <text>
        <r>
          <rPr>
            <b/>
            <sz val="9"/>
            <color indexed="81"/>
            <rFont val="Tahoma"/>
            <family val="2"/>
          </rPr>
          <t>Pri razredu ni bil uporabljen Laplace;
Manjkajo klasifikacije primerov 200, 201 in 202.</t>
        </r>
      </text>
    </comment>
    <comment ref="J9" authorId="0" shapeId="0" xr:uid="{5628F8F6-F97C-4AA1-8E41-0EA3D45976A5}">
      <text>
        <r>
          <rPr>
            <b/>
            <sz val="9"/>
            <color indexed="81"/>
            <rFont val="Tahoma"/>
            <family val="2"/>
          </rPr>
          <t>Naloga skoraj ni rešena.</t>
        </r>
      </text>
    </comment>
    <comment ref="K10" authorId="0" shapeId="0" xr:uid="{E3331B0B-3AA9-4033-8607-9D0E4FF1428A}">
      <text>
        <r>
          <rPr>
            <b/>
            <sz val="9"/>
            <color indexed="81"/>
            <rFont val="Tahoma"/>
            <family val="2"/>
          </rPr>
          <t>Študent/ka ne more na 2. kolokvij, ampak le direktno na pisni izpit.</t>
        </r>
      </text>
    </comment>
    <comment ref="G11" authorId="0" shapeId="0" xr:uid="{F5C6D78B-AA9A-4A73-B7E4-2EA7510D98EF}">
      <text>
        <r>
          <rPr>
            <b/>
            <sz val="9"/>
            <color indexed="81"/>
            <rFont val="Tahoma"/>
            <family val="2"/>
          </rPr>
          <t>Uporabljena je diskretizacija enakih širin.</t>
        </r>
      </text>
    </comment>
    <comment ref="H11" authorId="0" shapeId="0" xr:uid="{96CC5AE1-91D8-42FF-9924-219037C855D9}">
      <text>
        <r>
          <rPr>
            <b/>
            <sz val="9"/>
            <color indexed="81"/>
            <rFont val="Tahoma"/>
            <family val="2"/>
          </rPr>
          <t>Skica odločitvenega drevesa je napačna.</t>
        </r>
      </text>
    </comment>
    <comment ref="I11" authorId="0" shapeId="0" xr:uid="{DD823FAD-06C5-41AB-8DDB-0A590E4DFB68}">
      <text>
        <r>
          <rPr>
            <b/>
            <sz val="9"/>
            <color indexed="81"/>
            <rFont val="Tahoma"/>
            <family val="2"/>
          </rPr>
          <t>Manjka nastavek izračuna za primer 202 -- ulomki;
Manjkajo klasifikacije primerov 200, 201 in 202.</t>
        </r>
      </text>
    </comment>
    <comment ref="J11" authorId="0" shapeId="0" xr:uid="{31A2FFEF-14DB-4498-B401-F3961803A611}">
      <text>
        <r>
          <rPr>
            <b/>
            <sz val="9"/>
            <color indexed="81"/>
            <rFont val="Tahoma"/>
            <family val="2"/>
          </rPr>
          <t>Naloga ni rešena.</t>
        </r>
      </text>
    </comment>
    <comment ref="E12" authorId="0" shapeId="0" xr:uid="{C8F76AC1-853D-47B8-B6A2-B376CBD85830}">
      <text>
        <r>
          <rPr>
            <b/>
            <sz val="9"/>
            <color indexed="81"/>
            <rFont val="Tahoma"/>
            <family val="2"/>
          </rPr>
          <t>Napake v izračunih decimalnih delov KSP.</t>
        </r>
      </text>
    </comment>
    <comment ref="G12" authorId="0" shapeId="0" xr:uid="{49FEA150-0063-4D54-9B3D-9E133E23FFA3}">
      <text>
        <r>
          <rPr>
            <b/>
            <sz val="9"/>
            <color indexed="81"/>
            <rFont val="Tahoma"/>
            <family val="2"/>
          </rPr>
          <t>Uporabljena je diskretizacija enakih širin.</t>
        </r>
      </text>
    </comment>
    <comment ref="I12" authorId="0" shapeId="0" xr:uid="{32B0EAC8-CCB7-4FBD-8ADB-DE6F12EBAF15}">
      <text>
        <r>
          <rPr>
            <b/>
            <sz val="9"/>
            <color indexed="81"/>
            <rFont val="Tahoma"/>
            <family val="2"/>
          </rPr>
          <t>Naloga skoraj ni rešena.</t>
        </r>
      </text>
    </comment>
    <comment ref="J12" authorId="0" shapeId="0" xr:uid="{3DAF9CCB-8597-4FC3-99F3-33917E9D6DA6}">
      <text>
        <r>
          <rPr>
            <b/>
            <sz val="9"/>
            <color indexed="81"/>
            <rFont val="Tahoma"/>
            <family val="2"/>
          </rPr>
          <t>Ni jasno kateri "log" je uporabljen;
Manjka slika odločitvenega drevesa;
Manjkajo klasifikacije primerov 200, 201 in 202.</t>
        </r>
      </text>
    </comment>
    <comment ref="I13" authorId="0" shapeId="0" xr:uid="{A83FB22C-9023-4F47-8A96-8B4096CFD1B7}">
      <text>
        <r>
          <rPr>
            <b/>
            <sz val="9"/>
            <color indexed="81"/>
            <rFont val="Tahoma"/>
            <family val="2"/>
          </rPr>
          <t>Napake v izračunih.</t>
        </r>
      </text>
    </comment>
    <comment ref="I14" authorId="0" shapeId="0" xr:uid="{87EAAD86-D390-4C19-B60A-1C4528766D80}">
      <text>
        <r>
          <rPr>
            <b/>
            <sz val="9"/>
            <color indexed="81"/>
            <rFont val="Tahoma"/>
            <family val="2"/>
          </rPr>
          <t>Napake v izračunih.</t>
        </r>
      </text>
    </comment>
    <comment ref="J14" authorId="0" shapeId="0" xr:uid="{7A522C58-A45C-4235-B8D0-D3C0B64DF07A}">
      <text>
        <r>
          <rPr>
            <b/>
            <sz val="9"/>
            <color indexed="81"/>
            <rFont val="Tahoma"/>
            <family val="2"/>
          </rPr>
          <t>Ni jasno kateri atribut je najboljši;
Slika odločitvenega drevesa je napačna;
Manjkajo klasifikacije primerov 200, 201 in 202.</t>
        </r>
      </text>
    </comment>
    <comment ref="G15" authorId="0" shapeId="0" xr:uid="{90C13F4E-D274-43FE-A20E-DF8AB28E4783}">
      <text>
        <r>
          <rPr>
            <b/>
            <sz val="9"/>
            <color indexed="81"/>
            <rFont val="Tahoma"/>
            <family val="2"/>
          </rPr>
          <t>Ni jasno ali je uporabljena diskretizacija enakih širin ali višin.</t>
        </r>
      </text>
    </comment>
    <comment ref="J15" authorId="0" shapeId="0" xr:uid="{0B79264F-B424-456B-A2E7-0CDD226D43F1}">
      <text>
        <r>
          <rPr>
            <b/>
            <sz val="9"/>
            <color indexed="81"/>
            <rFont val="Tahoma"/>
            <family val="2"/>
          </rPr>
          <t>Ni jasno kateri atribut je najboljši;
Manjkajo klasifikacije primerov 200, 201 in 202.</t>
        </r>
      </text>
    </comment>
    <comment ref="G16" authorId="0" shapeId="0" xr:uid="{F91E3125-9CDF-4032-8405-6AAA1924B7F7}">
      <text>
        <r>
          <rPr>
            <b/>
            <sz val="9"/>
            <color indexed="81"/>
            <rFont val="Tahoma"/>
            <family val="2"/>
          </rPr>
          <t>Uporabljena je diskretizacija enakih širin.</t>
        </r>
      </text>
    </comment>
    <comment ref="I16" authorId="0" shapeId="0" xr:uid="{B9DEB62E-D307-4A60-A1C1-AAF40F767AB8}">
      <text>
        <r>
          <rPr>
            <b/>
            <sz val="9"/>
            <color indexed="81"/>
            <rFont val="Tahoma"/>
            <family val="2"/>
          </rPr>
          <t>Pri razredu ni bil uporabljen Laplace.</t>
        </r>
      </text>
    </comment>
    <comment ref="J16" authorId="0" shapeId="0" xr:uid="{E3106483-3997-4828-82AA-EEAB49EA7272}">
      <text>
        <r>
          <rPr>
            <b/>
            <sz val="9"/>
            <color indexed="81"/>
            <rFont val="Tahoma"/>
            <family val="2"/>
          </rPr>
          <t>Slika odločitvenega drevesa je napačna.</t>
        </r>
      </text>
    </comment>
    <comment ref="I17" authorId="0" shapeId="0" xr:uid="{52B25A1C-8DF7-49D2-8D8F-096946D98A80}">
      <text>
        <r>
          <rPr>
            <b/>
            <sz val="9"/>
            <color indexed="81"/>
            <rFont val="Tahoma"/>
            <family val="2"/>
          </rPr>
          <t>Pri razredu ni bil uporabljen Laplace.</t>
        </r>
      </text>
    </comment>
    <comment ref="E18" authorId="0" shapeId="0" xr:uid="{43D09AC0-6DD0-4C38-89D9-1C1274278D16}">
      <text>
        <r>
          <rPr>
            <b/>
            <sz val="9"/>
            <color indexed="81"/>
            <rFont val="Tahoma"/>
            <family val="2"/>
          </rPr>
          <t>Napaka v izračunu za  leto 2013.</t>
        </r>
      </text>
    </comment>
    <comment ref="F18" authorId="0" shapeId="0" xr:uid="{2AACBCA5-AF63-4F0B-B82A-A4DCC3D6BCF0}">
      <text>
        <r>
          <rPr>
            <b/>
            <sz val="9"/>
            <color indexed="81"/>
            <rFont val="Tahoma"/>
            <family val="2"/>
          </rPr>
          <t>Napačno izračunani: mediana, Q1 in Q3.</t>
        </r>
      </text>
    </comment>
    <comment ref="I18" authorId="0" shapeId="0" xr:uid="{541E60F7-6324-4745-8577-E5B6C09AB630}">
      <text>
        <r>
          <rPr>
            <b/>
            <sz val="9"/>
            <color indexed="81"/>
            <rFont val="Tahoma"/>
            <family val="2"/>
          </rPr>
          <t>Napaka v izračunu pri primeru 202.</t>
        </r>
      </text>
    </comment>
    <comment ref="E20" authorId="0" shapeId="0" xr:uid="{2D87DB3C-8092-4C9E-95CD-35C698D93FCE}">
      <text>
        <r>
          <rPr>
            <b/>
            <sz val="9"/>
            <color indexed="81"/>
            <rFont val="Tahoma"/>
            <family val="2"/>
          </rPr>
          <t>Napaka v izračunu za prestopno leto.</t>
        </r>
      </text>
    </comment>
    <comment ref="G20" authorId="0" shapeId="0" xr:uid="{BD91EFE5-203D-43E2-9027-2BE4FB25CF3F}">
      <text>
        <r>
          <rPr>
            <b/>
            <sz val="9"/>
            <color indexed="81"/>
            <rFont val="Tahoma"/>
            <family val="2"/>
          </rPr>
          <t>Uporabljena je diskretizacija enakih širin.</t>
        </r>
      </text>
    </comment>
    <comment ref="I20" authorId="0" shapeId="0" xr:uid="{16BAD28A-BA39-43C4-B4D3-DFA45BF50022}">
      <text>
        <r>
          <rPr>
            <b/>
            <sz val="9"/>
            <color indexed="81"/>
            <rFont val="Tahoma"/>
            <family val="2"/>
          </rPr>
          <t>Manjka izračun za primer 202;
Pri razredu ni bil uporabljen Laplace;
Napačne klasifikacije primerov 200, 201 in 202.</t>
        </r>
      </text>
    </comment>
    <comment ref="J20" authorId="0" shapeId="0" xr:uid="{EB2D8FDE-3BB5-46C9-A181-B2B0DBD89202}">
      <text>
        <r>
          <rPr>
            <b/>
            <sz val="9"/>
            <color indexed="81"/>
            <rFont val="Tahoma"/>
            <family val="2"/>
          </rPr>
          <t>Slika odločitvenega drevesa je napačna;
Napačne klasifikacije primerov 200, 201 in 202.</t>
        </r>
      </text>
    </comment>
    <comment ref="E21" authorId="0" shapeId="0" xr:uid="{25EA9D4C-B7EA-4C49-A005-D9B75A8DC77E}">
      <text>
        <r>
          <rPr>
            <b/>
            <sz val="9"/>
            <color indexed="81"/>
            <rFont val="Tahoma"/>
            <family val="2"/>
          </rPr>
          <t>Manjkajo nastavki izračunov KSP.</t>
        </r>
      </text>
    </comment>
    <comment ref="F21" authorId="0" shapeId="0" xr:uid="{2F1B65AA-1583-428B-956B-1CEF8364D3DC}">
      <text>
        <r>
          <rPr>
            <b/>
            <sz val="9"/>
            <color indexed="81"/>
            <rFont val="Tahoma"/>
            <family val="2"/>
          </rPr>
          <t>Mediana = 10, ne 11.</t>
        </r>
      </text>
    </comment>
    <comment ref="G21" authorId="0" shapeId="0" xr:uid="{C227CB42-A031-45FC-9C73-49EC8C30C861}">
      <text>
        <r>
          <rPr>
            <b/>
            <sz val="9"/>
            <color indexed="81"/>
            <rFont val="Tahoma"/>
            <family val="2"/>
          </rPr>
          <t>Napačno dodana oba primera "viška" v prvi interval.</t>
        </r>
      </text>
    </comment>
    <comment ref="I21" authorId="0" shapeId="0" xr:uid="{C0640BF6-8D34-4734-BB49-E4D00D94CCF8}">
      <text>
        <r>
          <rPr>
            <b/>
            <sz val="9"/>
            <color indexed="81"/>
            <rFont val="Tahoma"/>
            <family val="2"/>
          </rPr>
          <t>Zapisane tabele frekvenc, manjkajo vsi izračuni.</t>
        </r>
      </text>
    </comment>
    <comment ref="J21" authorId="0" shapeId="0" xr:uid="{B949219A-70CB-42F6-824C-B96D7FA854D0}">
      <text>
        <r>
          <rPr>
            <b/>
            <sz val="9"/>
            <color indexed="81"/>
            <rFont val="Tahoma"/>
            <family val="2"/>
          </rPr>
          <t>Naloga skoraj ni rešena.</t>
        </r>
      </text>
    </comment>
    <comment ref="E22" authorId="0" shapeId="0" xr:uid="{016E9704-05ED-4432-A92F-97B646FDE3B3}">
      <text>
        <r>
          <rPr>
            <b/>
            <sz val="9"/>
            <color indexed="81"/>
            <rFont val="Tahoma"/>
            <family val="2"/>
          </rPr>
          <t>Napaka v izračunu za prestopno leto.</t>
        </r>
      </text>
    </comment>
    <comment ref="H22" authorId="0" shapeId="0" xr:uid="{0294A284-248B-4CA7-AB05-FAD222A8FC0C}">
      <text>
        <r>
          <rPr>
            <b/>
            <sz val="9"/>
            <color indexed="81"/>
            <rFont val="Tahoma"/>
            <family val="2"/>
          </rPr>
          <t>Napačno izračunana napaka.</t>
        </r>
      </text>
    </comment>
    <comment ref="J22" authorId="0" shapeId="0" xr:uid="{0FA9397F-D459-4752-8029-CF98044A6444}">
      <text>
        <r>
          <rPr>
            <b/>
            <sz val="9"/>
            <color indexed="81"/>
            <rFont val="Tahoma"/>
            <family val="2"/>
          </rPr>
          <t>Napačno izračunan InfoGain(G_d);</t>
        </r>
      </text>
    </comment>
    <comment ref="E23" authorId="0" shapeId="0" xr:uid="{A318BBEA-417E-4006-9AAD-4FAE270B013C}">
      <text>
        <r>
          <rPr>
            <b/>
            <sz val="9"/>
            <color indexed="81"/>
            <rFont val="Tahoma"/>
            <family val="2"/>
          </rPr>
          <t>Napaka v izračunu za prestopno leto.</t>
        </r>
      </text>
    </comment>
    <comment ref="G23" authorId="0" shapeId="0" xr:uid="{8E8A67DE-05EC-4A70-8DAE-74E91BBB6DFA}">
      <text>
        <r>
          <rPr>
            <b/>
            <sz val="9"/>
            <color indexed="81"/>
            <rFont val="Tahoma"/>
            <family val="2"/>
          </rPr>
          <t>Uporabljena je diskretizacija enakih širin.</t>
        </r>
      </text>
    </comment>
    <comment ref="J23" authorId="0" shapeId="0" xr:uid="{1C8E488A-E9B3-45A1-80E6-99C7015664F2}">
      <text>
        <r>
          <rPr>
            <b/>
            <sz val="9"/>
            <color indexed="81"/>
            <rFont val="Tahoma"/>
            <charset val="1"/>
          </rPr>
          <t>Gini indeks!</t>
        </r>
      </text>
    </comment>
    <comment ref="J24" authorId="0" shapeId="0" xr:uid="{B9021E68-1F0B-42AF-A3CD-5DA347B1A436}">
      <text>
        <r>
          <rPr>
            <b/>
            <sz val="9"/>
            <color indexed="81"/>
            <rFont val="Tahoma"/>
            <family val="2"/>
          </rPr>
          <t>Manjka izračun InfoGain(G_d);
Manjka slika odločitvenega drevesa;
Manjkajo klasifikacije primerov 200, 201 in 202.</t>
        </r>
      </text>
    </comment>
    <comment ref="G25" authorId="0" shapeId="0" xr:uid="{F79CBD61-C3E4-4A3F-B767-713BD68411C2}">
      <text>
        <r>
          <rPr>
            <b/>
            <sz val="9"/>
            <color indexed="81"/>
            <rFont val="Tahoma"/>
            <family val="2"/>
          </rPr>
          <t>Uporabljena je diskretizacija enakih širin.</t>
        </r>
      </text>
    </comment>
    <comment ref="J25" authorId="0" shapeId="0" xr:uid="{A5954370-A265-4CEE-864D-597E5FF27ADF}">
      <text>
        <r>
          <rPr>
            <b/>
            <sz val="9"/>
            <color indexed="81"/>
            <rFont val="Tahoma"/>
            <family val="2"/>
          </rPr>
          <t>Manjkajo klasifikacije primerov 200, 201 in 202.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51428EF7-E232-4B99-8107-5DECD4D48F00}">
      <text>
        <r>
          <rPr>
            <b/>
            <sz val="9"/>
            <color indexed="81"/>
            <rFont val="Tahoma"/>
            <family val="2"/>
          </rPr>
          <t>Zamuda pri oddaji.</t>
        </r>
      </text>
    </comment>
    <comment ref="D8" authorId="0" shapeId="0" xr:uid="{6BF6141C-52F0-4A7A-A3CF-E924027C3F2C}">
      <text>
        <r>
          <rPr>
            <b/>
            <sz val="9"/>
            <color indexed="81"/>
            <rFont val="Tahoma"/>
            <family val="2"/>
          </rPr>
          <t>Zamuda pri oddaji.</t>
        </r>
      </text>
    </comment>
    <comment ref="F8" authorId="0" shapeId="0" xr:uid="{E55DAC2E-BCDD-49A7-B6E2-7256BFC99796}">
      <text>
        <r>
          <rPr>
            <b/>
            <sz val="9"/>
            <color indexed="81"/>
            <rFont val="Tahoma"/>
            <family val="2"/>
          </rPr>
          <t>Zamuda pri oddaji.</t>
        </r>
      </text>
    </comment>
    <comment ref="G8" authorId="0" shapeId="0" xr:uid="{2FD130C1-9A57-47B1-BA7F-543DDE6B339B}">
      <text>
        <r>
          <rPr>
            <b/>
            <sz val="9"/>
            <color indexed="81"/>
            <rFont val="Tahoma"/>
            <family val="2"/>
          </rPr>
          <t>Zamuda pri oddaji.</t>
        </r>
      </text>
    </comment>
    <comment ref="D14" authorId="0" shapeId="0" xr:uid="{513A5F97-6C30-401D-A5E2-38053C901433}">
      <text>
        <r>
          <rPr>
            <b/>
            <sz val="9"/>
            <color indexed="81"/>
            <rFont val="Tahoma"/>
            <family val="2"/>
          </rPr>
          <t>Zamuda pri oddaji.</t>
        </r>
      </text>
    </comment>
    <comment ref="F17" authorId="0" shapeId="0" xr:uid="{9E8DD4D2-4276-4B09-9710-3997E70A3339}">
      <text>
        <r>
          <rPr>
            <b/>
            <sz val="9"/>
            <color indexed="81"/>
            <rFont val="Tahoma"/>
            <family val="2"/>
          </rPr>
          <t>Zamuda pri oddaji.</t>
        </r>
      </text>
    </comment>
    <comment ref="E18" authorId="0" shapeId="0" xr:uid="{4A8A809E-A03B-4858-BE23-1F3ED7C1B6BE}">
      <text>
        <r>
          <rPr>
            <b/>
            <sz val="9"/>
            <color indexed="81"/>
            <rFont val="Tahoma"/>
            <family val="2"/>
          </rPr>
          <t>Zamuda pri oddaji.</t>
        </r>
      </text>
    </comment>
    <comment ref="D19" authorId="0" shapeId="0" xr:uid="{020595C0-2587-4133-B10D-B44A4C624090}">
      <text>
        <r>
          <rPr>
            <b/>
            <sz val="9"/>
            <color indexed="81"/>
            <rFont val="Tahoma"/>
            <family val="2"/>
          </rPr>
          <t>Zamuda pri oddaji.</t>
        </r>
      </text>
    </comment>
    <comment ref="F19" authorId="0" shapeId="0" xr:uid="{347C1801-F389-4A51-BAC2-2C2026F004DF}">
      <text>
        <r>
          <rPr>
            <b/>
            <sz val="9"/>
            <color indexed="81"/>
            <rFont val="Tahoma"/>
            <family val="2"/>
          </rPr>
          <t>Zamuda pri oddaji.</t>
        </r>
      </text>
    </comment>
    <comment ref="D21" authorId="0" shapeId="0" xr:uid="{AD5C90F9-4382-4ADA-A5B4-48FAE6808EF3}">
      <text>
        <r>
          <rPr>
            <b/>
            <sz val="9"/>
            <color indexed="81"/>
            <rFont val="Tahoma"/>
            <family val="2"/>
          </rPr>
          <t>Zamuda pri oddaji.</t>
        </r>
      </text>
    </comment>
    <comment ref="G21" authorId="0" shapeId="0" xr:uid="{B8EEDC32-35D1-425F-8B9A-BDB8ED4D5B3C}">
      <text>
        <r>
          <rPr>
            <b/>
            <sz val="9"/>
            <color indexed="81"/>
            <rFont val="Tahoma"/>
            <family val="2"/>
          </rPr>
          <t>Zamuda pri oddaji.</t>
        </r>
      </text>
    </comment>
    <comment ref="G22" authorId="0" shapeId="0" xr:uid="{6483BBA9-40A5-45CB-AC07-FE735AC8F31B}">
      <text>
        <r>
          <rPr>
            <b/>
            <sz val="9"/>
            <color indexed="81"/>
            <rFont val="Tahoma"/>
            <family val="2"/>
          </rPr>
          <t>Zamuda pri oddaji.</t>
        </r>
      </text>
    </comment>
  </commentList>
</comments>
</file>

<file path=xl/sharedStrings.xml><?xml version="1.0" encoding="utf-8"?>
<sst xmlns="http://schemas.openxmlformats.org/spreadsheetml/2006/main" count="113" uniqueCount="58">
  <si>
    <t>Ime</t>
  </si>
  <si>
    <t>Priimek</t>
  </si>
  <si>
    <t>Vpisna št.</t>
  </si>
  <si>
    <t>skupina</t>
  </si>
  <si>
    <t>1. naloga</t>
  </si>
  <si>
    <t>2. naloga</t>
  </si>
  <si>
    <t>3. naloga</t>
  </si>
  <si>
    <t>4. naloga</t>
  </si>
  <si>
    <t>5. naloga</t>
  </si>
  <si>
    <t>6. naloga</t>
  </si>
  <si>
    <t>Skupaj</t>
  </si>
  <si>
    <t>A</t>
  </si>
  <si>
    <t>B</t>
  </si>
  <si>
    <t>Vse točke</t>
  </si>
  <si>
    <t>1. naloga (a)</t>
  </si>
  <si>
    <t>1. naloga (b)</t>
  </si>
  <si>
    <t>4. naloga (a)</t>
  </si>
  <si>
    <t>4. naloga (b)</t>
  </si>
  <si>
    <t>4. naloga (c)</t>
  </si>
  <si>
    <t>4. naloga (d)</t>
  </si>
  <si>
    <t>Kolokvija</t>
  </si>
  <si>
    <t>1. pisni</t>
  </si>
  <si>
    <t>2. pisni</t>
  </si>
  <si>
    <t>Pisno</t>
  </si>
  <si>
    <t>Naloge</t>
  </si>
  <si>
    <t>Ocena</t>
  </si>
  <si>
    <t>V ŠIS-u</t>
  </si>
  <si>
    <t>Ustno</t>
  </si>
  <si>
    <t>89171114</t>
  </si>
  <si>
    <t>89161013</t>
  </si>
  <si>
    <t>89161014</t>
  </si>
  <si>
    <t>89171116</t>
  </si>
  <si>
    <t>89171143</t>
  </si>
  <si>
    <t>89161115</t>
  </si>
  <si>
    <t>89161023</t>
  </si>
  <si>
    <t>89171044</t>
  </si>
  <si>
    <t>89171118</t>
  </si>
  <si>
    <t>89161024</t>
  </si>
  <si>
    <t>89161091</t>
  </si>
  <si>
    <t>89171119</t>
  </si>
  <si>
    <t>89161120</t>
  </si>
  <si>
    <t>89171099</t>
  </si>
  <si>
    <t>89161009</t>
  </si>
  <si>
    <t>89171046</t>
  </si>
  <si>
    <t>89171103</t>
  </si>
  <si>
    <t>89171048</t>
  </si>
  <si>
    <t>89161026</t>
  </si>
  <si>
    <t>89171121</t>
  </si>
  <si>
    <t>89171122</t>
  </si>
  <si>
    <t>89161011</t>
  </si>
  <si>
    <t>89141020</t>
  </si>
  <si>
    <t>89171027</t>
  </si>
  <si>
    <t>7. naloga</t>
  </si>
  <si>
    <t>8. naloga</t>
  </si>
  <si>
    <t>9. naloga</t>
  </si>
  <si>
    <t>1. vprašanje</t>
  </si>
  <si>
    <t>2. vprašanje</t>
  </si>
  <si>
    <t>3. vprašanje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</si>
</sst>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1"/>
      <color theme="2" tint="-0.74999237037263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11"/>
      <color theme="0" tint="-0.249977111117893"/>
      <name val="Calibri"/>
      <family val="2"/>
      <charset val="238"/>
      <scheme val="minor"/>
    </font>
    <font>
      <b/>
      <sz val="9"/>
      <color theme="0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9"/>
      <color indexed="81"/>
      <name val="Tahoma"/>
      <family val="2"/>
    </font>
    <font>
      <b/>
      <sz val="1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 style="double">
        <color auto="1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0" fillId="0" borderId="0" xfId="0" quotePrefix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49" fontId="4" fillId="0" borderId="13" xfId="0" applyNumberFormat="1" applyFont="1" applyBorder="1" applyAlignment="1">
      <alignment horizontal="right" vertical="center"/>
    </xf>
    <xf numFmtId="49" fontId="4" fillId="0" borderId="12" xfId="0" applyNumberFormat="1" applyFont="1" applyBorder="1" applyAlignment="1">
      <alignment horizontal="right" vertical="center"/>
    </xf>
    <xf numFmtId="49" fontId="4" fillId="0" borderId="11" xfId="0" applyNumberFormat="1" applyFont="1" applyBorder="1" applyAlignment="1">
      <alignment horizontal="right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0" fillId="0" borderId="13" xfId="0" applyNumberFormat="1" applyBorder="1" applyAlignment="1">
      <alignment horizontal="right" vertical="center"/>
    </xf>
    <xf numFmtId="49" fontId="0" fillId="0" borderId="12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right" vertical="center"/>
    </xf>
    <xf numFmtId="49" fontId="6" fillId="0" borderId="0" xfId="0" applyNumberFormat="1" applyFont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49" fontId="6" fillId="0" borderId="13" xfId="0" applyNumberFormat="1" applyFont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7" fillId="2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0" xfId="0" quotePrefix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quotePrefix="1" applyNumberFormat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" fillId="0" borderId="0" xfId="0" quotePrefix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9" fillId="0" borderId="4" xfId="0" quotePrefix="1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6" xfId="0" quotePrefix="1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2" xfId="0" applyNumberFormat="1" applyFill="1" applyBorder="1" applyAlignment="1">
      <alignment horizontal="right" vertical="center"/>
    </xf>
    <xf numFmtId="0" fontId="1" fillId="0" borderId="14" xfId="0" applyFont="1" applyFill="1" applyBorder="1" applyAlignment="1">
      <alignment vertical="center"/>
    </xf>
    <xf numFmtId="0" fontId="1" fillId="0" borderId="0" xfId="0" quotePrefix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7" fillId="0" borderId="18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8" fillId="2" borderId="15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17" fillId="3" borderId="3" xfId="0" applyFont="1" applyFill="1" applyBorder="1" applyAlignment="1">
      <alignment vertical="center"/>
    </xf>
  </cellXfs>
  <cellStyles count="1">
    <cellStyle name="Normal" xfId="0" builtinId="0"/>
  </cellStyles>
  <dxfs count="9"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4" x14ac:dyDescent="0.3"/>
  <cols>
    <col min="1" max="1" width="9.33203125" style="2" bestFit="1" customWidth="1"/>
    <col min="2" max="2" width="13.109375" style="2" bestFit="1" customWidth="1"/>
    <col min="3" max="3" width="9.109375" style="2" bestFit="1" customWidth="1"/>
    <col min="4" max="16384" width="8.88671875" style="2"/>
  </cols>
  <sheetData>
    <row r="1" spans="1:3" ht="15" thickBot="1" x14ac:dyDescent="0.35">
      <c r="A1" s="4" t="s">
        <v>0</v>
      </c>
      <c r="B1" s="4" t="s">
        <v>1</v>
      </c>
      <c r="C1" s="30" t="s">
        <v>2</v>
      </c>
    </row>
    <row r="2" spans="1:3" ht="15" thickTop="1" x14ac:dyDescent="0.3">
      <c r="A2" s="27"/>
      <c r="B2" s="27"/>
      <c r="C2" s="31" t="s">
        <v>28</v>
      </c>
    </row>
    <row r="3" spans="1:3" x14ac:dyDescent="0.3">
      <c r="A3" s="28"/>
      <c r="B3" s="28"/>
      <c r="C3" s="32" t="s">
        <v>29</v>
      </c>
    </row>
    <row r="4" spans="1:3" x14ac:dyDescent="0.3">
      <c r="A4" s="28"/>
      <c r="B4" s="28"/>
      <c r="C4" s="32" t="s">
        <v>30</v>
      </c>
    </row>
    <row r="5" spans="1:3" x14ac:dyDescent="0.3">
      <c r="A5" s="67"/>
      <c r="B5" s="67"/>
      <c r="C5" s="68" t="s">
        <v>31</v>
      </c>
    </row>
    <row r="6" spans="1:3" x14ac:dyDescent="0.3">
      <c r="A6" s="28"/>
      <c r="B6" s="28"/>
      <c r="C6" s="32" t="s">
        <v>32</v>
      </c>
    </row>
    <row r="7" spans="1:3" x14ac:dyDescent="0.3">
      <c r="A7" s="28"/>
      <c r="B7" s="28"/>
      <c r="C7" s="32" t="s">
        <v>33</v>
      </c>
    </row>
    <row r="8" spans="1:3" x14ac:dyDescent="0.3">
      <c r="A8" s="28"/>
      <c r="B8" s="28"/>
      <c r="C8" s="32" t="s">
        <v>34</v>
      </c>
    </row>
    <row r="9" spans="1:3" x14ac:dyDescent="0.3">
      <c r="A9" s="28"/>
      <c r="B9" s="28"/>
      <c r="C9" s="32" t="s">
        <v>35</v>
      </c>
    </row>
    <row r="10" spans="1:3" x14ac:dyDescent="0.3">
      <c r="A10" s="28"/>
      <c r="B10" s="28"/>
      <c r="C10" s="32" t="s">
        <v>36</v>
      </c>
    </row>
    <row r="11" spans="1:3" x14ac:dyDescent="0.3">
      <c r="A11" s="28"/>
      <c r="B11" s="28"/>
      <c r="C11" s="32" t="s">
        <v>37</v>
      </c>
    </row>
    <row r="12" spans="1:3" x14ac:dyDescent="0.3">
      <c r="A12" s="28"/>
      <c r="B12" s="28"/>
      <c r="C12" s="32" t="s">
        <v>38</v>
      </c>
    </row>
    <row r="13" spans="1:3" x14ac:dyDescent="0.3">
      <c r="A13" s="28"/>
      <c r="B13" s="28"/>
      <c r="C13" s="32" t="s">
        <v>39</v>
      </c>
    </row>
    <row r="14" spans="1:3" x14ac:dyDescent="0.3">
      <c r="A14" s="28"/>
      <c r="B14" s="28"/>
      <c r="C14" s="32" t="s">
        <v>40</v>
      </c>
    </row>
    <row r="15" spans="1:3" x14ac:dyDescent="0.3">
      <c r="A15" s="28"/>
      <c r="B15" s="28"/>
      <c r="C15" s="32" t="s">
        <v>41</v>
      </c>
    </row>
    <row r="16" spans="1:3" x14ac:dyDescent="0.3">
      <c r="A16" s="28"/>
      <c r="B16" s="28"/>
      <c r="C16" s="32" t="s">
        <v>42</v>
      </c>
    </row>
    <row r="17" spans="1:3" x14ac:dyDescent="0.3">
      <c r="A17" s="28"/>
      <c r="B17" s="28"/>
      <c r="C17" s="32" t="s">
        <v>43</v>
      </c>
    </row>
    <row r="18" spans="1:3" x14ac:dyDescent="0.3">
      <c r="A18" s="28"/>
      <c r="B18" s="28"/>
      <c r="C18" s="32" t="s">
        <v>44</v>
      </c>
    </row>
    <row r="19" spans="1:3" x14ac:dyDescent="0.3">
      <c r="A19" s="28"/>
      <c r="B19" s="28"/>
      <c r="C19" s="32" t="s">
        <v>45</v>
      </c>
    </row>
    <row r="20" spans="1:3" x14ac:dyDescent="0.3">
      <c r="A20" s="28"/>
      <c r="B20" s="28"/>
      <c r="C20" s="32" t="s">
        <v>46</v>
      </c>
    </row>
    <row r="21" spans="1:3" x14ac:dyDescent="0.3">
      <c r="A21" s="28"/>
      <c r="B21" s="28"/>
      <c r="C21" s="32" t="s">
        <v>47</v>
      </c>
    </row>
    <row r="22" spans="1:3" x14ac:dyDescent="0.3">
      <c r="A22" s="28"/>
      <c r="B22" s="28"/>
      <c r="C22" s="32" t="s">
        <v>48</v>
      </c>
    </row>
    <row r="23" spans="1:3" x14ac:dyDescent="0.3">
      <c r="A23" s="28"/>
      <c r="B23" s="28"/>
      <c r="C23" s="32" t="s">
        <v>49</v>
      </c>
    </row>
    <row r="24" spans="1:3" x14ac:dyDescent="0.3">
      <c r="A24" s="28"/>
      <c r="B24" s="28"/>
      <c r="C24" s="32" t="s">
        <v>50</v>
      </c>
    </row>
    <row r="25" spans="1:3" ht="15" thickBot="1" x14ac:dyDescent="0.35">
      <c r="A25" s="29"/>
      <c r="B25" s="29"/>
      <c r="C25" s="33" t="s">
        <v>51</v>
      </c>
    </row>
    <row r="26" spans="1:3" ht="15" thickTop="1" x14ac:dyDescent="0.3"/>
  </sheetData>
  <pageMargins left="0.7" right="0.7" top="0.75" bottom="0.75" header="0.3" footer="0.3"/>
  <ignoredErrors>
    <ignoredError sqref="C2:C12 C13:C2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D0E1-F6A3-4213-86A0-F772D468C5CB}">
  <dimension ref="A1:M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4" x14ac:dyDescent="0.3"/>
  <cols>
    <col min="1" max="1" width="9.33203125" style="1" bestFit="1" customWidth="1"/>
    <col min="2" max="2" width="13.109375" style="1" bestFit="1" customWidth="1"/>
    <col min="3" max="3" width="9.109375" style="1" bestFit="1" customWidth="1"/>
    <col min="4" max="6" width="8.6640625" style="1" bestFit="1" customWidth="1"/>
    <col min="7" max="11" width="8.6640625" style="1" customWidth="1"/>
    <col min="12" max="12" width="8.6640625" style="1" bestFit="1" customWidth="1"/>
    <col min="13" max="13" width="8.33203125" style="1" bestFit="1" customWidth="1"/>
    <col min="14" max="16384" width="8.88671875" style="1"/>
  </cols>
  <sheetData>
    <row r="1" spans="1:13" ht="15" thickBot="1" x14ac:dyDescent="0.35">
      <c r="A1" s="6" t="str">
        <f>'Osnovni podatki'!A1</f>
        <v>Ime</v>
      </c>
      <c r="B1" s="6" t="str">
        <f>'Osnovni podatki'!B1</f>
        <v>Priimek</v>
      </c>
      <c r="C1" s="34" t="str">
        <f>'Osnovni podatki'!C1</f>
        <v>Vpisna št.</v>
      </c>
      <c r="D1" s="108" t="s">
        <v>4</v>
      </c>
      <c r="E1" s="110" t="s">
        <v>5</v>
      </c>
      <c r="F1" s="110" t="s">
        <v>6</v>
      </c>
      <c r="G1" s="110" t="s">
        <v>7</v>
      </c>
      <c r="H1" s="110" t="s">
        <v>8</v>
      </c>
      <c r="I1" s="110" t="s">
        <v>9</v>
      </c>
      <c r="J1" s="110" t="s">
        <v>52</v>
      </c>
      <c r="K1" s="110" t="s">
        <v>53</v>
      </c>
      <c r="L1" s="110" t="s">
        <v>54</v>
      </c>
      <c r="M1" s="100" t="s">
        <v>10</v>
      </c>
    </row>
    <row r="2" spans="1:13" ht="15" thickTop="1" x14ac:dyDescent="0.3">
      <c r="A2" s="8">
        <f>'Osnovni podatki'!A2</f>
        <v>0</v>
      </c>
      <c r="B2" s="8">
        <f>'Osnovni podatki'!B2</f>
        <v>0</v>
      </c>
      <c r="C2" s="35" t="str">
        <f>'Osnovni podatki'!C2</f>
        <v>89171114</v>
      </c>
      <c r="D2" s="93">
        <v>100</v>
      </c>
      <c r="E2" s="94">
        <v>100</v>
      </c>
      <c r="F2" s="94">
        <v>100</v>
      </c>
      <c r="G2" s="94">
        <v>100</v>
      </c>
      <c r="H2" s="94">
        <v>100</v>
      </c>
      <c r="I2" s="94">
        <v>100</v>
      </c>
      <c r="J2" s="94">
        <v>100</v>
      </c>
      <c r="K2" s="94">
        <v>100</v>
      </c>
      <c r="L2" s="94"/>
      <c r="M2" s="59">
        <f>(D2+E2+F2+G2+H2+I2+J2+K2+L2)/9</f>
        <v>88.888888888888886</v>
      </c>
    </row>
    <row r="3" spans="1:13" x14ac:dyDescent="0.3">
      <c r="A3" s="10">
        <f>'Osnovni podatki'!A3</f>
        <v>0</v>
      </c>
      <c r="B3" s="10">
        <f>'Osnovni podatki'!B3</f>
        <v>0</v>
      </c>
      <c r="C3" s="36" t="str">
        <f>'Osnovni podatki'!C3</f>
        <v>89161013</v>
      </c>
      <c r="D3" s="45"/>
      <c r="E3" s="12"/>
      <c r="F3" s="12"/>
      <c r="G3" s="12"/>
      <c r="H3" s="12"/>
      <c r="I3" s="12"/>
      <c r="J3" s="12"/>
      <c r="K3" s="12"/>
      <c r="L3" s="12"/>
      <c r="M3" s="42">
        <f>(D3+E3+F3+G3+H3+I3+J3+K3+L3)/9</f>
        <v>0</v>
      </c>
    </row>
    <row r="4" spans="1:13" x14ac:dyDescent="0.3">
      <c r="A4" s="10">
        <f>'Osnovni podatki'!A4</f>
        <v>0</v>
      </c>
      <c r="B4" s="10">
        <f>'Osnovni podatki'!B4</f>
        <v>0</v>
      </c>
      <c r="C4" s="36" t="str">
        <f>'Osnovni podatki'!C4</f>
        <v>89161014</v>
      </c>
      <c r="D4" s="45">
        <v>100</v>
      </c>
      <c r="E4" s="12">
        <v>100</v>
      </c>
      <c r="F4" s="12"/>
      <c r="G4" s="12"/>
      <c r="H4" s="12"/>
      <c r="I4" s="12"/>
      <c r="J4" s="12"/>
      <c r="K4" s="12"/>
      <c r="L4" s="58"/>
      <c r="M4" s="42">
        <f t="shared" ref="M4:M26" si="0">(D4+E4+F4+G4+H4+I4+J4+K4+L4)/9</f>
        <v>22.222222222222221</v>
      </c>
    </row>
    <row r="5" spans="1:13" x14ac:dyDescent="0.3">
      <c r="A5" s="10">
        <f>'Osnovni podatki'!A5</f>
        <v>0</v>
      </c>
      <c r="B5" s="10">
        <f>'Osnovni podatki'!B5</f>
        <v>0</v>
      </c>
      <c r="C5" s="36" t="str">
        <f>'Osnovni podatki'!C5</f>
        <v>89171116</v>
      </c>
      <c r="D5" s="45">
        <v>100</v>
      </c>
      <c r="E5" s="12">
        <v>100</v>
      </c>
      <c r="F5" s="12">
        <v>100</v>
      </c>
      <c r="G5" s="12">
        <v>100</v>
      </c>
      <c r="H5" s="12"/>
      <c r="I5" s="12"/>
      <c r="J5" s="12"/>
      <c r="K5" s="12"/>
      <c r="L5" s="12"/>
      <c r="M5" s="42">
        <f t="shared" si="0"/>
        <v>44.444444444444443</v>
      </c>
    </row>
    <row r="6" spans="1:13" x14ac:dyDescent="0.3">
      <c r="A6" s="10">
        <f>'Osnovni podatki'!A6</f>
        <v>0</v>
      </c>
      <c r="B6" s="10">
        <f>'Osnovni podatki'!B6</f>
        <v>0</v>
      </c>
      <c r="C6" s="36" t="str">
        <f>'Osnovni podatki'!C6</f>
        <v>89171143</v>
      </c>
      <c r="D6" s="45">
        <v>100</v>
      </c>
      <c r="E6" s="12">
        <v>100</v>
      </c>
      <c r="F6" s="12">
        <v>100</v>
      </c>
      <c r="G6" s="12">
        <v>100</v>
      </c>
      <c r="H6" s="12">
        <v>100</v>
      </c>
      <c r="I6" s="12">
        <v>100</v>
      </c>
      <c r="J6" s="12">
        <v>100</v>
      </c>
      <c r="K6" s="12">
        <v>100</v>
      </c>
      <c r="L6" s="12"/>
      <c r="M6" s="42">
        <f t="shared" si="0"/>
        <v>88.888888888888886</v>
      </c>
    </row>
    <row r="7" spans="1:13" x14ac:dyDescent="0.3">
      <c r="A7" s="10">
        <f>'Osnovni podatki'!A7</f>
        <v>0</v>
      </c>
      <c r="B7" s="10">
        <f>'Osnovni podatki'!B7</f>
        <v>0</v>
      </c>
      <c r="C7" s="36" t="str">
        <f>'Osnovni podatki'!C7</f>
        <v>89161115</v>
      </c>
      <c r="D7" s="45">
        <v>100</v>
      </c>
      <c r="E7" s="12">
        <v>100</v>
      </c>
      <c r="F7" s="12">
        <v>100</v>
      </c>
      <c r="G7" s="12">
        <v>100</v>
      </c>
      <c r="H7" s="12"/>
      <c r="I7" s="12"/>
      <c r="J7" s="12"/>
      <c r="K7" s="12"/>
      <c r="L7" s="12"/>
      <c r="M7" s="42">
        <f t="shared" si="0"/>
        <v>44.444444444444443</v>
      </c>
    </row>
    <row r="8" spans="1:13" x14ac:dyDescent="0.3">
      <c r="A8" s="10">
        <f>'Osnovni podatki'!A8</f>
        <v>0</v>
      </c>
      <c r="B8" s="10">
        <f>'Osnovni podatki'!B8</f>
        <v>0</v>
      </c>
      <c r="C8" s="36" t="str">
        <f>'Osnovni podatki'!C8</f>
        <v>89161023</v>
      </c>
      <c r="D8" s="45"/>
      <c r="E8" s="12"/>
      <c r="F8" s="58"/>
      <c r="G8" s="58"/>
      <c r="H8" s="58"/>
      <c r="I8" s="58"/>
      <c r="J8" s="58"/>
      <c r="K8" s="58"/>
      <c r="L8" s="58"/>
      <c r="M8" s="42">
        <f t="shared" si="0"/>
        <v>0</v>
      </c>
    </row>
    <row r="9" spans="1:13" x14ac:dyDescent="0.3">
      <c r="A9" s="10">
        <f>'Osnovni podatki'!A9</f>
        <v>0</v>
      </c>
      <c r="B9" s="10">
        <f>'Osnovni podatki'!B9</f>
        <v>0</v>
      </c>
      <c r="C9" s="36" t="str">
        <f>'Osnovni podatki'!C9</f>
        <v>89171044</v>
      </c>
      <c r="D9" s="45">
        <v>100</v>
      </c>
      <c r="E9" s="12"/>
      <c r="F9" s="12">
        <v>100</v>
      </c>
      <c r="G9" s="12"/>
      <c r="H9" s="12"/>
      <c r="I9" s="12"/>
      <c r="J9" s="12">
        <v>100</v>
      </c>
      <c r="K9" s="12">
        <v>100</v>
      </c>
      <c r="L9" s="12"/>
      <c r="M9" s="42">
        <f t="shared" si="0"/>
        <v>44.444444444444443</v>
      </c>
    </row>
    <row r="10" spans="1:13" x14ac:dyDescent="0.3">
      <c r="A10" s="10">
        <f>'Osnovni podatki'!A10</f>
        <v>0</v>
      </c>
      <c r="B10" s="10">
        <f>'Osnovni podatki'!B10</f>
        <v>0</v>
      </c>
      <c r="C10" s="36" t="str">
        <f>'Osnovni podatki'!C10</f>
        <v>89171118</v>
      </c>
      <c r="D10" s="45"/>
      <c r="E10" s="12"/>
      <c r="F10" s="12"/>
      <c r="G10" s="12"/>
      <c r="H10" s="12"/>
      <c r="I10" s="12"/>
      <c r="J10" s="12"/>
      <c r="K10" s="12"/>
      <c r="L10" s="12"/>
      <c r="M10" s="42">
        <f t="shared" si="0"/>
        <v>0</v>
      </c>
    </row>
    <row r="11" spans="1:13" x14ac:dyDescent="0.3">
      <c r="A11" s="10">
        <f>'Osnovni podatki'!A11</f>
        <v>0</v>
      </c>
      <c r="B11" s="10">
        <f>'Osnovni podatki'!B11</f>
        <v>0</v>
      </c>
      <c r="C11" s="36" t="str">
        <f>'Osnovni podatki'!C11</f>
        <v>89161024</v>
      </c>
      <c r="D11" s="45"/>
      <c r="E11" s="12">
        <v>100</v>
      </c>
      <c r="F11" s="12">
        <v>100</v>
      </c>
      <c r="G11" s="12"/>
      <c r="H11" s="12"/>
      <c r="I11" s="12"/>
      <c r="J11" s="12"/>
      <c r="K11" s="12"/>
      <c r="L11" s="12"/>
      <c r="M11" s="42">
        <f t="shared" si="0"/>
        <v>22.222222222222221</v>
      </c>
    </row>
    <row r="12" spans="1:13" x14ac:dyDescent="0.3">
      <c r="A12" s="10">
        <f>'Osnovni podatki'!A12</f>
        <v>0</v>
      </c>
      <c r="B12" s="10">
        <f>'Osnovni podatki'!B12</f>
        <v>0</v>
      </c>
      <c r="C12" s="36" t="str">
        <f>'Osnovni podatki'!C12</f>
        <v>89161091</v>
      </c>
      <c r="D12" s="45">
        <v>100</v>
      </c>
      <c r="E12" s="12">
        <v>100</v>
      </c>
      <c r="F12" s="12">
        <v>100</v>
      </c>
      <c r="G12" s="12"/>
      <c r="H12" s="12">
        <v>100</v>
      </c>
      <c r="I12" s="12">
        <v>100</v>
      </c>
      <c r="J12" s="12"/>
      <c r="K12" s="12"/>
      <c r="L12" s="58"/>
      <c r="M12" s="42">
        <f t="shared" si="0"/>
        <v>55.555555555555557</v>
      </c>
    </row>
    <row r="13" spans="1:13" x14ac:dyDescent="0.3">
      <c r="A13" s="10">
        <f>'Osnovni podatki'!A13</f>
        <v>0</v>
      </c>
      <c r="B13" s="10">
        <f>'Osnovni podatki'!B13</f>
        <v>0</v>
      </c>
      <c r="C13" s="36" t="str">
        <f>'Osnovni podatki'!C13</f>
        <v>89171119</v>
      </c>
      <c r="D13" s="45">
        <v>100</v>
      </c>
      <c r="E13" s="12">
        <v>100</v>
      </c>
      <c r="F13" s="12">
        <v>100</v>
      </c>
      <c r="G13" s="12">
        <v>100</v>
      </c>
      <c r="H13" s="12">
        <v>100</v>
      </c>
      <c r="I13" s="12">
        <v>100</v>
      </c>
      <c r="J13" s="12">
        <v>100</v>
      </c>
      <c r="K13" s="12">
        <v>100</v>
      </c>
      <c r="L13" s="12"/>
      <c r="M13" s="42">
        <f t="shared" si="0"/>
        <v>88.888888888888886</v>
      </c>
    </row>
    <row r="14" spans="1:13" x14ac:dyDescent="0.3">
      <c r="A14" s="10">
        <f>'Osnovni podatki'!A14</f>
        <v>0</v>
      </c>
      <c r="B14" s="10">
        <f>'Osnovni podatki'!B14</f>
        <v>0</v>
      </c>
      <c r="C14" s="36" t="str">
        <f>'Osnovni podatki'!C14</f>
        <v>89161120</v>
      </c>
      <c r="D14" s="45">
        <v>100</v>
      </c>
      <c r="E14" s="12">
        <v>100</v>
      </c>
      <c r="F14" s="12">
        <v>100</v>
      </c>
      <c r="G14" s="12"/>
      <c r="H14" s="12"/>
      <c r="I14" s="12"/>
      <c r="J14" s="12"/>
      <c r="K14" s="12"/>
      <c r="L14" s="12"/>
      <c r="M14" s="42">
        <f t="shared" si="0"/>
        <v>33.333333333333336</v>
      </c>
    </row>
    <row r="15" spans="1:13" x14ac:dyDescent="0.3">
      <c r="A15" s="10">
        <f>'Osnovni podatki'!A15</f>
        <v>0</v>
      </c>
      <c r="B15" s="10">
        <f>'Osnovni podatki'!B15</f>
        <v>0</v>
      </c>
      <c r="C15" s="36" t="str">
        <f>'Osnovni podatki'!C15</f>
        <v>89171099</v>
      </c>
      <c r="D15" s="45">
        <v>100</v>
      </c>
      <c r="E15" s="12">
        <v>100</v>
      </c>
      <c r="F15" s="12">
        <v>100</v>
      </c>
      <c r="G15" s="12">
        <v>100</v>
      </c>
      <c r="H15" s="12"/>
      <c r="I15" s="12"/>
      <c r="J15" s="12">
        <v>100</v>
      </c>
      <c r="K15" s="12">
        <v>100</v>
      </c>
      <c r="L15" s="12"/>
      <c r="M15" s="42">
        <f t="shared" si="0"/>
        <v>66.666666666666671</v>
      </c>
    </row>
    <row r="16" spans="1:13" x14ac:dyDescent="0.3">
      <c r="A16" s="10">
        <f>'Osnovni podatki'!A16</f>
        <v>0</v>
      </c>
      <c r="B16" s="10">
        <f>'Osnovni podatki'!B16</f>
        <v>0</v>
      </c>
      <c r="C16" s="36" t="str">
        <f>'Osnovni podatki'!C16</f>
        <v>89161009</v>
      </c>
      <c r="D16" s="45"/>
      <c r="E16" s="12"/>
      <c r="F16" s="12"/>
      <c r="G16" s="12"/>
      <c r="H16" s="12"/>
      <c r="I16" s="12"/>
      <c r="J16" s="12"/>
      <c r="K16" s="12"/>
      <c r="L16" s="12"/>
      <c r="M16" s="42">
        <f t="shared" si="0"/>
        <v>0</v>
      </c>
    </row>
    <row r="17" spans="1:13" x14ac:dyDescent="0.3">
      <c r="A17" s="10">
        <f>'Osnovni podatki'!A17</f>
        <v>0</v>
      </c>
      <c r="B17" s="10">
        <f>'Osnovni podatki'!B17</f>
        <v>0</v>
      </c>
      <c r="C17" s="36" t="str">
        <f>'Osnovni podatki'!C17</f>
        <v>89171046</v>
      </c>
      <c r="D17" s="45">
        <v>100</v>
      </c>
      <c r="E17" s="12">
        <v>100</v>
      </c>
      <c r="F17" s="12"/>
      <c r="G17" s="12">
        <v>100</v>
      </c>
      <c r="H17" s="12">
        <v>100</v>
      </c>
      <c r="I17" s="12">
        <v>100</v>
      </c>
      <c r="J17" s="12">
        <v>100</v>
      </c>
      <c r="K17" s="12">
        <v>100</v>
      </c>
      <c r="L17" s="12"/>
      <c r="M17" s="42">
        <f t="shared" si="0"/>
        <v>77.777777777777771</v>
      </c>
    </row>
    <row r="18" spans="1:13" x14ac:dyDescent="0.3">
      <c r="A18" s="10">
        <f>'Osnovni podatki'!A18</f>
        <v>0</v>
      </c>
      <c r="B18" s="10">
        <f>'Osnovni podatki'!B18</f>
        <v>0</v>
      </c>
      <c r="C18" s="36" t="str">
        <f>'Osnovni podatki'!C18</f>
        <v>89171103</v>
      </c>
      <c r="D18" s="45">
        <v>100</v>
      </c>
      <c r="E18" s="12">
        <v>100</v>
      </c>
      <c r="F18" s="12">
        <v>100</v>
      </c>
      <c r="G18" s="12">
        <v>100</v>
      </c>
      <c r="H18" s="12"/>
      <c r="I18" s="12"/>
      <c r="J18" s="12"/>
      <c r="K18" s="12"/>
      <c r="L18" s="12"/>
      <c r="M18" s="42">
        <f t="shared" si="0"/>
        <v>44.444444444444443</v>
      </c>
    </row>
    <row r="19" spans="1:13" x14ac:dyDescent="0.3">
      <c r="A19" s="10">
        <f>'Osnovni podatki'!A19</f>
        <v>0</v>
      </c>
      <c r="B19" s="10">
        <f>'Osnovni podatki'!B19</f>
        <v>0</v>
      </c>
      <c r="C19" s="36" t="str">
        <f>'Osnovni podatki'!C19</f>
        <v>89171048</v>
      </c>
      <c r="D19" s="45">
        <v>100</v>
      </c>
      <c r="E19" s="12"/>
      <c r="F19" s="12">
        <v>100</v>
      </c>
      <c r="G19" s="12"/>
      <c r="H19" s="12"/>
      <c r="I19" s="12"/>
      <c r="J19" s="12"/>
      <c r="K19" s="12"/>
      <c r="L19" s="12"/>
      <c r="M19" s="42">
        <f t="shared" si="0"/>
        <v>22.222222222222221</v>
      </c>
    </row>
    <row r="20" spans="1:13" x14ac:dyDescent="0.3">
      <c r="A20" s="10">
        <f>'Osnovni podatki'!A20</f>
        <v>0</v>
      </c>
      <c r="B20" s="10">
        <f>'Osnovni podatki'!B20</f>
        <v>0</v>
      </c>
      <c r="C20" s="36" t="str">
        <f>'Osnovni podatki'!C20</f>
        <v>89161026</v>
      </c>
      <c r="D20" s="45">
        <v>100</v>
      </c>
      <c r="E20" s="12"/>
      <c r="F20" s="12"/>
      <c r="G20" s="12"/>
      <c r="H20" s="12"/>
      <c r="I20" s="12"/>
      <c r="J20" s="12"/>
      <c r="K20" s="12"/>
      <c r="L20" s="12"/>
      <c r="M20" s="42">
        <f t="shared" si="0"/>
        <v>11.111111111111111</v>
      </c>
    </row>
    <row r="21" spans="1:13" x14ac:dyDescent="0.3">
      <c r="A21" s="10">
        <f>'Osnovni podatki'!A21</f>
        <v>0</v>
      </c>
      <c r="B21" s="10">
        <f>'Osnovni podatki'!B21</f>
        <v>0</v>
      </c>
      <c r="C21" s="36" t="str">
        <f>'Osnovni podatki'!C21</f>
        <v>89171121</v>
      </c>
      <c r="D21" s="45">
        <v>100</v>
      </c>
      <c r="E21" s="12">
        <v>100</v>
      </c>
      <c r="F21" s="12">
        <v>100</v>
      </c>
      <c r="G21" s="12">
        <v>100</v>
      </c>
      <c r="H21" s="12"/>
      <c r="I21" s="12"/>
      <c r="J21" s="12">
        <v>100</v>
      </c>
      <c r="K21" s="12">
        <v>100</v>
      </c>
      <c r="L21" s="12"/>
      <c r="M21" s="42">
        <f t="shared" si="0"/>
        <v>66.666666666666671</v>
      </c>
    </row>
    <row r="22" spans="1:13" x14ac:dyDescent="0.3">
      <c r="A22" s="10">
        <f>'Osnovni podatki'!A22</f>
        <v>0</v>
      </c>
      <c r="B22" s="10">
        <f>'Osnovni podatki'!B22</f>
        <v>0</v>
      </c>
      <c r="C22" s="36" t="str">
        <f>'Osnovni podatki'!C22</f>
        <v>89171122</v>
      </c>
      <c r="D22" s="45">
        <v>100</v>
      </c>
      <c r="E22" s="12">
        <v>100</v>
      </c>
      <c r="F22" s="12">
        <v>100</v>
      </c>
      <c r="G22" s="12">
        <v>100</v>
      </c>
      <c r="H22" s="12"/>
      <c r="I22" s="12"/>
      <c r="J22" s="12">
        <v>100</v>
      </c>
      <c r="K22" s="12">
        <v>100</v>
      </c>
      <c r="L22" s="12"/>
      <c r="M22" s="42">
        <f t="shared" si="0"/>
        <v>66.666666666666671</v>
      </c>
    </row>
    <row r="23" spans="1:13" x14ac:dyDescent="0.3">
      <c r="A23" s="10">
        <f>'Osnovni podatki'!A23</f>
        <v>0</v>
      </c>
      <c r="B23" s="10">
        <f>'Osnovni podatki'!B23</f>
        <v>0</v>
      </c>
      <c r="C23" s="36" t="str">
        <f>'Osnovni podatki'!C23</f>
        <v>89161011</v>
      </c>
      <c r="D23" s="45"/>
      <c r="E23" s="12"/>
      <c r="F23" s="12"/>
      <c r="G23" s="12"/>
      <c r="H23" s="12"/>
      <c r="I23" s="12"/>
      <c r="J23" s="12"/>
      <c r="K23" s="12"/>
      <c r="L23" s="12"/>
      <c r="M23" s="42">
        <f t="shared" si="0"/>
        <v>0</v>
      </c>
    </row>
    <row r="24" spans="1:13" x14ac:dyDescent="0.3">
      <c r="A24" s="10">
        <f>'Osnovni podatki'!A24</f>
        <v>0</v>
      </c>
      <c r="B24" s="10">
        <f>'Osnovni podatki'!B24</f>
        <v>0</v>
      </c>
      <c r="C24" s="36" t="str">
        <f>'Osnovni podatki'!C24</f>
        <v>89141020</v>
      </c>
      <c r="D24" s="45">
        <v>100</v>
      </c>
      <c r="E24" s="12">
        <v>100</v>
      </c>
      <c r="F24" s="12">
        <v>100</v>
      </c>
      <c r="G24" s="12">
        <v>100</v>
      </c>
      <c r="H24" s="12">
        <v>100</v>
      </c>
      <c r="I24" s="12">
        <v>100</v>
      </c>
      <c r="J24" s="12">
        <v>100</v>
      </c>
      <c r="K24" s="12">
        <v>100</v>
      </c>
      <c r="L24" s="12"/>
      <c r="M24" s="42">
        <f t="shared" si="0"/>
        <v>88.888888888888886</v>
      </c>
    </row>
    <row r="25" spans="1:13" ht="15" thickBot="1" x14ac:dyDescent="0.35">
      <c r="A25" s="13">
        <f>'Osnovni podatki'!A25</f>
        <v>0</v>
      </c>
      <c r="B25" s="13">
        <f>'Osnovni podatki'!B25</f>
        <v>0</v>
      </c>
      <c r="C25" s="37" t="str">
        <f>'Osnovni podatki'!C25</f>
        <v>89171027</v>
      </c>
      <c r="D25" s="46">
        <v>100</v>
      </c>
      <c r="E25" s="15">
        <v>100</v>
      </c>
      <c r="F25" s="15">
        <v>100</v>
      </c>
      <c r="G25" s="15">
        <v>100</v>
      </c>
      <c r="H25" s="15">
        <v>100</v>
      </c>
      <c r="I25" s="15">
        <v>100</v>
      </c>
      <c r="J25" s="15">
        <v>100</v>
      </c>
      <c r="K25" s="15">
        <v>100</v>
      </c>
      <c r="L25" s="15"/>
      <c r="M25" s="43">
        <f t="shared" si="0"/>
        <v>88.888888888888886</v>
      </c>
    </row>
    <row r="26" spans="1:13" ht="15" thickTop="1" x14ac:dyDescent="0.3">
      <c r="C26" s="44" t="s">
        <v>13</v>
      </c>
      <c r="D26" s="109">
        <v>100</v>
      </c>
      <c r="E26" s="109">
        <v>100</v>
      </c>
      <c r="F26" s="109">
        <v>100</v>
      </c>
      <c r="G26" s="109">
        <v>100</v>
      </c>
      <c r="H26" s="109">
        <v>100</v>
      </c>
      <c r="I26" s="109">
        <v>100</v>
      </c>
      <c r="J26" s="109">
        <v>100</v>
      </c>
      <c r="K26" s="109">
        <v>100</v>
      </c>
      <c r="L26" s="109">
        <v>100</v>
      </c>
      <c r="M26" s="42">
        <f t="shared" si="0"/>
        <v>100</v>
      </c>
    </row>
  </sheetData>
  <conditionalFormatting sqref="A2:B25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4" x14ac:dyDescent="0.3"/>
  <cols>
    <col min="1" max="1" width="9.33203125" style="1" bestFit="1" customWidth="1"/>
    <col min="2" max="2" width="13.109375" style="1" bestFit="1" customWidth="1"/>
    <col min="3" max="3" width="9.109375" style="1" bestFit="1" customWidth="1"/>
    <col min="4" max="4" width="7.5546875" style="3" bestFit="1" customWidth="1"/>
    <col min="5" max="10" width="8.6640625" style="1" bestFit="1" customWidth="1"/>
    <col min="11" max="11" width="7.88671875" style="1" customWidth="1"/>
    <col min="12" max="16384" width="8.88671875" style="1"/>
  </cols>
  <sheetData>
    <row r="1" spans="1:12" ht="15" thickBot="1" x14ac:dyDescent="0.35">
      <c r="A1" s="6" t="str">
        <f>'Osnovni podatki'!A1</f>
        <v>Ime</v>
      </c>
      <c r="B1" s="6" t="str">
        <f>'Osnovni podatki'!B1</f>
        <v>Priimek</v>
      </c>
      <c r="C1" s="6" t="str">
        <f>'Osnovni podatki'!C1</f>
        <v>Vpisna št.</v>
      </c>
      <c r="D1" s="108" t="s">
        <v>3</v>
      </c>
      <c r="E1" s="108" t="s">
        <v>4</v>
      </c>
      <c r="F1" s="110" t="s">
        <v>5</v>
      </c>
      <c r="G1" s="110" t="s">
        <v>6</v>
      </c>
      <c r="H1" s="110" t="s">
        <v>7</v>
      </c>
      <c r="I1" s="110" t="s">
        <v>8</v>
      </c>
      <c r="J1" s="111" t="s">
        <v>9</v>
      </c>
      <c r="K1" s="16" t="s">
        <v>10</v>
      </c>
    </row>
    <row r="2" spans="1:12" ht="15" thickTop="1" x14ac:dyDescent="0.3">
      <c r="A2" s="8">
        <f>'Osnovni podatki'!A2</f>
        <v>0</v>
      </c>
      <c r="B2" s="8">
        <f>'Osnovni podatki'!B2</f>
        <v>0</v>
      </c>
      <c r="C2" s="9" t="str">
        <f>'Osnovni podatki'!C2</f>
        <v>89171114</v>
      </c>
      <c r="D2" s="69" t="s">
        <v>11</v>
      </c>
      <c r="E2" s="70">
        <v>10</v>
      </c>
      <c r="F2" s="40">
        <v>10</v>
      </c>
      <c r="G2" s="40">
        <v>9</v>
      </c>
      <c r="H2" s="40">
        <v>15</v>
      </c>
      <c r="I2" s="40">
        <v>20</v>
      </c>
      <c r="J2" s="71">
        <v>20</v>
      </c>
      <c r="K2" s="72">
        <f t="shared" ref="K2" si="0">SUM(E2:J2)</f>
        <v>84</v>
      </c>
    </row>
    <row r="3" spans="1:12" x14ac:dyDescent="0.3">
      <c r="A3" s="10">
        <f>'Osnovni podatki'!A3</f>
        <v>0</v>
      </c>
      <c r="B3" s="10">
        <f>'Osnovni podatki'!B3</f>
        <v>0</v>
      </c>
      <c r="C3" s="11" t="str">
        <f>'Osnovni podatki'!C3</f>
        <v>89161013</v>
      </c>
      <c r="D3" s="22" t="s">
        <v>12</v>
      </c>
      <c r="E3" s="17">
        <v>5</v>
      </c>
      <c r="F3" s="12">
        <v>10</v>
      </c>
      <c r="G3" s="12">
        <v>5</v>
      </c>
      <c r="H3" s="12">
        <v>3</v>
      </c>
      <c r="I3" s="12">
        <v>10</v>
      </c>
      <c r="J3" s="18">
        <v>0</v>
      </c>
      <c r="K3" s="117">
        <f t="shared" ref="K3:K27" si="1">SUM(E3:J3)</f>
        <v>33</v>
      </c>
    </row>
    <row r="4" spans="1:12" x14ac:dyDescent="0.3">
      <c r="A4" s="10">
        <f>'Osnovni podatki'!A4</f>
        <v>0</v>
      </c>
      <c r="B4" s="10">
        <f>'Osnovni podatki'!B4</f>
        <v>0</v>
      </c>
      <c r="C4" s="11" t="str">
        <f>'Osnovni podatki'!C4</f>
        <v>89161014</v>
      </c>
      <c r="D4" s="22" t="s">
        <v>11</v>
      </c>
      <c r="E4" s="17">
        <v>10</v>
      </c>
      <c r="F4" s="12">
        <v>9</v>
      </c>
      <c r="G4" s="12">
        <v>5</v>
      </c>
      <c r="H4" s="12">
        <v>15</v>
      </c>
      <c r="I4" s="12">
        <v>25</v>
      </c>
      <c r="J4" s="18">
        <v>20</v>
      </c>
      <c r="K4" s="23">
        <f t="shared" si="1"/>
        <v>84</v>
      </c>
    </row>
    <row r="5" spans="1:12" x14ac:dyDescent="0.3">
      <c r="A5" s="10">
        <f>'Osnovni podatki'!A5</f>
        <v>0</v>
      </c>
      <c r="B5" s="10">
        <f>'Osnovni podatki'!B5</f>
        <v>0</v>
      </c>
      <c r="C5" s="11" t="str">
        <f>'Osnovni podatki'!C5</f>
        <v>89171116</v>
      </c>
      <c r="D5" s="22" t="s">
        <v>12</v>
      </c>
      <c r="E5" s="17">
        <v>9</v>
      </c>
      <c r="F5" s="12">
        <v>10</v>
      </c>
      <c r="G5" s="12">
        <v>5</v>
      </c>
      <c r="H5" s="12">
        <v>15</v>
      </c>
      <c r="I5" s="12">
        <v>22</v>
      </c>
      <c r="J5" s="18">
        <v>25</v>
      </c>
      <c r="K5" s="23">
        <f t="shared" si="1"/>
        <v>86</v>
      </c>
    </row>
    <row r="6" spans="1:12" x14ac:dyDescent="0.3">
      <c r="A6" s="10">
        <f>'Osnovni podatki'!A6</f>
        <v>0</v>
      </c>
      <c r="B6" s="10">
        <f>'Osnovni podatki'!B6</f>
        <v>0</v>
      </c>
      <c r="C6" s="11" t="str">
        <f>'Osnovni podatki'!C6</f>
        <v>89171143</v>
      </c>
      <c r="D6" s="116" t="s">
        <v>11</v>
      </c>
      <c r="E6" s="17">
        <v>5</v>
      </c>
      <c r="F6" s="12">
        <v>9</v>
      </c>
      <c r="G6" s="12">
        <v>9</v>
      </c>
      <c r="H6" s="12">
        <v>15</v>
      </c>
      <c r="I6" s="12">
        <v>20</v>
      </c>
      <c r="J6" s="18">
        <v>20</v>
      </c>
      <c r="K6" s="23">
        <f t="shared" si="1"/>
        <v>78</v>
      </c>
    </row>
    <row r="7" spans="1:12" x14ac:dyDescent="0.3">
      <c r="A7" s="10">
        <f>'Osnovni podatki'!A7</f>
        <v>0</v>
      </c>
      <c r="B7" s="10">
        <f>'Osnovni podatki'!B7</f>
        <v>0</v>
      </c>
      <c r="C7" s="11" t="str">
        <f>'Osnovni podatki'!C7</f>
        <v>89161115</v>
      </c>
      <c r="D7" s="22" t="s">
        <v>11</v>
      </c>
      <c r="E7" s="17">
        <v>10</v>
      </c>
      <c r="F7" s="12">
        <v>10</v>
      </c>
      <c r="G7" s="12">
        <v>5</v>
      </c>
      <c r="H7" s="12">
        <v>10</v>
      </c>
      <c r="I7" s="12">
        <v>22</v>
      </c>
      <c r="J7" s="18">
        <v>0</v>
      </c>
      <c r="K7" s="23">
        <f t="shared" si="1"/>
        <v>57</v>
      </c>
    </row>
    <row r="8" spans="1:12" x14ac:dyDescent="0.3">
      <c r="A8" s="10">
        <f>'Osnovni podatki'!A8</f>
        <v>0</v>
      </c>
      <c r="B8" s="10">
        <f>'Osnovni podatki'!B8</f>
        <v>0</v>
      </c>
      <c r="C8" s="11" t="str">
        <f>'Osnovni podatki'!C8</f>
        <v>89161023</v>
      </c>
      <c r="D8" s="22" t="s">
        <v>11</v>
      </c>
      <c r="E8" s="17">
        <v>10</v>
      </c>
      <c r="F8" s="12">
        <v>10</v>
      </c>
      <c r="G8" s="12">
        <v>9</v>
      </c>
      <c r="H8" s="12">
        <v>10</v>
      </c>
      <c r="I8" s="12">
        <v>17</v>
      </c>
      <c r="J8" s="18">
        <v>0</v>
      </c>
      <c r="K8" s="23">
        <f t="shared" si="1"/>
        <v>56</v>
      </c>
    </row>
    <row r="9" spans="1:12" x14ac:dyDescent="0.3">
      <c r="A9" s="10">
        <f>'Osnovni podatki'!A9</f>
        <v>0</v>
      </c>
      <c r="B9" s="10">
        <f>'Osnovni podatki'!B9</f>
        <v>0</v>
      </c>
      <c r="C9" s="11" t="str">
        <f>'Osnovni podatki'!C9</f>
        <v>89171044</v>
      </c>
      <c r="D9" s="22" t="s">
        <v>12</v>
      </c>
      <c r="E9" s="17">
        <v>9</v>
      </c>
      <c r="F9" s="12">
        <v>10</v>
      </c>
      <c r="G9" s="12">
        <v>5</v>
      </c>
      <c r="H9" s="12">
        <v>15</v>
      </c>
      <c r="I9" s="12">
        <v>21</v>
      </c>
      <c r="J9" s="18">
        <v>5</v>
      </c>
      <c r="K9" s="23">
        <f t="shared" si="1"/>
        <v>65</v>
      </c>
    </row>
    <row r="10" spans="1:12" x14ac:dyDescent="0.3">
      <c r="A10" s="10">
        <f>'Osnovni podatki'!A10</f>
        <v>0</v>
      </c>
      <c r="B10" s="10">
        <f>'Osnovni podatki'!B10</f>
        <v>0</v>
      </c>
      <c r="C10" s="11" t="str">
        <f>'Osnovni podatki'!C10</f>
        <v>89171118</v>
      </c>
      <c r="D10" s="22"/>
      <c r="E10" s="17"/>
      <c r="F10" s="12"/>
      <c r="G10" s="12"/>
      <c r="H10" s="12"/>
      <c r="I10" s="12"/>
      <c r="J10" s="18"/>
      <c r="K10" s="117">
        <f t="shared" si="1"/>
        <v>0</v>
      </c>
    </row>
    <row r="11" spans="1:12" x14ac:dyDescent="0.3">
      <c r="A11" s="10">
        <f>'Osnovni podatki'!A11</f>
        <v>0</v>
      </c>
      <c r="B11" s="10">
        <f>'Osnovni podatki'!B11</f>
        <v>0</v>
      </c>
      <c r="C11" s="11" t="str">
        <f>'Osnovni podatki'!C11</f>
        <v>89161024</v>
      </c>
      <c r="D11" s="22" t="s">
        <v>11</v>
      </c>
      <c r="E11" s="17">
        <v>10</v>
      </c>
      <c r="F11" s="12">
        <v>10</v>
      </c>
      <c r="G11" s="12">
        <v>5</v>
      </c>
      <c r="H11" s="12">
        <v>10</v>
      </c>
      <c r="I11" s="12">
        <v>20</v>
      </c>
      <c r="J11" s="18">
        <v>0</v>
      </c>
      <c r="K11" s="23">
        <f t="shared" si="1"/>
        <v>55</v>
      </c>
      <c r="L11" s="26"/>
    </row>
    <row r="12" spans="1:12" x14ac:dyDescent="0.3">
      <c r="A12" s="10">
        <f>'Osnovni podatki'!A12</f>
        <v>0</v>
      </c>
      <c r="B12" s="10">
        <f>'Osnovni podatki'!B12</f>
        <v>0</v>
      </c>
      <c r="C12" s="11" t="str">
        <f>'Osnovni podatki'!C12</f>
        <v>89161091</v>
      </c>
      <c r="D12" s="22" t="s">
        <v>11</v>
      </c>
      <c r="E12" s="17">
        <v>9</v>
      </c>
      <c r="F12" s="12">
        <v>10</v>
      </c>
      <c r="G12" s="12">
        <v>5</v>
      </c>
      <c r="H12" s="12">
        <v>15</v>
      </c>
      <c r="I12" s="12">
        <v>5</v>
      </c>
      <c r="J12" s="18">
        <v>20</v>
      </c>
      <c r="K12" s="23">
        <f t="shared" si="1"/>
        <v>64</v>
      </c>
    </row>
    <row r="13" spans="1:12" x14ac:dyDescent="0.3">
      <c r="A13" s="10">
        <f>'Osnovni podatki'!A13</f>
        <v>0</v>
      </c>
      <c r="B13" s="10">
        <f>'Osnovni podatki'!B13</f>
        <v>0</v>
      </c>
      <c r="C13" s="11" t="str">
        <f>'Osnovni podatki'!C13</f>
        <v>89171119</v>
      </c>
      <c r="D13" s="22" t="s">
        <v>11</v>
      </c>
      <c r="E13" s="17">
        <v>10</v>
      </c>
      <c r="F13" s="12">
        <v>10</v>
      </c>
      <c r="G13" s="12">
        <v>10</v>
      </c>
      <c r="H13" s="12">
        <v>15</v>
      </c>
      <c r="I13" s="12">
        <v>23</v>
      </c>
      <c r="J13" s="18">
        <v>30</v>
      </c>
      <c r="K13" s="23">
        <f t="shared" si="1"/>
        <v>98</v>
      </c>
    </row>
    <row r="14" spans="1:12" x14ac:dyDescent="0.3">
      <c r="A14" s="10">
        <f>'Osnovni podatki'!A14</f>
        <v>0</v>
      </c>
      <c r="B14" s="10">
        <f>'Osnovni podatki'!B14</f>
        <v>0</v>
      </c>
      <c r="C14" s="11" t="str">
        <f>'Osnovni podatki'!C14</f>
        <v>89161120</v>
      </c>
      <c r="D14" s="22" t="s">
        <v>11</v>
      </c>
      <c r="E14" s="17">
        <v>10</v>
      </c>
      <c r="F14" s="12">
        <v>10</v>
      </c>
      <c r="G14" s="12">
        <v>10</v>
      </c>
      <c r="H14" s="12">
        <v>15</v>
      </c>
      <c r="I14" s="12">
        <v>23</v>
      </c>
      <c r="J14" s="18">
        <v>20</v>
      </c>
      <c r="K14" s="23">
        <f t="shared" si="1"/>
        <v>88</v>
      </c>
    </row>
    <row r="15" spans="1:12" x14ac:dyDescent="0.3">
      <c r="A15" s="10">
        <f>'Osnovni podatki'!A15</f>
        <v>0</v>
      </c>
      <c r="B15" s="10">
        <f>'Osnovni podatki'!B15</f>
        <v>0</v>
      </c>
      <c r="C15" s="11" t="str">
        <f>'Osnovni podatki'!C15</f>
        <v>89171099</v>
      </c>
      <c r="D15" s="22" t="s">
        <v>11</v>
      </c>
      <c r="E15" s="17">
        <v>10</v>
      </c>
      <c r="F15" s="12">
        <v>10</v>
      </c>
      <c r="G15" s="12">
        <v>7</v>
      </c>
      <c r="H15" s="12">
        <v>15</v>
      </c>
      <c r="I15" s="12">
        <v>25</v>
      </c>
      <c r="J15" s="18">
        <v>25</v>
      </c>
      <c r="K15" s="23">
        <f t="shared" si="1"/>
        <v>92</v>
      </c>
    </row>
    <row r="16" spans="1:12" x14ac:dyDescent="0.3">
      <c r="A16" s="10">
        <f>'Osnovni podatki'!A16</f>
        <v>0</v>
      </c>
      <c r="B16" s="10">
        <f>'Osnovni podatki'!B16</f>
        <v>0</v>
      </c>
      <c r="C16" s="11" t="str">
        <f>'Osnovni podatki'!C16</f>
        <v>89161009</v>
      </c>
      <c r="D16" s="22" t="s">
        <v>12</v>
      </c>
      <c r="E16" s="17">
        <v>10</v>
      </c>
      <c r="F16" s="12">
        <v>10</v>
      </c>
      <c r="G16" s="12">
        <v>5</v>
      </c>
      <c r="H16" s="12">
        <v>15</v>
      </c>
      <c r="I16" s="12">
        <v>24</v>
      </c>
      <c r="J16" s="18">
        <v>28</v>
      </c>
      <c r="K16" s="23">
        <f t="shared" si="1"/>
        <v>92</v>
      </c>
    </row>
    <row r="17" spans="1:11" x14ac:dyDescent="0.3">
      <c r="A17" s="10">
        <f>'Osnovni podatki'!A17</f>
        <v>0</v>
      </c>
      <c r="B17" s="10">
        <f>'Osnovni podatki'!B17</f>
        <v>0</v>
      </c>
      <c r="C17" s="11" t="str">
        <f>'Osnovni podatki'!C17</f>
        <v>89171046</v>
      </c>
      <c r="D17" s="22" t="s">
        <v>11</v>
      </c>
      <c r="E17" s="17">
        <v>10</v>
      </c>
      <c r="F17" s="12">
        <v>10</v>
      </c>
      <c r="G17" s="12">
        <v>10</v>
      </c>
      <c r="H17" s="12">
        <v>15</v>
      </c>
      <c r="I17" s="12">
        <v>24</v>
      </c>
      <c r="J17" s="18">
        <v>30</v>
      </c>
      <c r="K17" s="23">
        <f t="shared" si="1"/>
        <v>99</v>
      </c>
    </row>
    <row r="18" spans="1:11" x14ac:dyDescent="0.3">
      <c r="A18" s="10">
        <f>'Osnovni podatki'!A18</f>
        <v>0</v>
      </c>
      <c r="B18" s="10">
        <f>'Osnovni podatki'!B18</f>
        <v>0</v>
      </c>
      <c r="C18" s="11" t="str">
        <f>'Osnovni podatki'!C18</f>
        <v>89171103</v>
      </c>
      <c r="D18" s="22" t="s">
        <v>12</v>
      </c>
      <c r="E18" s="17">
        <v>9</v>
      </c>
      <c r="F18" s="12">
        <v>5</v>
      </c>
      <c r="G18" s="12">
        <v>10</v>
      </c>
      <c r="H18" s="12">
        <v>15</v>
      </c>
      <c r="I18" s="12">
        <v>24</v>
      </c>
      <c r="J18" s="18">
        <v>30</v>
      </c>
      <c r="K18" s="23">
        <f t="shared" si="1"/>
        <v>93</v>
      </c>
    </row>
    <row r="19" spans="1:11" x14ac:dyDescent="0.3">
      <c r="A19" s="10">
        <f>'Osnovni podatki'!A19</f>
        <v>0</v>
      </c>
      <c r="B19" s="10">
        <f>'Osnovni podatki'!B19</f>
        <v>0</v>
      </c>
      <c r="C19" s="11" t="str">
        <f>'Osnovni podatki'!C19</f>
        <v>89171048</v>
      </c>
      <c r="D19" s="22" t="s">
        <v>11</v>
      </c>
      <c r="E19" s="17">
        <v>10</v>
      </c>
      <c r="F19" s="12">
        <v>10</v>
      </c>
      <c r="G19" s="12">
        <v>10</v>
      </c>
      <c r="H19" s="12">
        <v>15</v>
      </c>
      <c r="I19" s="12">
        <v>25</v>
      </c>
      <c r="J19" s="18">
        <v>30</v>
      </c>
      <c r="K19" s="23">
        <f t="shared" ref="K19:K22" si="2">SUM(E19:J19)</f>
        <v>100</v>
      </c>
    </row>
    <row r="20" spans="1:11" x14ac:dyDescent="0.3">
      <c r="A20" s="10">
        <f>'Osnovni podatki'!A20</f>
        <v>0</v>
      </c>
      <c r="B20" s="10">
        <f>'Osnovni podatki'!B20</f>
        <v>0</v>
      </c>
      <c r="C20" s="11" t="str">
        <f>'Osnovni podatki'!C20</f>
        <v>89161026</v>
      </c>
      <c r="D20" s="22" t="s">
        <v>12</v>
      </c>
      <c r="E20" s="17">
        <v>9</v>
      </c>
      <c r="F20" s="12">
        <v>10</v>
      </c>
      <c r="G20" s="12">
        <v>5</v>
      </c>
      <c r="H20" s="12">
        <v>15</v>
      </c>
      <c r="I20" s="12">
        <v>16</v>
      </c>
      <c r="J20" s="18">
        <v>25</v>
      </c>
      <c r="K20" s="23">
        <f t="shared" si="2"/>
        <v>80</v>
      </c>
    </row>
    <row r="21" spans="1:11" x14ac:dyDescent="0.3">
      <c r="A21" s="10">
        <f>'Osnovni podatki'!A21</f>
        <v>0</v>
      </c>
      <c r="B21" s="10">
        <f>'Osnovni podatki'!B21</f>
        <v>0</v>
      </c>
      <c r="C21" s="11" t="str">
        <f>'Osnovni podatki'!C21</f>
        <v>89171121</v>
      </c>
      <c r="D21" s="22" t="s">
        <v>11</v>
      </c>
      <c r="E21" s="17">
        <v>7</v>
      </c>
      <c r="F21" s="12">
        <v>9</v>
      </c>
      <c r="G21" s="12">
        <v>9</v>
      </c>
      <c r="H21" s="12">
        <v>15</v>
      </c>
      <c r="I21" s="12">
        <v>10</v>
      </c>
      <c r="J21" s="18">
        <v>5</v>
      </c>
      <c r="K21" s="23">
        <f t="shared" si="2"/>
        <v>55</v>
      </c>
    </row>
    <row r="22" spans="1:11" x14ac:dyDescent="0.3">
      <c r="A22" s="10">
        <f>'Osnovni podatki'!A22</f>
        <v>0</v>
      </c>
      <c r="B22" s="10">
        <f>'Osnovni podatki'!B22</f>
        <v>0</v>
      </c>
      <c r="C22" s="11" t="str">
        <f>'Osnovni podatki'!C22</f>
        <v>89171122</v>
      </c>
      <c r="D22" s="22" t="s">
        <v>12</v>
      </c>
      <c r="E22" s="17">
        <v>9</v>
      </c>
      <c r="F22" s="12">
        <v>10</v>
      </c>
      <c r="G22" s="12">
        <v>10</v>
      </c>
      <c r="H22" s="12">
        <v>12</v>
      </c>
      <c r="I22" s="12">
        <v>25</v>
      </c>
      <c r="J22" s="18">
        <v>28</v>
      </c>
      <c r="K22" s="23">
        <f t="shared" si="2"/>
        <v>94</v>
      </c>
    </row>
    <row r="23" spans="1:11" x14ac:dyDescent="0.3">
      <c r="A23" s="10">
        <f>'Osnovni podatki'!A23</f>
        <v>0</v>
      </c>
      <c r="B23" s="10">
        <f>'Osnovni podatki'!B23</f>
        <v>0</v>
      </c>
      <c r="C23" s="11" t="str">
        <f>'Osnovni podatki'!C23</f>
        <v>89161011</v>
      </c>
      <c r="D23" s="116" t="s">
        <v>12</v>
      </c>
      <c r="E23" s="17">
        <v>9</v>
      </c>
      <c r="F23" s="12">
        <v>10</v>
      </c>
      <c r="G23" s="12">
        <v>5</v>
      </c>
      <c r="H23" s="12">
        <v>15</v>
      </c>
      <c r="I23" s="12">
        <v>25</v>
      </c>
      <c r="J23" s="18">
        <v>25</v>
      </c>
      <c r="K23" s="23">
        <f t="shared" ref="K23:K24" si="3">SUM(E23:J23)</f>
        <v>89</v>
      </c>
    </row>
    <row r="24" spans="1:11" x14ac:dyDescent="0.3">
      <c r="A24" s="10">
        <f>'Osnovni podatki'!A24</f>
        <v>0</v>
      </c>
      <c r="B24" s="10">
        <f>'Osnovni podatki'!B24</f>
        <v>0</v>
      </c>
      <c r="C24" s="11" t="str">
        <f>'Osnovni podatki'!C24</f>
        <v>89141020</v>
      </c>
      <c r="D24" s="22" t="s">
        <v>11</v>
      </c>
      <c r="E24" s="17">
        <v>10</v>
      </c>
      <c r="F24" s="12">
        <v>10</v>
      </c>
      <c r="G24" s="12">
        <v>10</v>
      </c>
      <c r="H24" s="12">
        <v>15</v>
      </c>
      <c r="I24" s="12">
        <v>25</v>
      </c>
      <c r="J24" s="18">
        <v>20</v>
      </c>
      <c r="K24" s="23">
        <f t="shared" si="3"/>
        <v>90</v>
      </c>
    </row>
    <row r="25" spans="1:11" ht="15" thickBot="1" x14ac:dyDescent="0.35">
      <c r="A25" s="13">
        <f>'Osnovni podatki'!A25</f>
        <v>0</v>
      </c>
      <c r="B25" s="13">
        <f>'Osnovni podatki'!B25</f>
        <v>0</v>
      </c>
      <c r="C25" s="14" t="str">
        <f>'Osnovni podatki'!C25</f>
        <v>89171027</v>
      </c>
      <c r="D25" s="24" t="s">
        <v>12</v>
      </c>
      <c r="E25" s="19">
        <v>10</v>
      </c>
      <c r="F25" s="15">
        <v>10</v>
      </c>
      <c r="G25" s="15">
        <v>5</v>
      </c>
      <c r="H25" s="15">
        <v>15</v>
      </c>
      <c r="I25" s="15">
        <v>25</v>
      </c>
      <c r="J25" s="20">
        <v>27</v>
      </c>
      <c r="K25" s="25">
        <f t="shared" si="1"/>
        <v>92</v>
      </c>
    </row>
    <row r="26" spans="1:11" ht="15" thickTop="1" x14ac:dyDescent="0.3">
      <c r="A26" s="7"/>
      <c r="B26" s="7"/>
      <c r="C26" s="38" t="s">
        <v>13</v>
      </c>
      <c r="D26" s="112" t="s">
        <v>11</v>
      </c>
      <c r="E26" s="113">
        <v>10</v>
      </c>
      <c r="F26" s="114">
        <v>10</v>
      </c>
      <c r="G26" s="114">
        <v>10</v>
      </c>
      <c r="H26" s="114">
        <v>15</v>
      </c>
      <c r="I26" s="114">
        <v>25</v>
      </c>
      <c r="J26" s="115">
        <v>30</v>
      </c>
      <c r="K26" s="21">
        <f t="shared" si="1"/>
        <v>100</v>
      </c>
    </row>
    <row r="27" spans="1:11" x14ac:dyDescent="0.3">
      <c r="C27" s="38" t="s">
        <v>13</v>
      </c>
      <c r="D27" s="112" t="s">
        <v>12</v>
      </c>
      <c r="E27" s="113">
        <v>10</v>
      </c>
      <c r="F27" s="114">
        <v>10</v>
      </c>
      <c r="G27" s="114">
        <v>10</v>
      </c>
      <c r="H27" s="114">
        <v>15</v>
      </c>
      <c r="I27" s="114">
        <v>25</v>
      </c>
      <c r="J27" s="115">
        <v>30</v>
      </c>
      <c r="K27" s="21">
        <f t="shared" si="1"/>
        <v>100</v>
      </c>
    </row>
  </sheetData>
  <conditionalFormatting sqref="A2:B25">
    <cfRule type="cellIs" dxfId="7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4" x14ac:dyDescent="0.3"/>
  <cols>
    <col min="1" max="1" width="9.33203125" style="1" bestFit="1" customWidth="1"/>
    <col min="2" max="2" width="13.109375" style="1" bestFit="1" customWidth="1"/>
    <col min="3" max="3" width="9.109375" style="1" bestFit="1" customWidth="1"/>
    <col min="4" max="4" width="7.5546875" style="1" bestFit="1" customWidth="1"/>
    <col min="5" max="5" width="9.109375" style="1" bestFit="1" customWidth="1"/>
    <col min="6" max="6" width="9.21875" style="1" bestFit="1" customWidth="1"/>
    <col min="7" max="8" width="6.88671875" style="1" bestFit="1" customWidth="1"/>
    <col min="9" max="9" width="9.109375" style="1" bestFit="1" customWidth="1"/>
    <col min="10" max="10" width="9.21875" style="1" bestFit="1" customWidth="1"/>
    <col min="11" max="11" width="9" style="1" bestFit="1" customWidth="1"/>
    <col min="12" max="12" width="9.21875" style="1" bestFit="1" customWidth="1"/>
    <col min="13" max="13" width="7.88671875" style="1" customWidth="1"/>
    <col min="14" max="16384" width="8.88671875" style="1"/>
  </cols>
  <sheetData>
    <row r="1" spans="1:13" ht="15" thickBot="1" x14ac:dyDescent="0.35">
      <c r="A1" s="6" t="str">
        <f>'Osnovni podatki'!A1</f>
        <v>Ime</v>
      </c>
      <c r="B1" s="6" t="str">
        <f>'Osnovni podatki'!B1</f>
        <v>Priimek</v>
      </c>
      <c r="C1" s="34" t="str">
        <f>'Osnovni podatki'!C1</f>
        <v>Vpisna št.</v>
      </c>
      <c r="D1" s="95" t="s">
        <v>3</v>
      </c>
      <c r="E1" s="96" t="s">
        <v>14</v>
      </c>
      <c r="F1" s="97" t="s">
        <v>15</v>
      </c>
      <c r="G1" s="97" t="s">
        <v>5</v>
      </c>
      <c r="H1" s="97" t="s">
        <v>6</v>
      </c>
      <c r="I1" s="97" t="s">
        <v>16</v>
      </c>
      <c r="J1" s="97" t="s">
        <v>17</v>
      </c>
      <c r="K1" s="97" t="s">
        <v>18</v>
      </c>
      <c r="L1" s="97" t="s">
        <v>19</v>
      </c>
      <c r="M1" s="39" t="s">
        <v>10</v>
      </c>
    </row>
    <row r="2" spans="1:13" ht="15" thickTop="1" x14ac:dyDescent="0.3">
      <c r="A2" s="8">
        <f>'Osnovni podatki'!A2</f>
        <v>0</v>
      </c>
      <c r="B2" s="8">
        <f>'Osnovni podatki'!B2</f>
        <v>0</v>
      </c>
      <c r="C2" s="35" t="str">
        <f>'Osnovni podatki'!C2</f>
        <v>89171114</v>
      </c>
      <c r="D2" s="69"/>
      <c r="E2" s="70"/>
      <c r="F2" s="40"/>
      <c r="G2" s="40"/>
      <c r="H2" s="40"/>
      <c r="I2" s="40"/>
      <c r="J2" s="40"/>
      <c r="K2" s="40"/>
      <c r="L2" s="40"/>
      <c r="M2" s="59">
        <f t="shared" ref="M2" si="0">SUM(E2:L2)</f>
        <v>0</v>
      </c>
    </row>
    <row r="3" spans="1:13" x14ac:dyDescent="0.3">
      <c r="A3" s="10">
        <f>'Osnovni podatki'!A3</f>
        <v>0</v>
      </c>
      <c r="B3" s="10">
        <f>'Osnovni podatki'!B3</f>
        <v>0</v>
      </c>
      <c r="C3" s="36" t="str">
        <f>'Osnovni podatki'!C3</f>
        <v>89161013</v>
      </c>
      <c r="D3" s="118"/>
      <c r="E3" s="119"/>
      <c r="F3" s="120"/>
      <c r="G3" s="120"/>
      <c r="H3" s="120"/>
      <c r="I3" s="120"/>
      <c r="J3" s="120"/>
      <c r="K3" s="120"/>
      <c r="L3" s="120"/>
      <c r="M3" s="121">
        <f>SUM(E3:L3)</f>
        <v>0</v>
      </c>
    </row>
    <row r="4" spans="1:13" x14ac:dyDescent="0.3">
      <c r="A4" s="10">
        <f>'Osnovni podatki'!A4</f>
        <v>0</v>
      </c>
      <c r="B4" s="10">
        <f>'Osnovni podatki'!B4</f>
        <v>0</v>
      </c>
      <c r="C4" s="36" t="str">
        <f>'Osnovni podatki'!C4</f>
        <v>89161014</v>
      </c>
      <c r="D4" s="22"/>
      <c r="E4" s="17"/>
      <c r="F4" s="12"/>
      <c r="G4" s="12"/>
      <c r="H4" s="12"/>
      <c r="I4" s="12"/>
      <c r="J4" s="12"/>
      <c r="K4" s="12"/>
      <c r="L4" s="12"/>
      <c r="M4" s="42">
        <f>SUM(E4:L4)</f>
        <v>0</v>
      </c>
    </row>
    <row r="5" spans="1:13" x14ac:dyDescent="0.3">
      <c r="A5" s="10">
        <f>'Osnovni podatki'!A5</f>
        <v>0</v>
      </c>
      <c r="B5" s="10">
        <f>'Osnovni podatki'!B5</f>
        <v>0</v>
      </c>
      <c r="C5" s="36" t="str">
        <f>'Osnovni podatki'!C5</f>
        <v>89171116</v>
      </c>
      <c r="D5" s="22"/>
      <c r="E5" s="17"/>
      <c r="F5" s="12"/>
      <c r="G5" s="12"/>
      <c r="H5" s="12"/>
      <c r="I5" s="12"/>
      <c r="J5" s="12"/>
      <c r="K5" s="12"/>
      <c r="L5" s="12"/>
      <c r="M5" s="42">
        <f t="shared" ref="M5:M7" si="1">SUM(E5:L5)</f>
        <v>0</v>
      </c>
    </row>
    <row r="6" spans="1:13" x14ac:dyDescent="0.3">
      <c r="A6" s="10">
        <f>'Osnovni podatki'!A6</f>
        <v>0</v>
      </c>
      <c r="B6" s="10">
        <f>'Osnovni podatki'!B6</f>
        <v>0</v>
      </c>
      <c r="C6" s="36" t="str">
        <f>'Osnovni podatki'!C6</f>
        <v>89171143</v>
      </c>
      <c r="D6" s="22"/>
      <c r="E6" s="17"/>
      <c r="F6" s="12"/>
      <c r="G6" s="12"/>
      <c r="H6" s="12"/>
      <c r="I6" s="12"/>
      <c r="J6" s="12"/>
      <c r="K6" s="12"/>
      <c r="L6" s="12"/>
      <c r="M6" s="42">
        <f t="shared" si="1"/>
        <v>0</v>
      </c>
    </row>
    <row r="7" spans="1:13" x14ac:dyDescent="0.3">
      <c r="A7" s="10">
        <f>'Osnovni podatki'!A7</f>
        <v>0</v>
      </c>
      <c r="B7" s="10">
        <f>'Osnovni podatki'!B7</f>
        <v>0</v>
      </c>
      <c r="C7" s="36" t="str">
        <f>'Osnovni podatki'!C7</f>
        <v>89161115</v>
      </c>
      <c r="D7" s="22"/>
      <c r="E7" s="17"/>
      <c r="F7" s="12"/>
      <c r="G7" s="12"/>
      <c r="H7" s="12"/>
      <c r="I7" s="12"/>
      <c r="J7" s="12"/>
      <c r="K7" s="12"/>
      <c r="L7" s="12"/>
      <c r="M7" s="42">
        <f t="shared" si="1"/>
        <v>0</v>
      </c>
    </row>
    <row r="8" spans="1:13" x14ac:dyDescent="0.3">
      <c r="A8" s="10">
        <f>'Osnovni podatki'!A8</f>
        <v>0</v>
      </c>
      <c r="B8" s="10">
        <f>'Osnovni podatki'!B8</f>
        <v>0</v>
      </c>
      <c r="C8" s="36" t="str">
        <f>'Osnovni podatki'!C8</f>
        <v>89161023</v>
      </c>
      <c r="D8" s="22"/>
      <c r="E8" s="17"/>
      <c r="F8" s="12"/>
      <c r="G8" s="12"/>
      <c r="H8" s="12"/>
      <c r="I8" s="12"/>
      <c r="J8" s="12"/>
      <c r="K8" s="12"/>
      <c r="L8" s="12"/>
      <c r="M8" s="42">
        <f>SUM(E8:L8)</f>
        <v>0</v>
      </c>
    </row>
    <row r="9" spans="1:13" x14ac:dyDescent="0.3">
      <c r="A9" s="10">
        <f>'Osnovni podatki'!A9</f>
        <v>0</v>
      </c>
      <c r="B9" s="10">
        <f>'Osnovni podatki'!B9</f>
        <v>0</v>
      </c>
      <c r="C9" s="36" t="str">
        <f>'Osnovni podatki'!C9</f>
        <v>89171044</v>
      </c>
      <c r="D9" s="22"/>
      <c r="E9" s="17"/>
      <c r="F9" s="12"/>
      <c r="G9" s="12"/>
      <c r="H9" s="12"/>
      <c r="I9" s="12"/>
      <c r="J9" s="12"/>
      <c r="K9" s="12"/>
      <c r="L9" s="12"/>
      <c r="M9" s="42">
        <f t="shared" ref="M9:M18" si="2">SUM(E9:L9)</f>
        <v>0</v>
      </c>
    </row>
    <row r="10" spans="1:13" x14ac:dyDescent="0.3">
      <c r="A10" s="10">
        <f>'Osnovni podatki'!A10</f>
        <v>0</v>
      </c>
      <c r="B10" s="10">
        <f>'Osnovni podatki'!B10</f>
        <v>0</v>
      </c>
      <c r="C10" s="36" t="str">
        <f>'Osnovni podatki'!C10</f>
        <v>89171118</v>
      </c>
      <c r="D10" s="118"/>
      <c r="E10" s="119"/>
      <c r="F10" s="120"/>
      <c r="G10" s="120"/>
      <c r="H10" s="120"/>
      <c r="I10" s="120"/>
      <c r="J10" s="120"/>
      <c r="K10" s="120"/>
      <c r="L10" s="120"/>
      <c r="M10" s="121">
        <f t="shared" si="2"/>
        <v>0</v>
      </c>
    </row>
    <row r="11" spans="1:13" x14ac:dyDescent="0.3">
      <c r="A11" s="10">
        <f>'Osnovni podatki'!A11</f>
        <v>0</v>
      </c>
      <c r="B11" s="10">
        <f>'Osnovni podatki'!B11</f>
        <v>0</v>
      </c>
      <c r="C11" s="36" t="str">
        <f>'Osnovni podatki'!C11</f>
        <v>89161024</v>
      </c>
      <c r="D11" s="22"/>
      <c r="E11" s="17"/>
      <c r="F11" s="12"/>
      <c r="G11" s="12"/>
      <c r="H11" s="12"/>
      <c r="I11" s="12"/>
      <c r="J11" s="12"/>
      <c r="K11" s="12"/>
      <c r="L11" s="12"/>
      <c r="M11" s="42">
        <f t="shared" si="2"/>
        <v>0</v>
      </c>
    </row>
    <row r="12" spans="1:13" x14ac:dyDescent="0.3">
      <c r="A12" s="10">
        <f>'Osnovni podatki'!A12</f>
        <v>0</v>
      </c>
      <c r="B12" s="10">
        <f>'Osnovni podatki'!B12</f>
        <v>0</v>
      </c>
      <c r="C12" s="36" t="str">
        <f>'Osnovni podatki'!C12</f>
        <v>89161091</v>
      </c>
      <c r="D12" s="22"/>
      <c r="E12" s="17"/>
      <c r="F12" s="12"/>
      <c r="G12" s="12"/>
      <c r="H12" s="12"/>
      <c r="I12" s="12"/>
      <c r="J12" s="12"/>
      <c r="K12" s="12"/>
      <c r="L12" s="12"/>
      <c r="M12" s="42">
        <f t="shared" si="2"/>
        <v>0</v>
      </c>
    </row>
    <row r="13" spans="1:13" x14ac:dyDescent="0.3">
      <c r="A13" s="10">
        <f>'Osnovni podatki'!A13</f>
        <v>0</v>
      </c>
      <c r="B13" s="10">
        <f>'Osnovni podatki'!B13</f>
        <v>0</v>
      </c>
      <c r="C13" s="36" t="str">
        <f>'Osnovni podatki'!C13</f>
        <v>89171119</v>
      </c>
      <c r="D13" s="22"/>
      <c r="E13" s="17"/>
      <c r="F13" s="12"/>
      <c r="G13" s="12"/>
      <c r="H13" s="12"/>
      <c r="I13" s="12"/>
      <c r="J13" s="12"/>
      <c r="K13" s="12"/>
      <c r="L13" s="12"/>
      <c r="M13" s="42">
        <f t="shared" si="2"/>
        <v>0</v>
      </c>
    </row>
    <row r="14" spans="1:13" x14ac:dyDescent="0.3">
      <c r="A14" s="10">
        <f>'Osnovni podatki'!A14</f>
        <v>0</v>
      </c>
      <c r="B14" s="10">
        <f>'Osnovni podatki'!B14</f>
        <v>0</v>
      </c>
      <c r="C14" s="36" t="str">
        <f>'Osnovni podatki'!C14</f>
        <v>89161120</v>
      </c>
      <c r="D14" s="22"/>
      <c r="E14" s="17"/>
      <c r="F14" s="12"/>
      <c r="G14" s="12"/>
      <c r="H14" s="12"/>
      <c r="I14" s="12"/>
      <c r="J14" s="12"/>
      <c r="K14" s="12"/>
      <c r="L14" s="12"/>
      <c r="M14" s="42">
        <f t="shared" si="2"/>
        <v>0</v>
      </c>
    </row>
    <row r="15" spans="1:13" x14ac:dyDescent="0.3">
      <c r="A15" s="10">
        <f>'Osnovni podatki'!A15</f>
        <v>0</v>
      </c>
      <c r="B15" s="10">
        <f>'Osnovni podatki'!B15</f>
        <v>0</v>
      </c>
      <c r="C15" s="36" t="str">
        <f>'Osnovni podatki'!C15</f>
        <v>89171099</v>
      </c>
      <c r="D15" s="22"/>
      <c r="E15" s="17"/>
      <c r="F15" s="12"/>
      <c r="G15" s="12"/>
      <c r="H15" s="12"/>
      <c r="I15" s="12"/>
      <c r="J15" s="12"/>
      <c r="K15" s="12"/>
      <c r="L15" s="12"/>
      <c r="M15" s="42">
        <f t="shared" si="2"/>
        <v>0</v>
      </c>
    </row>
    <row r="16" spans="1:13" x14ac:dyDescent="0.3">
      <c r="A16" s="10">
        <f>'Osnovni podatki'!A16</f>
        <v>0</v>
      </c>
      <c r="B16" s="10">
        <f>'Osnovni podatki'!B16</f>
        <v>0</v>
      </c>
      <c r="C16" s="36" t="str">
        <f>'Osnovni podatki'!C16</f>
        <v>89161009</v>
      </c>
      <c r="D16" s="22"/>
      <c r="E16" s="17"/>
      <c r="F16" s="12"/>
      <c r="G16" s="12"/>
      <c r="H16" s="12"/>
      <c r="I16" s="12"/>
      <c r="J16" s="12"/>
      <c r="K16" s="12"/>
      <c r="L16" s="12"/>
      <c r="M16" s="42">
        <f t="shared" si="2"/>
        <v>0</v>
      </c>
    </row>
    <row r="17" spans="1:13" x14ac:dyDescent="0.3">
      <c r="A17" s="10">
        <f>'Osnovni podatki'!A17</f>
        <v>0</v>
      </c>
      <c r="B17" s="10">
        <f>'Osnovni podatki'!B17</f>
        <v>0</v>
      </c>
      <c r="C17" s="36" t="str">
        <f>'Osnovni podatki'!C17</f>
        <v>89171046</v>
      </c>
      <c r="D17" s="22"/>
      <c r="E17" s="17"/>
      <c r="F17" s="12"/>
      <c r="G17" s="12"/>
      <c r="H17" s="12"/>
      <c r="I17" s="12"/>
      <c r="J17" s="12"/>
      <c r="K17" s="12"/>
      <c r="L17" s="12"/>
      <c r="M17" s="42">
        <f t="shared" si="2"/>
        <v>0</v>
      </c>
    </row>
    <row r="18" spans="1:13" x14ac:dyDescent="0.3">
      <c r="A18" s="10">
        <f>'Osnovni podatki'!A18</f>
        <v>0</v>
      </c>
      <c r="B18" s="10">
        <f>'Osnovni podatki'!B18</f>
        <v>0</v>
      </c>
      <c r="C18" s="36" t="str">
        <f>'Osnovni podatki'!C18</f>
        <v>89171103</v>
      </c>
      <c r="D18" s="22"/>
      <c r="E18" s="17"/>
      <c r="F18" s="12"/>
      <c r="G18" s="12"/>
      <c r="H18" s="12"/>
      <c r="I18" s="12"/>
      <c r="J18" s="12"/>
      <c r="K18" s="12"/>
      <c r="L18" s="12"/>
      <c r="M18" s="42">
        <f t="shared" si="2"/>
        <v>0</v>
      </c>
    </row>
    <row r="19" spans="1:13" x14ac:dyDescent="0.3">
      <c r="A19" s="10">
        <f>'Osnovni podatki'!A19</f>
        <v>0</v>
      </c>
      <c r="B19" s="10">
        <f>'Osnovni podatki'!B19</f>
        <v>0</v>
      </c>
      <c r="C19" s="36" t="str">
        <f>'Osnovni podatki'!C19</f>
        <v>89171048</v>
      </c>
      <c r="D19" s="22"/>
      <c r="E19" s="17"/>
      <c r="F19" s="12"/>
      <c r="G19" s="12"/>
      <c r="H19" s="12"/>
      <c r="I19" s="12"/>
      <c r="J19" s="12"/>
      <c r="K19" s="12"/>
      <c r="L19" s="12"/>
      <c r="M19" s="42">
        <f t="shared" ref="M19:M22" si="3">SUM(E19:L19)</f>
        <v>0</v>
      </c>
    </row>
    <row r="20" spans="1:13" x14ac:dyDescent="0.3">
      <c r="A20" s="10">
        <f>'Osnovni podatki'!A20</f>
        <v>0</v>
      </c>
      <c r="B20" s="10">
        <f>'Osnovni podatki'!B20</f>
        <v>0</v>
      </c>
      <c r="C20" s="36" t="str">
        <f>'Osnovni podatki'!C20</f>
        <v>89161026</v>
      </c>
      <c r="D20" s="22"/>
      <c r="E20" s="17"/>
      <c r="F20" s="12"/>
      <c r="G20" s="12"/>
      <c r="H20" s="12"/>
      <c r="I20" s="12"/>
      <c r="J20" s="12"/>
      <c r="K20" s="12"/>
      <c r="L20" s="12"/>
      <c r="M20" s="42">
        <f t="shared" si="3"/>
        <v>0</v>
      </c>
    </row>
    <row r="21" spans="1:13" x14ac:dyDescent="0.3">
      <c r="A21" s="10">
        <f>'Osnovni podatki'!A21</f>
        <v>0</v>
      </c>
      <c r="B21" s="10">
        <f>'Osnovni podatki'!B21</f>
        <v>0</v>
      </c>
      <c r="C21" s="36" t="str">
        <f>'Osnovni podatki'!C21</f>
        <v>89171121</v>
      </c>
      <c r="D21" s="22"/>
      <c r="E21" s="17"/>
      <c r="F21" s="12"/>
      <c r="G21" s="12"/>
      <c r="H21" s="12"/>
      <c r="I21" s="12"/>
      <c r="J21" s="12"/>
      <c r="K21" s="12"/>
      <c r="L21" s="12"/>
      <c r="M21" s="42">
        <f t="shared" si="3"/>
        <v>0</v>
      </c>
    </row>
    <row r="22" spans="1:13" x14ac:dyDescent="0.3">
      <c r="A22" s="10">
        <f>'Osnovni podatki'!A22</f>
        <v>0</v>
      </c>
      <c r="B22" s="10">
        <f>'Osnovni podatki'!B22</f>
        <v>0</v>
      </c>
      <c r="C22" s="36" t="str">
        <f>'Osnovni podatki'!C22</f>
        <v>89171122</v>
      </c>
      <c r="D22" s="22"/>
      <c r="E22" s="17"/>
      <c r="F22" s="12"/>
      <c r="G22" s="12"/>
      <c r="H22" s="12"/>
      <c r="I22" s="12"/>
      <c r="J22" s="12"/>
      <c r="K22" s="12"/>
      <c r="L22" s="12"/>
      <c r="M22" s="42">
        <f t="shared" si="3"/>
        <v>0</v>
      </c>
    </row>
    <row r="23" spans="1:13" x14ac:dyDescent="0.3">
      <c r="A23" s="10">
        <f>'Osnovni podatki'!A23</f>
        <v>0</v>
      </c>
      <c r="B23" s="10">
        <f>'Osnovni podatki'!B23</f>
        <v>0</v>
      </c>
      <c r="C23" s="36" t="str">
        <f>'Osnovni podatki'!C23</f>
        <v>89161011</v>
      </c>
      <c r="D23" s="22"/>
      <c r="E23" s="17"/>
      <c r="F23" s="12"/>
      <c r="G23" s="12"/>
      <c r="H23" s="12"/>
      <c r="I23" s="12"/>
      <c r="J23" s="12"/>
      <c r="K23" s="12"/>
      <c r="L23" s="12"/>
      <c r="M23" s="42">
        <f t="shared" ref="M23:M24" si="4">SUM(E23:L23)</f>
        <v>0</v>
      </c>
    </row>
    <row r="24" spans="1:13" x14ac:dyDescent="0.3">
      <c r="A24" s="10">
        <f>'Osnovni podatki'!A24</f>
        <v>0</v>
      </c>
      <c r="B24" s="10">
        <f>'Osnovni podatki'!B24</f>
        <v>0</v>
      </c>
      <c r="C24" s="36" t="str">
        <f>'Osnovni podatki'!C24</f>
        <v>89141020</v>
      </c>
      <c r="D24" s="22"/>
      <c r="E24" s="17"/>
      <c r="F24" s="12"/>
      <c r="G24" s="12"/>
      <c r="H24" s="12"/>
      <c r="I24" s="12"/>
      <c r="J24" s="12"/>
      <c r="K24" s="12"/>
      <c r="L24" s="12"/>
      <c r="M24" s="42">
        <f t="shared" si="4"/>
        <v>0</v>
      </c>
    </row>
    <row r="25" spans="1:13" ht="15" thickBot="1" x14ac:dyDescent="0.35">
      <c r="A25" s="13">
        <f>'Osnovni podatki'!A25</f>
        <v>0</v>
      </c>
      <c r="B25" s="13">
        <f>'Osnovni podatki'!B25</f>
        <v>0</v>
      </c>
      <c r="C25" s="37" t="str">
        <f>'Osnovni podatki'!C25</f>
        <v>89171027</v>
      </c>
      <c r="D25" s="24"/>
      <c r="E25" s="19"/>
      <c r="F25" s="15"/>
      <c r="G25" s="15"/>
      <c r="H25" s="15"/>
      <c r="I25" s="15"/>
      <c r="J25" s="15"/>
      <c r="K25" s="15"/>
      <c r="L25" s="15"/>
      <c r="M25" s="43">
        <f>SUM(E25:L25)</f>
        <v>0</v>
      </c>
    </row>
    <row r="26" spans="1:13" ht="15" thickTop="1" x14ac:dyDescent="0.3">
      <c r="C26" s="38" t="s">
        <v>13</v>
      </c>
      <c r="D26" s="101" t="s">
        <v>11</v>
      </c>
      <c r="E26" s="98">
        <v>10</v>
      </c>
      <c r="F26" s="99">
        <v>20</v>
      </c>
      <c r="G26" s="99">
        <v>20</v>
      </c>
      <c r="H26" s="99">
        <v>15</v>
      </c>
      <c r="I26" s="99">
        <v>10</v>
      </c>
      <c r="J26" s="99">
        <v>5</v>
      </c>
      <c r="K26" s="99">
        <v>10</v>
      </c>
      <c r="L26" s="99">
        <v>10</v>
      </c>
      <c r="M26" s="42">
        <f>SUM(E26:L26)</f>
        <v>100</v>
      </c>
    </row>
    <row r="27" spans="1:13" x14ac:dyDescent="0.3">
      <c r="C27" s="38" t="s">
        <v>13</v>
      </c>
      <c r="D27" s="101" t="s">
        <v>12</v>
      </c>
      <c r="E27" s="98">
        <v>10</v>
      </c>
      <c r="F27" s="99">
        <v>20</v>
      </c>
      <c r="G27" s="99">
        <v>20</v>
      </c>
      <c r="H27" s="99">
        <v>15</v>
      </c>
      <c r="I27" s="99">
        <v>10</v>
      </c>
      <c r="J27" s="99">
        <v>5</v>
      </c>
      <c r="K27" s="99">
        <v>10</v>
      </c>
      <c r="L27" s="99">
        <v>10</v>
      </c>
      <c r="M27" s="42">
        <f>SUM(E27:L27)</f>
        <v>100</v>
      </c>
    </row>
  </sheetData>
  <conditionalFormatting sqref="A2:B25">
    <cfRule type="cellIs" dxfId="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4" x14ac:dyDescent="0.3"/>
  <cols>
    <col min="1" max="1" width="9.33203125" style="1" bestFit="1" customWidth="1"/>
    <col min="2" max="2" width="13.109375" style="1" bestFit="1" customWidth="1"/>
    <col min="3" max="3" width="9.109375" style="1" bestFit="1" customWidth="1"/>
    <col min="4" max="6" width="8.6640625" style="1" bestFit="1" customWidth="1"/>
    <col min="7" max="11" width="8.6640625" style="1" customWidth="1"/>
    <col min="12" max="12" width="8.6640625" style="1" bestFit="1" customWidth="1"/>
    <col min="13" max="13" width="8.33203125" style="1" bestFit="1" customWidth="1"/>
    <col min="14" max="16384" width="8.88671875" style="1"/>
  </cols>
  <sheetData>
    <row r="1" spans="1:13" ht="15" thickBot="1" x14ac:dyDescent="0.35">
      <c r="A1" s="6" t="str">
        <f>'Osnovni podatki'!A1</f>
        <v>Ime</v>
      </c>
      <c r="B1" s="6" t="str">
        <f>'Osnovni podatki'!B1</f>
        <v>Priimek</v>
      </c>
      <c r="C1" s="34" t="str">
        <f>'Osnovni podatki'!C1</f>
        <v>Vpisna št.</v>
      </c>
      <c r="D1" s="108" t="s">
        <v>4</v>
      </c>
      <c r="E1" s="110" t="s">
        <v>5</v>
      </c>
      <c r="F1" s="110" t="s">
        <v>6</v>
      </c>
      <c r="G1" s="110" t="s">
        <v>7</v>
      </c>
      <c r="H1" s="110" t="s">
        <v>8</v>
      </c>
      <c r="I1" s="110" t="s">
        <v>9</v>
      </c>
      <c r="J1" s="110" t="s">
        <v>52</v>
      </c>
      <c r="K1" s="110" t="s">
        <v>53</v>
      </c>
      <c r="L1" s="110" t="s">
        <v>54</v>
      </c>
      <c r="M1" s="100" t="s">
        <v>10</v>
      </c>
    </row>
    <row r="2" spans="1:13" ht="15" thickTop="1" x14ac:dyDescent="0.3">
      <c r="A2" s="8">
        <f>'Osnovni podatki'!A2</f>
        <v>0</v>
      </c>
      <c r="B2" s="8">
        <f>'Osnovni podatki'!B2</f>
        <v>0</v>
      </c>
      <c r="C2" s="35" t="str">
        <f>'Osnovni podatki'!C2</f>
        <v>89171114</v>
      </c>
      <c r="D2" s="93">
        <v>100</v>
      </c>
      <c r="E2" s="94">
        <v>100</v>
      </c>
      <c r="F2" s="94">
        <v>100</v>
      </c>
      <c r="G2" s="94">
        <v>100</v>
      </c>
      <c r="H2" s="94">
        <v>100</v>
      </c>
      <c r="I2" s="94">
        <v>100</v>
      </c>
      <c r="J2" s="94"/>
      <c r="K2" s="94"/>
      <c r="L2" s="94"/>
      <c r="M2" s="59">
        <f>(D2+E2+F2+G2+H2+I2+J2+K2+L2)/9</f>
        <v>66.666666666666671</v>
      </c>
    </row>
    <row r="3" spans="1:13" x14ac:dyDescent="0.3">
      <c r="A3" s="10">
        <f>'Osnovni podatki'!A3</f>
        <v>0</v>
      </c>
      <c r="B3" s="10">
        <f>'Osnovni podatki'!B3</f>
        <v>0</v>
      </c>
      <c r="C3" s="36" t="str">
        <f>'Osnovni podatki'!C3</f>
        <v>89161013</v>
      </c>
      <c r="D3" s="45">
        <v>100</v>
      </c>
      <c r="E3" s="12">
        <v>100</v>
      </c>
      <c r="F3" s="12">
        <v>100</v>
      </c>
      <c r="G3" s="12">
        <v>100</v>
      </c>
      <c r="H3" s="12">
        <v>100</v>
      </c>
      <c r="I3" s="12">
        <v>100</v>
      </c>
      <c r="J3" s="12"/>
      <c r="K3" s="12"/>
      <c r="L3" s="12"/>
      <c r="M3" s="42">
        <f>(D3+E3+F3+G3+H3+I3+J3+K3+L3)/9</f>
        <v>66.666666666666671</v>
      </c>
    </row>
    <row r="4" spans="1:13" x14ac:dyDescent="0.3">
      <c r="A4" s="10">
        <f>'Osnovni podatki'!A4</f>
        <v>0</v>
      </c>
      <c r="B4" s="10">
        <f>'Osnovni podatki'!B4</f>
        <v>0</v>
      </c>
      <c r="C4" s="36" t="str">
        <f>'Osnovni podatki'!C4</f>
        <v>89161014</v>
      </c>
      <c r="D4" s="45">
        <v>100</v>
      </c>
      <c r="E4" s="12">
        <v>100</v>
      </c>
      <c r="F4" s="12">
        <v>100</v>
      </c>
      <c r="G4" s="12">
        <v>100</v>
      </c>
      <c r="H4" s="12">
        <v>100</v>
      </c>
      <c r="I4" s="12">
        <v>100</v>
      </c>
      <c r="J4" s="12"/>
      <c r="K4" s="12"/>
      <c r="L4" s="58"/>
      <c r="M4" s="42">
        <f t="shared" ref="M4:M26" si="0">(D4+E4+F4+G4+H4+I4+J4+K4+L4)/9</f>
        <v>66.666666666666671</v>
      </c>
    </row>
    <row r="5" spans="1:13" x14ac:dyDescent="0.3">
      <c r="A5" s="10">
        <f>'Osnovni podatki'!A5</f>
        <v>0</v>
      </c>
      <c r="B5" s="10">
        <f>'Osnovni podatki'!B5</f>
        <v>0</v>
      </c>
      <c r="C5" s="36" t="str">
        <f>'Osnovni podatki'!C5</f>
        <v>89171116</v>
      </c>
      <c r="D5" s="45">
        <v>100</v>
      </c>
      <c r="E5" s="12">
        <v>100</v>
      </c>
      <c r="F5" s="12">
        <v>100</v>
      </c>
      <c r="G5" s="12">
        <v>100</v>
      </c>
      <c r="H5" s="12">
        <v>100</v>
      </c>
      <c r="I5" s="12">
        <v>100</v>
      </c>
      <c r="J5" s="12"/>
      <c r="K5" s="12"/>
      <c r="L5" s="12"/>
      <c r="M5" s="42">
        <f t="shared" si="0"/>
        <v>66.666666666666671</v>
      </c>
    </row>
    <row r="6" spans="1:13" x14ac:dyDescent="0.3">
      <c r="A6" s="10">
        <f>'Osnovni podatki'!A6</f>
        <v>0</v>
      </c>
      <c r="B6" s="10">
        <f>'Osnovni podatki'!B6</f>
        <v>0</v>
      </c>
      <c r="C6" s="36" t="str">
        <f>'Osnovni podatki'!C6</f>
        <v>89171143</v>
      </c>
      <c r="D6" s="45">
        <v>100</v>
      </c>
      <c r="E6" s="12">
        <v>100</v>
      </c>
      <c r="F6" s="12">
        <v>100</v>
      </c>
      <c r="G6" s="12">
        <v>50</v>
      </c>
      <c r="H6" s="12">
        <v>100</v>
      </c>
      <c r="I6" s="12">
        <v>100</v>
      </c>
      <c r="J6" s="12"/>
      <c r="K6" s="12"/>
      <c r="L6" s="12"/>
      <c r="M6" s="42">
        <f t="shared" si="0"/>
        <v>61.111111111111114</v>
      </c>
    </row>
    <row r="7" spans="1:13" x14ac:dyDescent="0.3">
      <c r="A7" s="10">
        <f>'Osnovni podatki'!A7</f>
        <v>0</v>
      </c>
      <c r="B7" s="10">
        <f>'Osnovni podatki'!B7</f>
        <v>0</v>
      </c>
      <c r="C7" s="36" t="str">
        <f>'Osnovni podatki'!C7</f>
        <v>89161115</v>
      </c>
      <c r="D7" s="45">
        <v>100</v>
      </c>
      <c r="E7" s="12">
        <v>100</v>
      </c>
      <c r="F7" s="12">
        <v>100</v>
      </c>
      <c r="G7" s="12">
        <v>100</v>
      </c>
      <c r="H7" s="12">
        <v>100</v>
      </c>
      <c r="I7" s="12">
        <v>100</v>
      </c>
      <c r="J7" s="12"/>
      <c r="K7" s="12"/>
      <c r="L7" s="12"/>
      <c r="M7" s="42">
        <f t="shared" si="0"/>
        <v>66.666666666666671</v>
      </c>
    </row>
    <row r="8" spans="1:13" x14ac:dyDescent="0.3">
      <c r="A8" s="10">
        <f>'Osnovni podatki'!A8</f>
        <v>0</v>
      </c>
      <c r="B8" s="10">
        <f>'Osnovni podatki'!B8</f>
        <v>0</v>
      </c>
      <c r="C8" s="36" t="str">
        <f>'Osnovni podatki'!C8</f>
        <v>89161023</v>
      </c>
      <c r="D8" s="45">
        <v>50</v>
      </c>
      <c r="E8" s="12">
        <v>100</v>
      </c>
      <c r="F8" s="12">
        <v>50</v>
      </c>
      <c r="G8" s="12">
        <v>50</v>
      </c>
      <c r="H8" s="58"/>
      <c r="I8" s="58"/>
      <c r="J8" s="58"/>
      <c r="K8" s="58"/>
      <c r="L8" s="58"/>
      <c r="M8" s="42">
        <f t="shared" si="0"/>
        <v>27.777777777777779</v>
      </c>
    </row>
    <row r="9" spans="1:13" x14ac:dyDescent="0.3">
      <c r="A9" s="10">
        <f>'Osnovni podatki'!A9</f>
        <v>0</v>
      </c>
      <c r="B9" s="10">
        <f>'Osnovni podatki'!B9</f>
        <v>0</v>
      </c>
      <c r="C9" s="36" t="str">
        <f>'Osnovni podatki'!C9</f>
        <v>89171044</v>
      </c>
      <c r="D9" s="45">
        <v>100</v>
      </c>
      <c r="E9" s="12">
        <v>100</v>
      </c>
      <c r="F9" s="12">
        <v>100</v>
      </c>
      <c r="G9" s="12"/>
      <c r="H9" s="12">
        <v>100</v>
      </c>
      <c r="I9" s="12">
        <v>100</v>
      </c>
      <c r="J9" s="12"/>
      <c r="K9" s="12"/>
      <c r="L9" s="12"/>
      <c r="M9" s="42">
        <f t="shared" si="0"/>
        <v>55.555555555555557</v>
      </c>
    </row>
    <row r="10" spans="1:13" x14ac:dyDescent="0.3">
      <c r="A10" s="10">
        <f>'Osnovni podatki'!A10</f>
        <v>0</v>
      </c>
      <c r="B10" s="10">
        <f>'Osnovni podatki'!B10</f>
        <v>0</v>
      </c>
      <c r="C10" s="36" t="str">
        <f>'Osnovni podatki'!C10</f>
        <v>89171118</v>
      </c>
      <c r="D10" s="45"/>
      <c r="E10" s="12"/>
      <c r="F10" s="12"/>
      <c r="G10" s="12"/>
      <c r="H10" s="12"/>
      <c r="I10" s="12"/>
      <c r="J10" s="12"/>
      <c r="K10" s="12"/>
      <c r="L10" s="12"/>
      <c r="M10" s="42">
        <f t="shared" si="0"/>
        <v>0</v>
      </c>
    </row>
    <row r="11" spans="1:13" x14ac:dyDescent="0.3">
      <c r="A11" s="10">
        <f>'Osnovni podatki'!A11</f>
        <v>0</v>
      </c>
      <c r="B11" s="10">
        <f>'Osnovni podatki'!B11</f>
        <v>0</v>
      </c>
      <c r="C11" s="36" t="str">
        <f>'Osnovni podatki'!C11</f>
        <v>89161024</v>
      </c>
      <c r="D11" s="45">
        <v>100</v>
      </c>
      <c r="E11" s="12">
        <v>100</v>
      </c>
      <c r="F11" s="12">
        <v>100</v>
      </c>
      <c r="G11" s="12">
        <v>100</v>
      </c>
      <c r="H11" s="12">
        <v>100</v>
      </c>
      <c r="I11" s="12">
        <v>100</v>
      </c>
      <c r="J11" s="12"/>
      <c r="K11" s="12"/>
      <c r="L11" s="12"/>
      <c r="M11" s="42">
        <f t="shared" si="0"/>
        <v>66.666666666666671</v>
      </c>
    </row>
    <row r="12" spans="1:13" x14ac:dyDescent="0.3">
      <c r="A12" s="10">
        <f>'Osnovni podatki'!A12</f>
        <v>0</v>
      </c>
      <c r="B12" s="10">
        <f>'Osnovni podatki'!B12</f>
        <v>0</v>
      </c>
      <c r="C12" s="36" t="str">
        <f>'Osnovni podatki'!C12</f>
        <v>89161091</v>
      </c>
      <c r="D12" s="45">
        <v>100</v>
      </c>
      <c r="E12" s="12">
        <v>100</v>
      </c>
      <c r="F12" s="12">
        <v>100</v>
      </c>
      <c r="G12" s="12">
        <v>100</v>
      </c>
      <c r="H12" s="12">
        <v>100</v>
      </c>
      <c r="I12" s="12">
        <v>100</v>
      </c>
      <c r="J12" s="12"/>
      <c r="K12" s="12"/>
      <c r="L12" s="58"/>
      <c r="M12" s="42">
        <f t="shared" si="0"/>
        <v>66.666666666666671</v>
      </c>
    </row>
    <row r="13" spans="1:13" x14ac:dyDescent="0.3">
      <c r="A13" s="10">
        <f>'Osnovni podatki'!A13</f>
        <v>0</v>
      </c>
      <c r="B13" s="10">
        <f>'Osnovni podatki'!B13</f>
        <v>0</v>
      </c>
      <c r="C13" s="36" t="str">
        <f>'Osnovni podatki'!C13</f>
        <v>89171119</v>
      </c>
      <c r="D13" s="45">
        <v>100</v>
      </c>
      <c r="E13" s="12">
        <v>100</v>
      </c>
      <c r="F13" s="12">
        <v>100</v>
      </c>
      <c r="G13" s="12">
        <v>100</v>
      </c>
      <c r="H13" s="12">
        <v>100</v>
      </c>
      <c r="I13" s="12">
        <v>100</v>
      </c>
      <c r="J13" s="12"/>
      <c r="K13" s="12"/>
      <c r="L13" s="12"/>
      <c r="M13" s="42">
        <f t="shared" si="0"/>
        <v>66.666666666666671</v>
      </c>
    </row>
    <row r="14" spans="1:13" x14ac:dyDescent="0.3">
      <c r="A14" s="10">
        <f>'Osnovni podatki'!A14</f>
        <v>0</v>
      </c>
      <c r="B14" s="10">
        <f>'Osnovni podatki'!B14</f>
        <v>0</v>
      </c>
      <c r="C14" s="36" t="str">
        <f>'Osnovni podatki'!C14</f>
        <v>89161120</v>
      </c>
      <c r="D14" s="45">
        <v>50</v>
      </c>
      <c r="E14" s="12">
        <v>100</v>
      </c>
      <c r="F14" s="12">
        <v>100</v>
      </c>
      <c r="G14" s="12">
        <v>100</v>
      </c>
      <c r="H14" s="12">
        <v>100</v>
      </c>
      <c r="I14" s="12">
        <v>100</v>
      </c>
      <c r="J14" s="12"/>
      <c r="K14" s="12"/>
      <c r="L14" s="12"/>
      <c r="M14" s="42">
        <f t="shared" si="0"/>
        <v>61.111111111111114</v>
      </c>
    </row>
    <row r="15" spans="1:13" x14ac:dyDescent="0.3">
      <c r="A15" s="10">
        <f>'Osnovni podatki'!A15</f>
        <v>0</v>
      </c>
      <c r="B15" s="10">
        <f>'Osnovni podatki'!B15</f>
        <v>0</v>
      </c>
      <c r="C15" s="36" t="str">
        <f>'Osnovni podatki'!C15</f>
        <v>89171099</v>
      </c>
      <c r="D15" s="45">
        <v>100</v>
      </c>
      <c r="E15" s="12">
        <v>100</v>
      </c>
      <c r="F15" s="12">
        <v>100</v>
      </c>
      <c r="G15" s="12">
        <v>100</v>
      </c>
      <c r="H15" s="12">
        <v>100</v>
      </c>
      <c r="I15" s="12">
        <v>100</v>
      </c>
      <c r="J15" s="12"/>
      <c r="K15" s="12"/>
      <c r="L15" s="12"/>
      <c r="M15" s="42">
        <f t="shared" si="0"/>
        <v>66.666666666666671</v>
      </c>
    </row>
    <row r="16" spans="1:13" x14ac:dyDescent="0.3">
      <c r="A16" s="10">
        <f>'Osnovni podatki'!A16</f>
        <v>0</v>
      </c>
      <c r="B16" s="10">
        <f>'Osnovni podatki'!B16</f>
        <v>0</v>
      </c>
      <c r="C16" s="36" t="str">
        <f>'Osnovni podatki'!C16</f>
        <v>89161009</v>
      </c>
      <c r="D16" s="45">
        <v>100</v>
      </c>
      <c r="E16" s="12">
        <v>100</v>
      </c>
      <c r="F16" s="12">
        <v>100</v>
      </c>
      <c r="G16" s="12">
        <v>100</v>
      </c>
      <c r="H16" s="12">
        <v>100</v>
      </c>
      <c r="I16" s="12">
        <v>100</v>
      </c>
      <c r="J16" s="12"/>
      <c r="K16" s="12"/>
      <c r="L16" s="12"/>
      <c r="M16" s="42">
        <f t="shared" si="0"/>
        <v>66.666666666666671</v>
      </c>
    </row>
    <row r="17" spans="1:13" x14ac:dyDescent="0.3">
      <c r="A17" s="10">
        <f>'Osnovni podatki'!A17</f>
        <v>0</v>
      </c>
      <c r="B17" s="10">
        <f>'Osnovni podatki'!B17</f>
        <v>0</v>
      </c>
      <c r="C17" s="36" t="str">
        <f>'Osnovni podatki'!C17</f>
        <v>89171046</v>
      </c>
      <c r="D17" s="45">
        <v>100</v>
      </c>
      <c r="E17" s="12">
        <v>100</v>
      </c>
      <c r="F17" s="12">
        <v>50</v>
      </c>
      <c r="G17" s="12">
        <v>100</v>
      </c>
      <c r="H17" s="12">
        <v>100</v>
      </c>
      <c r="I17" s="12">
        <v>100</v>
      </c>
      <c r="J17" s="12"/>
      <c r="K17" s="12"/>
      <c r="L17" s="12"/>
      <c r="M17" s="42">
        <f t="shared" si="0"/>
        <v>61.111111111111114</v>
      </c>
    </row>
    <row r="18" spans="1:13" x14ac:dyDescent="0.3">
      <c r="A18" s="10">
        <f>'Osnovni podatki'!A18</f>
        <v>0</v>
      </c>
      <c r="B18" s="10">
        <f>'Osnovni podatki'!B18</f>
        <v>0</v>
      </c>
      <c r="C18" s="36" t="str">
        <f>'Osnovni podatki'!C18</f>
        <v>89171103</v>
      </c>
      <c r="D18" s="45">
        <v>100</v>
      </c>
      <c r="E18" s="12">
        <v>50</v>
      </c>
      <c r="F18" s="12">
        <v>100</v>
      </c>
      <c r="G18" s="12">
        <v>100</v>
      </c>
      <c r="H18" s="12">
        <v>100</v>
      </c>
      <c r="I18" s="12">
        <v>100</v>
      </c>
      <c r="J18" s="12"/>
      <c r="K18" s="12"/>
      <c r="L18" s="12"/>
      <c r="M18" s="42">
        <f t="shared" si="0"/>
        <v>61.111111111111114</v>
      </c>
    </row>
    <row r="19" spans="1:13" x14ac:dyDescent="0.3">
      <c r="A19" s="10">
        <f>'Osnovni podatki'!A19</f>
        <v>0</v>
      </c>
      <c r="B19" s="10">
        <f>'Osnovni podatki'!B19</f>
        <v>0</v>
      </c>
      <c r="C19" s="36" t="str">
        <f>'Osnovni podatki'!C19</f>
        <v>89171048</v>
      </c>
      <c r="D19" s="45">
        <v>50</v>
      </c>
      <c r="E19" s="12">
        <v>100</v>
      </c>
      <c r="F19" s="12">
        <v>50</v>
      </c>
      <c r="G19" s="12"/>
      <c r="H19" s="12"/>
      <c r="I19" s="12"/>
      <c r="J19" s="12"/>
      <c r="K19" s="12"/>
      <c r="L19" s="12"/>
      <c r="M19" s="42">
        <f t="shared" si="0"/>
        <v>22.222222222222221</v>
      </c>
    </row>
    <row r="20" spans="1:13" x14ac:dyDescent="0.3">
      <c r="A20" s="10">
        <f>'Osnovni podatki'!A20</f>
        <v>0</v>
      </c>
      <c r="B20" s="10">
        <f>'Osnovni podatki'!B20</f>
        <v>0</v>
      </c>
      <c r="C20" s="36" t="str">
        <f>'Osnovni podatki'!C20</f>
        <v>89161026</v>
      </c>
      <c r="D20" s="45">
        <v>100</v>
      </c>
      <c r="E20" s="12">
        <v>100</v>
      </c>
      <c r="F20" s="12">
        <v>100</v>
      </c>
      <c r="G20" s="12">
        <v>100</v>
      </c>
      <c r="H20" s="12">
        <v>100</v>
      </c>
      <c r="I20" s="12">
        <v>100</v>
      </c>
      <c r="J20" s="12"/>
      <c r="K20" s="12"/>
      <c r="L20" s="12"/>
      <c r="M20" s="42">
        <f t="shared" si="0"/>
        <v>66.666666666666671</v>
      </c>
    </row>
    <row r="21" spans="1:13" x14ac:dyDescent="0.3">
      <c r="A21" s="10">
        <f>'Osnovni podatki'!A21</f>
        <v>0</v>
      </c>
      <c r="B21" s="10">
        <f>'Osnovni podatki'!B21</f>
        <v>0</v>
      </c>
      <c r="C21" s="36" t="str">
        <f>'Osnovni podatki'!C21</f>
        <v>89171121</v>
      </c>
      <c r="D21" s="45">
        <v>50</v>
      </c>
      <c r="E21" s="12">
        <v>100</v>
      </c>
      <c r="F21" s="12">
        <v>100</v>
      </c>
      <c r="G21" s="12">
        <v>50</v>
      </c>
      <c r="H21" s="12">
        <v>100</v>
      </c>
      <c r="I21" s="12">
        <v>100</v>
      </c>
      <c r="J21" s="12"/>
      <c r="K21" s="12"/>
      <c r="L21" s="12"/>
      <c r="M21" s="42">
        <f t="shared" si="0"/>
        <v>55.555555555555557</v>
      </c>
    </row>
    <row r="22" spans="1:13" x14ac:dyDescent="0.3">
      <c r="A22" s="10">
        <f>'Osnovni podatki'!A22</f>
        <v>0</v>
      </c>
      <c r="B22" s="10">
        <f>'Osnovni podatki'!B22</f>
        <v>0</v>
      </c>
      <c r="C22" s="36" t="str">
        <f>'Osnovni podatki'!C22</f>
        <v>89171122</v>
      </c>
      <c r="D22" s="45">
        <v>100</v>
      </c>
      <c r="E22" s="12">
        <v>100</v>
      </c>
      <c r="F22" s="12">
        <v>100</v>
      </c>
      <c r="G22" s="12">
        <v>50</v>
      </c>
      <c r="H22" s="12">
        <v>100</v>
      </c>
      <c r="I22" s="12">
        <v>100</v>
      </c>
      <c r="J22" s="12"/>
      <c r="K22" s="12"/>
      <c r="L22" s="12"/>
      <c r="M22" s="42">
        <f t="shared" si="0"/>
        <v>61.111111111111114</v>
      </c>
    </row>
    <row r="23" spans="1:13" x14ac:dyDescent="0.3">
      <c r="A23" s="10">
        <f>'Osnovni podatki'!A23</f>
        <v>0</v>
      </c>
      <c r="B23" s="10">
        <f>'Osnovni podatki'!B23</f>
        <v>0</v>
      </c>
      <c r="C23" s="36" t="str">
        <f>'Osnovni podatki'!C23</f>
        <v>89161011</v>
      </c>
      <c r="D23" s="45">
        <v>100</v>
      </c>
      <c r="E23" s="12">
        <v>100</v>
      </c>
      <c r="F23" s="12">
        <v>100</v>
      </c>
      <c r="G23" s="12">
        <v>100</v>
      </c>
      <c r="H23" s="12">
        <v>100</v>
      </c>
      <c r="I23" s="12">
        <v>100</v>
      </c>
      <c r="J23" s="12"/>
      <c r="K23" s="12"/>
      <c r="L23" s="12"/>
      <c r="M23" s="42">
        <f t="shared" si="0"/>
        <v>66.666666666666671</v>
      </c>
    </row>
    <row r="24" spans="1:13" x14ac:dyDescent="0.3">
      <c r="A24" s="10">
        <f>'Osnovni podatki'!A24</f>
        <v>0</v>
      </c>
      <c r="B24" s="10">
        <f>'Osnovni podatki'!B24</f>
        <v>0</v>
      </c>
      <c r="C24" s="36" t="str">
        <f>'Osnovni podatki'!C24</f>
        <v>89141020</v>
      </c>
      <c r="D24" s="45">
        <v>100</v>
      </c>
      <c r="E24" s="12">
        <v>100</v>
      </c>
      <c r="F24" s="12">
        <v>100</v>
      </c>
      <c r="G24" s="12">
        <v>100</v>
      </c>
      <c r="H24" s="12">
        <v>100</v>
      </c>
      <c r="I24" s="12">
        <v>100</v>
      </c>
      <c r="J24" s="12"/>
      <c r="K24" s="12"/>
      <c r="L24" s="12"/>
      <c r="M24" s="42">
        <f t="shared" si="0"/>
        <v>66.666666666666671</v>
      </c>
    </row>
    <row r="25" spans="1:13" ht="15" thickBot="1" x14ac:dyDescent="0.35">
      <c r="A25" s="13">
        <f>'Osnovni podatki'!A25</f>
        <v>0</v>
      </c>
      <c r="B25" s="13">
        <f>'Osnovni podatki'!B25</f>
        <v>0</v>
      </c>
      <c r="C25" s="37" t="str">
        <f>'Osnovni podatki'!C25</f>
        <v>89171027</v>
      </c>
      <c r="D25" s="46">
        <v>100</v>
      </c>
      <c r="E25" s="15">
        <v>100</v>
      </c>
      <c r="F25" s="15">
        <v>100</v>
      </c>
      <c r="G25" s="15">
        <v>100</v>
      </c>
      <c r="H25" s="15">
        <v>100</v>
      </c>
      <c r="I25" s="15">
        <v>100</v>
      </c>
      <c r="J25" s="15"/>
      <c r="K25" s="15"/>
      <c r="L25" s="15"/>
      <c r="M25" s="43">
        <f t="shared" si="0"/>
        <v>66.666666666666671</v>
      </c>
    </row>
    <row r="26" spans="1:13" ht="15" thickTop="1" x14ac:dyDescent="0.3">
      <c r="C26" s="44" t="s">
        <v>13</v>
      </c>
      <c r="D26" s="109">
        <v>100</v>
      </c>
      <c r="E26" s="109">
        <v>100</v>
      </c>
      <c r="F26" s="109">
        <v>100</v>
      </c>
      <c r="G26" s="109">
        <v>100</v>
      </c>
      <c r="H26" s="109">
        <v>100</v>
      </c>
      <c r="I26" s="109">
        <v>100</v>
      </c>
      <c r="J26" s="109">
        <v>100</v>
      </c>
      <c r="K26" s="109">
        <v>100</v>
      </c>
      <c r="L26" s="109">
        <v>100</v>
      </c>
      <c r="M26" s="42">
        <f t="shared" si="0"/>
        <v>100</v>
      </c>
    </row>
  </sheetData>
  <conditionalFormatting sqref="A2:B25">
    <cfRule type="cellIs" dxfId="5" priority="1" operator="equal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4" x14ac:dyDescent="0.3"/>
  <cols>
    <col min="1" max="1" width="9.33203125" style="1" bestFit="1" customWidth="1"/>
    <col min="2" max="2" width="13.109375" style="1" bestFit="1" customWidth="1"/>
    <col min="3" max="3" width="9.109375" style="1" bestFit="1" customWidth="1"/>
    <col min="4" max="6" width="9" style="1" bestFit="1" customWidth="1"/>
    <col min="7" max="7" width="7.88671875" style="1" customWidth="1"/>
    <col min="8" max="16384" width="8.88671875" style="1"/>
  </cols>
  <sheetData>
    <row r="1" spans="1:7" ht="15" thickBot="1" x14ac:dyDescent="0.35">
      <c r="A1" s="6" t="str">
        <f>'Osnovni podatki'!A1</f>
        <v>Ime</v>
      </c>
      <c r="B1" s="6" t="str">
        <f>'Osnovni podatki'!B1</f>
        <v>Priimek</v>
      </c>
      <c r="C1" s="34" t="str">
        <f>'Osnovni podatki'!C1</f>
        <v>Vpisna št.</v>
      </c>
      <c r="D1" s="97" t="s">
        <v>55</v>
      </c>
      <c r="E1" s="97" t="s">
        <v>56</v>
      </c>
      <c r="F1" s="97" t="s">
        <v>57</v>
      </c>
      <c r="G1" s="39" t="s">
        <v>10</v>
      </c>
    </row>
    <row r="2" spans="1:7" ht="15" thickTop="1" x14ac:dyDescent="0.3">
      <c r="A2" s="8">
        <f>'Osnovni podatki'!A2</f>
        <v>0</v>
      </c>
      <c r="B2" s="8">
        <f>'Osnovni podatki'!B2</f>
        <v>0</v>
      </c>
      <c r="C2" s="35" t="str">
        <f>'Osnovni podatki'!C2</f>
        <v>89171114</v>
      </c>
      <c r="D2" s="73"/>
      <c r="E2" s="64"/>
      <c r="F2" s="102"/>
      <c r="G2" s="59">
        <f>(D2+E2+F2)/3</f>
        <v>0</v>
      </c>
    </row>
    <row r="3" spans="1:7" x14ac:dyDescent="0.3">
      <c r="A3" s="10">
        <f>'Osnovni podatki'!A3</f>
        <v>0</v>
      </c>
      <c r="B3" s="10">
        <f>'Osnovni podatki'!B3</f>
        <v>0</v>
      </c>
      <c r="C3" s="36" t="str">
        <f>'Osnovni podatki'!C3</f>
        <v>89161013</v>
      </c>
      <c r="D3" s="45"/>
      <c r="E3" s="63"/>
      <c r="F3" s="103"/>
      <c r="G3" s="42">
        <f t="shared" ref="G3:G26" si="0">(D3+E3+F3)/3</f>
        <v>0</v>
      </c>
    </row>
    <row r="4" spans="1:7" x14ac:dyDescent="0.3">
      <c r="A4" s="10">
        <f>'Osnovni podatki'!A4</f>
        <v>0</v>
      </c>
      <c r="B4" s="10">
        <f>'Osnovni podatki'!B4</f>
        <v>0</v>
      </c>
      <c r="C4" s="36" t="str">
        <f>'Osnovni podatki'!C4</f>
        <v>89161014</v>
      </c>
      <c r="D4" s="45"/>
      <c r="E4" s="63"/>
      <c r="F4" s="103"/>
      <c r="G4" s="42">
        <f t="shared" si="0"/>
        <v>0</v>
      </c>
    </row>
    <row r="5" spans="1:7" x14ac:dyDescent="0.3">
      <c r="A5" s="10">
        <f>'Osnovni podatki'!A5</f>
        <v>0</v>
      </c>
      <c r="B5" s="10">
        <f>'Osnovni podatki'!B5</f>
        <v>0</v>
      </c>
      <c r="C5" s="36" t="str">
        <f>'Osnovni podatki'!C5</f>
        <v>89171116</v>
      </c>
      <c r="D5" s="45"/>
      <c r="E5" s="12"/>
      <c r="F5" s="103"/>
      <c r="G5" s="42">
        <f t="shared" si="0"/>
        <v>0</v>
      </c>
    </row>
    <row r="6" spans="1:7" x14ac:dyDescent="0.3">
      <c r="A6" s="10">
        <f>'Osnovni podatki'!A6</f>
        <v>0</v>
      </c>
      <c r="B6" s="10">
        <f>'Osnovni podatki'!B6</f>
        <v>0</v>
      </c>
      <c r="C6" s="36" t="str">
        <f>'Osnovni podatki'!C6</f>
        <v>89171143</v>
      </c>
      <c r="D6" s="45"/>
      <c r="E6" s="12"/>
      <c r="F6" s="103"/>
      <c r="G6" s="42">
        <f t="shared" si="0"/>
        <v>0</v>
      </c>
    </row>
    <row r="7" spans="1:7" x14ac:dyDescent="0.3">
      <c r="A7" s="10">
        <f>'Osnovni podatki'!A7</f>
        <v>0</v>
      </c>
      <c r="B7" s="10">
        <f>'Osnovni podatki'!B7</f>
        <v>0</v>
      </c>
      <c r="C7" s="36" t="str">
        <f>'Osnovni podatki'!C7</f>
        <v>89161115</v>
      </c>
      <c r="D7" s="45"/>
      <c r="E7" s="12"/>
      <c r="F7" s="103"/>
      <c r="G7" s="42">
        <f t="shared" si="0"/>
        <v>0</v>
      </c>
    </row>
    <row r="8" spans="1:7" x14ac:dyDescent="0.3">
      <c r="A8" s="10">
        <f>'Osnovni podatki'!A8</f>
        <v>0</v>
      </c>
      <c r="B8" s="10">
        <f>'Osnovni podatki'!B8</f>
        <v>0</v>
      </c>
      <c r="C8" s="36" t="str">
        <f>'Osnovni podatki'!C8</f>
        <v>89161023</v>
      </c>
      <c r="D8" s="45"/>
      <c r="E8" s="12"/>
      <c r="F8" s="103"/>
      <c r="G8" s="42">
        <f t="shared" si="0"/>
        <v>0</v>
      </c>
    </row>
    <row r="9" spans="1:7" x14ac:dyDescent="0.3">
      <c r="A9" s="10">
        <f>'Osnovni podatki'!A9</f>
        <v>0</v>
      </c>
      <c r="B9" s="10">
        <f>'Osnovni podatki'!B9</f>
        <v>0</v>
      </c>
      <c r="C9" s="36" t="str">
        <f>'Osnovni podatki'!C9</f>
        <v>89171044</v>
      </c>
      <c r="D9" s="45"/>
      <c r="E9" s="12"/>
      <c r="F9" s="103"/>
      <c r="G9" s="42">
        <f t="shared" si="0"/>
        <v>0</v>
      </c>
    </row>
    <row r="10" spans="1:7" x14ac:dyDescent="0.3">
      <c r="A10" s="10">
        <f>'Osnovni podatki'!A10</f>
        <v>0</v>
      </c>
      <c r="B10" s="10">
        <f>'Osnovni podatki'!B10</f>
        <v>0</v>
      </c>
      <c r="C10" s="36" t="str">
        <f>'Osnovni podatki'!C10</f>
        <v>89171118</v>
      </c>
      <c r="D10" s="45"/>
      <c r="E10" s="12"/>
      <c r="F10" s="103"/>
      <c r="G10" s="42">
        <f t="shared" si="0"/>
        <v>0</v>
      </c>
    </row>
    <row r="11" spans="1:7" x14ac:dyDescent="0.3">
      <c r="A11" s="10">
        <f>'Osnovni podatki'!A11</f>
        <v>0</v>
      </c>
      <c r="B11" s="10">
        <f>'Osnovni podatki'!B11</f>
        <v>0</v>
      </c>
      <c r="C11" s="36" t="str">
        <f>'Osnovni podatki'!C11</f>
        <v>89161024</v>
      </c>
      <c r="D11" s="45"/>
      <c r="E11" s="12"/>
      <c r="F11" s="103"/>
      <c r="G11" s="42">
        <f t="shared" si="0"/>
        <v>0</v>
      </c>
    </row>
    <row r="12" spans="1:7" x14ac:dyDescent="0.3">
      <c r="A12" s="10">
        <f>'Osnovni podatki'!A12</f>
        <v>0</v>
      </c>
      <c r="B12" s="10">
        <f>'Osnovni podatki'!B12</f>
        <v>0</v>
      </c>
      <c r="C12" s="36" t="str">
        <f>'Osnovni podatki'!C12</f>
        <v>89161091</v>
      </c>
      <c r="D12" s="45"/>
      <c r="E12" s="12"/>
      <c r="F12" s="103"/>
      <c r="G12" s="42">
        <f t="shared" si="0"/>
        <v>0</v>
      </c>
    </row>
    <row r="13" spans="1:7" x14ac:dyDescent="0.3">
      <c r="A13" s="10">
        <f>'Osnovni podatki'!A13</f>
        <v>0</v>
      </c>
      <c r="B13" s="10">
        <f>'Osnovni podatki'!B13</f>
        <v>0</v>
      </c>
      <c r="C13" s="36" t="str">
        <f>'Osnovni podatki'!C13</f>
        <v>89171119</v>
      </c>
      <c r="D13" s="45"/>
      <c r="E13" s="12"/>
      <c r="F13" s="103"/>
      <c r="G13" s="42">
        <f t="shared" si="0"/>
        <v>0</v>
      </c>
    </row>
    <row r="14" spans="1:7" x14ac:dyDescent="0.3">
      <c r="A14" s="10">
        <f>'Osnovni podatki'!A14</f>
        <v>0</v>
      </c>
      <c r="B14" s="10">
        <f>'Osnovni podatki'!B14</f>
        <v>0</v>
      </c>
      <c r="C14" s="36" t="str">
        <f>'Osnovni podatki'!C14</f>
        <v>89161120</v>
      </c>
      <c r="D14" s="45"/>
      <c r="E14" s="12"/>
      <c r="F14" s="103"/>
      <c r="G14" s="42">
        <f t="shared" si="0"/>
        <v>0</v>
      </c>
    </row>
    <row r="15" spans="1:7" x14ac:dyDescent="0.3">
      <c r="A15" s="10">
        <f>'Osnovni podatki'!A15</f>
        <v>0</v>
      </c>
      <c r="B15" s="10">
        <f>'Osnovni podatki'!B15</f>
        <v>0</v>
      </c>
      <c r="C15" s="36" t="str">
        <f>'Osnovni podatki'!C15</f>
        <v>89171099</v>
      </c>
      <c r="D15" s="45"/>
      <c r="E15" s="12"/>
      <c r="F15" s="103"/>
      <c r="G15" s="42">
        <f t="shared" si="0"/>
        <v>0</v>
      </c>
    </row>
    <row r="16" spans="1:7" x14ac:dyDescent="0.3">
      <c r="A16" s="10">
        <f>'Osnovni podatki'!A16</f>
        <v>0</v>
      </c>
      <c r="B16" s="10">
        <f>'Osnovni podatki'!B16</f>
        <v>0</v>
      </c>
      <c r="C16" s="36" t="str">
        <f>'Osnovni podatki'!C16</f>
        <v>89161009</v>
      </c>
      <c r="D16" s="45"/>
      <c r="E16" s="12"/>
      <c r="F16" s="103"/>
      <c r="G16" s="42">
        <f t="shared" si="0"/>
        <v>0</v>
      </c>
    </row>
    <row r="17" spans="1:7" x14ac:dyDescent="0.3">
      <c r="A17" s="10">
        <f>'Osnovni podatki'!A17</f>
        <v>0</v>
      </c>
      <c r="B17" s="10">
        <f>'Osnovni podatki'!B17</f>
        <v>0</v>
      </c>
      <c r="C17" s="36" t="str">
        <f>'Osnovni podatki'!C17</f>
        <v>89171046</v>
      </c>
      <c r="D17" s="45"/>
      <c r="E17" s="12"/>
      <c r="F17" s="103"/>
      <c r="G17" s="42">
        <f t="shared" si="0"/>
        <v>0</v>
      </c>
    </row>
    <row r="18" spans="1:7" x14ac:dyDescent="0.3">
      <c r="A18" s="10">
        <f>'Osnovni podatki'!A18</f>
        <v>0</v>
      </c>
      <c r="B18" s="10">
        <f>'Osnovni podatki'!B18</f>
        <v>0</v>
      </c>
      <c r="C18" s="36" t="str">
        <f>'Osnovni podatki'!C18</f>
        <v>89171103</v>
      </c>
      <c r="D18" s="45"/>
      <c r="E18" s="12"/>
      <c r="F18" s="103"/>
      <c r="G18" s="42">
        <f t="shared" si="0"/>
        <v>0</v>
      </c>
    </row>
    <row r="19" spans="1:7" x14ac:dyDescent="0.3">
      <c r="A19" s="10">
        <f>'Osnovni podatki'!A19</f>
        <v>0</v>
      </c>
      <c r="B19" s="10">
        <f>'Osnovni podatki'!B19</f>
        <v>0</v>
      </c>
      <c r="C19" s="36" t="str">
        <f>'Osnovni podatki'!C19</f>
        <v>89171048</v>
      </c>
      <c r="D19" s="45"/>
      <c r="E19" s="12"/>
      <c r="F19" s="103"/>
      <c r="G19" s="42">
        <f t="shared" si="0"/>
        <v>0</v>
      </c>
    </row>
    <row r="20" spans="1:7" x14ac:dyDescent="0.3">
      <c r="A20" s="10">
        <f>'Osnovni podatki'!A20</f>
        <v>0</v>
      </c>
      <c r="B20" s="10">
        <f>'Osnovni podatki'!B20</f>
        <v>0</v>
      </c>
      <c r="C20" s="36" t="str">
        <f>'Osnovni podatki'!C20</f>
        <v>89161026</v>
      </c>
      <c r="D20" s="45"/>
      <c r="E20" s="12"/>
      <c r="F20" s="103"/>
      <c r="G20" s="42">
        <f t="shared" si="0"/>
        <v>0</v>
      </c>
    </row>
    <row r="21" spans="1:7" x14ac:dyDescent="0.3">
      <c r="A21" s="10">
        <f>'Osnovni podatki'!A21</f>
        <v>0</v>
      </c>
      <c r="B21" s="10">
        <f>'Osnovni podatki'!B21</f>
        <v>0</v>
      </c>
      <c r="C21" s="36" t="str">
        <f>'Osnovni podatki'!C21</f>
        <v>89171121</v>
      </c>
      <c r="D21" s="45"/>
      <c r="E21" s="12"/>
      <c r="F21" s="103"/>
      <c r="G21" s="42">
        <f t="shared" si="0"/>
        <v>0</v>
      </c>
    </row>
    <row r="22" spans="1:7" x14ac:dyDescent="0.3">
      <c r="A22" s="10">
        <f>'Osnovni podatki'!A22</f>
        <v>0</v>
      </c>
      <c r="B22" s="10">
        <f>'Osnovni podatki'!B22</f>
        <v>0</v>
      </c>
      <c r="C22" s="36" t="str">
        <f>'Osnovni podatki'!C22</f>
        <v>89171122</v>
      </c>
      <c r="D22" s="45"/>
      <c r="E22" s="12"/>
      <c r="F22" s="103"/>
      <c r="G22" s="42">
        <f t="shared" si="0"/>
        <v>0</v>
      </c>
    </row>
    <row r="23" spans="1:7" x14ac:dyDescent="0.3">
      <c r="A23" s="10">
        <f>'Osnovni podatki'!A23</f>
        <v>0</v>
      </c>
      <c r="B23" s="10">
        <f>'Osnovni podatki'!B23</f>
        <v>0</v>
      </c>
      <c r="C23" s="36" t="str">
        <f>'Osnovni podatki'!C23</f>
        <v>89161011</v>
      </c>
      <c r="D23" s="45"/>
      <c r="E23" s="12"/>
      <c r="F23" s="103"/>
      <c r="G23" s="42">
        <f t="shared" si="0"/>
        <v>0</v>
      </c>
    </row>
    <row r="24" spans="1:7" x14ac:dyDescent="0.3">
      <c r="A24" s="10">
        <f>'Osnovni podatki'!A24</f>
        <v>0</v>
      </c>
      <c r="B24" s="10">
        <f>'Osnovni podatki'!B24</f>
        <v>0</v>
      </c>
      <c r="C24" s="36" t="str">
        <f>'Osnovni podatki'!C24</f>
        <v>89141020</v>
      </c>
      <c r="D24" s="45"/>
      <c r="E24" s="12"/>
      <c r="F24" s="103"/>
      <c r="G24" s="42">
        <f t="shared" si="0"/>
        <v>0</v>
      </c>
    </row>
    <row r="25" spans="1:7" ht="15" thickBot="1" x14ac:dyDescent="0.35">
      <c r="A25" s="13">
        <f>'Osnovni podatki'!A25</f>
        <v>0</v>
      </c>
      <c r="B25" s="13">
        <f>'Osnovni podatki'!B25</f>
        <v>0</v>
      </c>
      <c r="C25" s="37" t="str">
        <f>'Osnovni podatki'!C25</f>
        <v>89171027</v>
      </c>
      <c r="D25" s="46"/>
      <c r="E25" s="15"/>
      <c r="F25" s="104"/>
      <c r="G25" s="43">
        <f t="shared" si="0"/>
        <v>0</v>
      </c>
    </row>
    <row r="26" spans="1:7" ht="15" thickTop="1" x14ac:dyDescent="0.3">
      <c r="C26" s="44" t="s">
        <v>13</v>
      </c>
      <c r="D26" s="105">
        <v>100</v>
      </c>
      <c r="E26" s="99">
        <v>100</v>
      </c>
      <c r="F26" s="106">
        <v>100</v>
      </c>
      <c r="G26" s="59">
        <f t="shared" si="0"/>
        <v>100</v>
      </c>
    </row>
  </sheetData>
  <conditionalFormatting sqref="A2:B25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4" x14ac:dyDescent="0.3"/>
  <cols>
    <col min="1" max="1" width="9.33203125" style="1" bestFit="1" customWidth="1"/>
    <col min="2" max="2" width="13.109375" style="1" bestFit="1" customWidth="1"/>
    <col min="3" max="3" width="9.109375" style="1" bestFit="1" customWidth="1"/>
    <col min="4" max="4" width="8.77734375" style="1" bestFit="1" customWidth="1"/>
    <col min="5" max="6" width="6.88671875" style="1" bestFit="1" customWidth="1"/>
    <col min="7" max="7" width="5.5546875" style="1" bestFit="1" customWidth="1"/>
    <col min="8" max="8" width="6.88671875" style="1" bestFit="1" customWidth="1"/>
    <col min="9" max="9" width="7.109375" style="1" bestFit="1" customWidth="1"/>
    <col min="10" max="10" width="7.88671875" style="1" customWidth="1"/>
    <col min="11" max="11" width="6.77734375" style="1" customWidth="1"/>
    <col min="12" max="16384" width="8.88671875" style="1"/>
  </cols>
  <sheetData>
    <row r="1" spans="1:12" ht="15" thickBot="1" x14ac:dyDescent="0.35">
      <c r="A1" s="6" t="str">
        <f>'Osnovni podatki'!A1</f>
        <v>Ime</v>
      </c>
      <c r="B1" s="6" t="str">
        <f>'Osnovni podatki'!B1</f>
        <v>Priimek</v>
      </c>
      <c r="C1" s="34" t="str">
        <f>'Osnovni podatki'!C1</f>
        <v>Vpisna št.</v>
      </c>
      <c r="D1" s="5" t="s">
        <v>20</v>
      </c>
      <c r="E1" s="5" t="s">
        <v>21</v>
      </c>
      <c r="F1" s="5" t="s">
        <v>22</v>
      </c>
      <c r="G1" s="47" t="s">
        <v>23</v>
      </c>
      <c r="H1" s="47" t="s">
        <v>24</v>
      </c>
      <c r="I1" s="50" t="s">
        <v>27</v>
      </c>
      <c r="J1" s="39" t="s">
        <v>10</v>
      </c>
      <c r="K1" s="107" t="s">
        <v>25</v>
      </c>
      <c r="L1" s="62" t="s">
        <v>26</v>
      </c>
    </row>
    <row r="2" spans="1:12" ht="15" thickTop="1" x14ac:dyDescent="0.3">
      <c r="A2" s="8">
        <f>'Osnovni podatki'!A2</f>
        <v>0</v>
      </c>
      <c r="B2" s="8">
        <f>'Osnovni podatki'!B2</f>
        <v>0</v>
      </c>
      <c r="C2" s="35" t="str">
        <f>'Osnovni podatki'!C2</f>
        <v>89171114</v>
      </c>
      <c r="D2" s="74">
        <f>IF(AND('1. kolokvij'!K2&gt;=40,'2. kolokvij'!M2&gt;=40),('1. kolokvij'!K2+'2. kolokvij'!M2)/2,0)</f>
        <v>0</v>
      </c>
      <c r="E2" s="75"/>
      <c r="F2" s="76"/>
      <c r="G2" s="60">
        <f t="shared" ref="G2" si="0">IF(OR(D2&gt;=50,E2&gt;=50,F2&gt;=50),MAX(D2:F2),0)</f>
        <v>0</v>
      </c>
      <c r="H2" s="60">
        <f>'Kratke domače naloge'!M2</f>
        <v>66.666666666666671</v>
      </c>
      <c r="I2" s="61">
        <f>'Ustni izpit'!G2</f>
        <v>0</v>
      </c>
      <c r="J2" s="59">
        <f>IF(AND(G2&gt;=50,H2&gt;=50,I2&gt;=50),0.5*G2+0.35*H2+0.15*I2,0)</f>
        <v>0</v>
      </c>
      <c r="K2" s="56">
        <f>IF(AND(J2&gt;=50,J2&lt;55),6,ROUND(J2/10,0))</f>
        <v>0</v>
      </c>
      <c r="L2" s="84"/>
    </row>
    <row r="3" spans="1:12" x14ac:dyDescent="0.3">
      <c r="A3" s="10">
        <f>'Osnovni podatki'!A3</f>
        <v>0</v>
      </c>
      <c r="B3" s="10">
        <f>'Osnovni podatki'!B3</f>
        <v>0</v>
      </c>
      <c r="C3" s="36" t="str">
        <f>'Osnovni podatki'!C3</f>
        <v>89161013</v>
      </c>
      <c r="D3" s="54">
        <f>IF(AND('1. kolokvij'!K3&gt;=40,'2. kolokvij'!M3&gt;=40),('1. kolokvij'!K3+'2. kolokvij'!M3)/2,0)</f>
        <v>0</v>
      </c>
      <c r="E3" s="77"/>
      <c r="F3" s="78"/>
      <c r="G3" s="48">
        <f t="shared" ref="G3:G25" si="1">IF(OR(D3&gt;=50,E3&gt;=50,F3&gt;=50),MAX(D3:F3),0)</f>
        <v>0</v>
      </c>
      <c r="H3" s="48">
        <f>'Kratke domače naloge'!M3</f>
        <v>66.666666666666671</v>
      </c>
      <c r="I3" s="51">
        <f>'Ustni izpit'!G3</f>
        <v>0</v>
      </c>
      <c r="J3" s="42">
        <f t="shared" ref="J3:J26" si="2">IF(AND(G3&gt;=50,H3&gt;=50,I3&gt;=50),0.5*G3+0.35*H3+0.15*I3,0)</f>
        <v>0</v>
      </c>
      <c r="K3" s="56">
        <f>IF(AND(J3&gt;=50,J3&lt;55),6,ROUND(J3/10,0))</f>
        <v>0</v>
      </c>
      <c r="L3" s="65"/>
    </row>
    <row r="4" spans="1:12" s="92" customFormat="1" x14ac:dyDescent="0.3">
      <c r="A4" s="85">
        <f>'Osnovni podatki'!A4</f>
        <v>0</v>
      </c>
      <c r="B4" s="85">
        <f>'Osnovni podatki'!B4</f>
        <v>0</v>
      </c>
      <c r="C4" s="86" t="str">
        <f>'Osnovni podatki'!C4</f>
        <v>89161014</v>
      </c>
      <c r="D4" s="87">
        <f>IF(AND('1. kolokvij'!K4&gt;=40,'2. kolokvij'!M4&gt;=40),('1. kolokvij'!K4+'2. kolokvij'!M4)/2,0)</f>
        <v>0</v>
      </c>
      <c r="E4" s="88"/>
      <c r="F4" s="89"/>
      <c r="G4" s="90">
        <f t="shared" si="1"/>
        <v>0</v>
      </c>
      <c r="H4" s="90">
        <f>'Kratke domače naloge'!M4</f>
        <v>66.666666666666671</v>
      </c>
      <c r="I4" s="91">
        <f>'Ustni izpit'!G4</f>
        <v>0</v>
      </c>
      <c r="J4" s="42">
        <f t="shared" si="2"/>
        <v>0</v>
      </c>
      <c r="K4" s="56">
        <f t="shared" ref="K4:K26" si="3">IF(AND(J4&gt;=50,J4&lt;55),6,ROUND(J4/10,0))</f>
        <v>0</v>
      </c>
      <c r="L4" s="82"/>
    </row>
    <row r="5" spans="1:12" x14ac:dyDescent="0.3">
      <c r="A5" s="10">
        <f>'Osnovni podatki'!A5</f>
        <v>0</v>
      </c>
      <c r="B5" s="10">
        <f>'Osnovni podatki'!B5</f>
        <v>0</v>
      </c>
      <c r="C5" s="36" t="str">
        <f>'Osnovni podatki'!C5</f>
        <v>89171116</v>
      </c>
      <c r="D5" s="54">
        <f>IF(AND('1. kolokvij'!K5&gt;=40,'2. kolokvij'!M5&gt;=40),('1. kolokvij'!K5+'2. kolokvij'!M5)/2,0)</f>
        <v>0</v>
      </c>
      <c r="E5" s="79"/>
      <c r="F5" s="78"/>
      <c r="G5" s="48">
        <f t="shared" si="1"/>
        <v>0</v>
      </c>
      <c r="H5" s="48">
        <f>'Kratke domače naloge'!M5</f>
        <v>66.666666666666671</v>
      </c>
      <c r="I5" s="51">
        <f>'Ustni izpit'!G5</f>
        <v>0</v>
      </c>
      <c r="J5" s="42">
        <f t="shared" si="2"/>
        <v>0</v>
      </c>
      <c r="K5" s="56">
        <f t="shared" si="3"/>
        <v>0</v>
      </c>
      <c r="L5" s="82"/>
    </row>
    <row r="6" spans="1:12" x14ac:dyDescent="0.3">
      <c r="A6" s="10">
        <f>'Osnovni podatki'!A6</f>
        <v>0</v>
      </c>
      <c r="B6" s="10">
        <f>'Osnovni podatki'!B6</f>
        <v>0</v>
      </c>
      <c r="C6" s="36" t="str">
        <f>'Osnovni podatki'!C6</f>
        <v>89171143</v>
      </c>
      <c r="D6" s="54">
        <f>IF(AND('1. kolokvij'!K6&gt;=40,'2. kolokvij'!M6&gt;=40),('1. kolokvij'!K6+'2. kolokvij'!M6)/2,0)</f>
        <v>0</v>
      </c>
      <c r="E6" s="79"/>
      <c r="F6" s="78"/>
      <c r="G6" s="48">
        <f t="shared" si="1"/>
        <v>0</v>
      </c>
      <c r="H6" s="48">
        <f>'Kratke domače naloge'!M6</f>
        <v>61.111111111111114</v>
      </c>
      <c r="I6" s="51">
        <f>'Ustni izpit'!G6</f>
        <v>0</v>
      </c>
      <c r="J6" s="42">
        <f t="shared" si="2"/>
        <v>0</v>
      </c>
      <c r="K6" s="56">
        <f t="shared" si="3"/>
        <v>0</v>
      </c>
      <c r="L6" s="65"/>
    </row>
    <row r="7" spans="1:12" x14ac:dyDescent="0.3">
      <c r="A7" s="10">
        <f>'Osnovni podatki'!A7</f>
        <v>0</v>
      </c>
      <c r="B7" s="10">
        <f>'Osnovni podatki'!B7</f>
        <v>0</v>
      </c>
      <c r="C7" s="36" t="str">
        <f>'Osnovni podatki'!C7</f>
        <v>89161115</v>
      </c>
      <c r="D7" s="54">
        <f>IF(AND('1. kolokvij'!K7&gt;=40,'2. kolokvij'!M7&gt;=40),('1. kolokvij'!K7+'2. kolokvij'!M7)/2,0)</f>
        <v>0</v>
      </c>
      <c r="E7" s="79"/>
      <c r="F7" s="78"/>
      <c r="G7" s="48">
        <f t="shared" ref="G7" si="4">IF(OR(D7&gt;=50,E7&gt;=50,F7&gt;=50),MAX(D7:F7),0)</f>
        <v>0</v>
      </c>
      <c r="H7" s="48">
        <f>'Kratke domače naloge'!M7</f>
        <v>66.666666666666671</v>
      </c>
      <c r="I7" s="51">
        <f>'Ustni izpit'!G7</f>
        <v>0</v>
      </c>
      <c r="J7" s="42">
        <f t="shared" si="2"/>
        <v>0</v>
      </c>
      <c r="K7" s="56">
        <f t="shared" si="3"/>
        <v>0</v>
      </c>
      <c r="L7" s="65"/>
    </row>
    <row r="8" spans="1:12" x14ac:dyDescent="0.3">
      <c r="A8" s="10">
        <f>'Osnovni podatki'!A8</f>
        <v>0</v>
      </c>
      <c r="B8" s="10">
        <f>'Osnovni podatki'!B8</f>
        <v>0</v>
      </c>
      <c r="C8" s="36" t="str">
        <f>'Osnovni podatki'!C8</f>
        <v>89161023</v>
      </c>
      <c r="D8" s="54">
        <f>IF(AND('1. kolokvij'!K8&gt;=40,'2. kolokvij'!M8&gt;=40),('1. kolokvij'!K8+'2. kolokvij'!M8)/2,0)</f>
        <v>0</v>
      </c>
      <c r="E8" s="77"/>
      <c r="F8" s="78"/>
      <c r="G8" s="48">
        <f t="shared" si="1"/>
        <v>0</v>
      </c>
      <c r="H8" s="48">
        <f>'Kratke domače naloge'!M8</f>
        <v>27.777777777777779</v>
      </c>
      <c r="I8" s="51">
        <f>'Ustni izpit'!G8</f>
        <v>0</v>
      </c>
      <c r="J8" s="42">
        <f t="shared" si="2"/>
        <v>0</v>
      </c>
      <c r="K8" s="56">
        <f t="shared" si="3"/>
        <v>0</v>
      </c>
      <c r="L8" s="82"/>
    </row>
    <row r="9" spans="1:12" x14ac:dyDescent="0.3">
      <c r="A9" s="10">
        <f>'Osnovni podatki'!A9</f>
        <v>0</v>
      </c>
      <c r="B9" s="10">
        <f>'Osnovni podatki'!B9</f>
        <v>0</v>
      </c>
      <c r="C9" s="36" t="str">
        <f>'Osnovni podatki'!C9</f>
        <v>89171044</v>
      </c>
      <c r="D9" s="54">
        <f>IF(AND('1. kolokvij'!K9&gt;=40,'2. kolokvij'!M9&gt;=40),('1. kolokvij'!K9+'2. kolokvij'!M9)/2,0)</f>
        <v>0</v>
      </c>
      <c r="E9" s="77">
        <v>0</v>
      </c>
      <c r="F9" s="78"/>
      <c r="G9" s="48">
        <f t="shared" si="1"/>
        <v>0</v>
      </c>
      <c r="H9" s="48">
        <f>'Kratke domače naloge'!M9</f>
        <v>55.555555555555557</v>
      </c>
      <c r="I9" s="51">
        <f>'Ustni izpit'!G9</f>
        <v>0</v>
      </c>
      <c r="J9" s="42">
        <f t="shared" si="2"/>
        <v>0</v>
      </c>
      <c r="K9" s="56">
        <f t="shared" si="3"/>
        <v>0</v>
      </c>
      <c r="L9" s="82"/>
    </row>
    <row r="10" spans="1:12" x14ac:dyDescent="0.3">
      <c r="A10" s="10">
        <f>'Osnovni podatki'!A10</f>
        <v>0</v>
      </c>
      <c r="B10" s="10">
        <f>'Osnovni podatki'!B10</f>
        <v>0</v>
      </c>
      <c r="C10" s="36" t="str">
        <f>'Osnovni podatki'!C10</f>
        <v>89171118</v>
      </c>
      <c r="D10" s="54">
        <f>IF(AND('1. kolokvij'!K10&gt;=40,'2. kolokvij'!M10&gt;=40),('1. kolokvij'!K10+'2. kolokvij'!M10)/2,0)</f>
        <v>0</v>
      </c>
      <c r="E10" s="79"/>
      <c r="F10" s="78"/>
      <c r="G10" s="48">
        <f t="shared" si="1"/>
        <v>0</v>
      </c>
      <c r="H10" s="48">
        <f>'Kratke domače naloge'!M10</f>
        <v>0</v>
      </c>
      <c r="I10" s="51">
        <f>'Ustni izpit'!G10</f>
        <v>0</v>
      </c>
      <c r="J10" s="42">
        <f t="shared" si="2"/>
        <v>0</v>
      </c>
      <c r="K10" s="56">
        <f t="shared" si="3"/>
        <v>0</v>
      </c>
      <c r="L10" s="82"/>
    </row>
    <row r="11" spans="1:12" x14ac:dyDescent="0.3">
      <c r="A11" s="10">
        <f>'Osnovni podatki'!A11</f>
        <v>0</v>
      </c>
      <c r="B11" s="10">
        <f>'Osnovni podatki'!B11</f>
        <v>0</v>
      </c>
      <c r="C11" s="36" t="str">
        <f>'Osnovni podatki'!C11</f>
        <v>89161024</v>
      </c>
      <c r="D11" s="54">
        <f>IF(AND('1. kolokvij'!K11&gt;=40,'2. kolokvij'!M11&gt;=40),('1. kolokvij'!K11+'2. kolokvij'!M11)/2,0)</f>
        <v>0</v>
      </c>
      <c r="E11" s="77"/>
      <c r="F11" s="78"/>
      <c r="G11" s="48">
        <f t="shared" si="1"/>
        <v>0</v>
      </c>
      <c r="H11" s="48">
        <f>'Kratke domače naloge'!M11</f>
        <v>66.666666666666671</v>
      </c>
      <c r="I11" s="51">
        <f>'Ustni izpit'!G11</f>
        <v>0</v>
      </c>
      <c r="J11" s="42">
        <f t="shared" si="2"/>
        <v>0</v>
      </c>
      <c r="K11" s="56">
        <f t="shared" si="3"/>
        <v>0</v>
      </c>
      <c r="L11" s="65"/>
    </row>
    <row r="12" spans="1:12" s="92" customFormat="1" x14ac:dyDescent="0.3">
      <c r="A12" s="85">
        <f>'Osnovni podatki'!A12</f>
        <v>0</v>
      </c>
      <c r="B12" s="85">
        <f>'Osnovni podatki'!B12</f>
        <v>0</v>
      </c>
      <c r="C12" s="86" t="str">
        <f>'Osnovni podatki'!C12</f>
        <v>89161091</v>
      </c>
      <c r="D12" s="87">
        <f>IF(AND('1. kolokvij'!K12&gt;=40,'2. kolokvij'!M12&gt;=40),('1. kolokvij'!K12+'2. kolokvij'!M12)/2,0)</f>
        <v>0</v>
      </c>
      <c r="E12" s="88"/>
      <c r="F12" s="89"/>
      <c r="G12" s="90">
        <f t="shared" si="1"/>
        <v>0</v>
      </c>
      <c r="H12" s="90">
        <f>'Kratke domače naloge'!M12</f>
        <v>66.666666666666671</v>
      </c>
      <c r="I12" s="91">
        <f>'Ustni izpit'!G12</f>
        <v>0</v>
      </c>
      <c r="J12" s="42">
        <f t="shared" si="2"/>
        <v>0</v>
      </c>
      <c r="K12" s="56">
        <f t="shared" si="3"/>
        <v>0</v>
      </c>
      <c r="L12" s="82"/>
    </row>
    <row r="13" spans="1:12" x14ac:dyDescent="0.3">
      <c r="A13" s="10">
        <f>'Osnovni podatki'!A13</f>
        <v>0</v>
      </c>
      <c r="B13" s="10">
        <f>'Osnovni podatki'!B13</f>
        <v>0</v>
      </c>
      <c r="C13" s="36" t="str">
        <f>'Osnovni podatki'!C13</f>
        <v>89171119</v>
      </c>
      <c r="D13" s="54">
        <f>IF(AND('1. kolokvij'!K13&gt;=40,'2. kolokvij'!M13&gt;=40),('1. kolokvij'!K13+'2. kolokvij'!M13)/2,0)</f>
        <v>0</v>
      </c>
      <c r="E13" s="79"/>
      <c r="F13" s="78"/>
      <c r="G13" s="48">
        <f t="shared" si="1"/>
        <v>0</v>
      </c>
      <c r="H13" s="48">
        <f>'Kratke domače naloge'!M13</f>
        <v>66.666666666666671</v>
      </c>
      <c r="I13" s="51">
        <f>'Ustni izpit'!G13</f>
        <v>0</v>
      </c>
      <c r="J13" s="42">
        <f t="shared" si="2"/>
        <v>0</v>
      </c>
      <c r="K13" s="56">
        <f t="shared" si="3"/>
        <v>0</v>
      </c>
      <c r="L13" s="65"/>
    </row>
    <row r="14" spans="1:12" x14ac:dyDescent="0.3">
      <c r="A14" s="10">
        <f>'Osnovni podatki'!A14</f>
        <v>0</v>
      </c>
      <c r="B14" s="10">
        <f>'Osnovni podatki'!B14</f>
        <v>0</v>
      </c>
      <c r="C14" s="36" t="str">
        <f>'Osnovni podatki'!C14</f>
        <v>89161120</v>
      </c>
      <c r="D14" s="54">
        <f>IF(AND('1. kolokvij'!K14&gt;=40,'2. kolokvij'!M14&gt;=40),('1. kolokvij'!K14+'2. kolokvij'!M14)/2,0)</f>
        <v>0</v>
      </c>
      <c r="E14" s="77"/>
      <c r="F14" s="78"/>
      <c r="G14" s="48">
        <f t="shared" si="1"/>
        <v>0</v>
      </c>
      <c r="H14" s="48">
        <f>'Kratke domače naloge'!M14</f>
        <v>61.111111111111114</v>
      </c>
      <c r="I14" s="51">
        <f>'Ustni izpit'!G14</f>
        <v>0</v>
      </c>
      <c r="J14" s="42">
        <f t="shared" si="2"/>
        <v>0</v>
      </c>
      <c r="K14" s="56">
        <f t="shared" si="3"/>
        <v>0</v>
      </c>
      <c r="L14" s="65"/>
    </row>
    <row r="15" spans="1:12" x14ac:dyDescent="0.3">
      <c r="A15" s="10">
        <f>'Osnovni podatki'!A15</f>
        <v>0</v>
      </c>
      <c r="B15" s="10">
        <f>'Osnovni podatki'!B15</f>
        <v>0</v>
      </c>
      <c r="C15" s="36" t="str">
        <f>'Osnovni podatki'!C15</f>
        <v>89171099</v>
      </c>
      <c r="D15" s="54">
        <f>IF(AND('1. kolokvij'!K15&gt;=40,'2. kolokvij'!M15&gt;=40),('1. kolokvij'!K15+'2. kolokvij'!M15)/2,0)</f>
        <v>0</v>
      </c>
      <c r="E15" s="77"/>
      <c r="F15" s="78"/>
      <c r="G15" s="48">
        <f t="shared" si="1"/>
        <v>0</v>
      </c>
      <c r="H15" s="48">
        <f>'Kratke domače naloge'!M15</f>
        <v>66.666666666666671</v>
      </c>
      <c r="I15" s="51">
        <f>'Ustni izpit'!G15</f>
        <v>0</v>
      </c>
      <c r="J15" s="42">
        <f t="shared" si="2"/>
        <v>0</v>
      </c>
      <c r="K15" s="56">
        <f t="shared" si="3"/>
        <v>0</v>
      </c>
      <c r="L15" s="65"/>
    </row>
    <row r="16" spans="1:12" x14ac:dyDescent="0.3">
      <c r="A16" s="10">
        <f>'Osnovni podatki'!A16</f>
        <v>0</v>
      </c>
      <c r="B16" s="10">
        <f>'Osnovni podatki'!B16</f>
        <v>0</v>
      </c>
      <c r="C16" s="36" t="str">
        <f>'Osnovni podatki'!C16</f>
        <v>89161009</v>
      </c>
      <c r="D16" s="54">
        <f>IF(AND('1. kolokvij'!K16&gt;=40,'2. kolokvij'!M16&gt;=40),('1. kolokvij'!K16+'2. kolokvij'!M16)/2,0)</f>
        <v>0</v>
      </c>
      <c r="E16" s="77"/>
      <c r="F16" s="78"/>
      <c r="G16" s="48">
        <f t="shared" si="1"/>
        <v>0</v>
      </c>
      <c r="H16" s="48">
        <f>'Kratke domače naloge'!M16</f>
        <v>66.666666666666671</v>
      </c>
      <c r="I16" s="51">
        <f>'Ustni izpit'!G16</f>
        <v>0</v>
      </c>
      <c r="J16" s="42">
        <f t="shared" si="2"/>
        <v>0</v>
      </c>
      <c r="K16" s="56">
        <f t="shared" si="3"/>
        <v>0</v>
      </c>
      <c r="L16" s="65"/>
    </row>
    <row r="17" spans="1:12" x14ac:dyDescent="0.3">
      <c r="A17" s="10">
        <f>'Osnovni podatki'!A17</f>
        <v>0</v>
      </c>
      <c r="B17" s="10">
        <f>'Osnovni podatki'!B17</f>
        <v>0</v>
      </c>
      <c r="C17" s="36" t="str">
        <f>'Osnovni podatki'!C17</f>
        <v>89171046</v>
      </c>
      <c r="D17" s="54">
        <f>IF(AND('1. kolokvij'!K17&gt;=40,'2. kolokvij'!M17&gt;=40),('1. kolokvij'!K17+'2. kolokvij'!M17)/2,0)</f>
        <v>0</v>
      </c>
      <c r="E17" s="79"/>
      <c r="F17" s="78"/>
      <c r="G17" s="48">
        <f t="shared" si="1"/>
        <v>0</v>
      </c>
      <c r="H17" s="48">
        <f>'Kratke domače naloge'!M17</f>
        <v>61.111111111111114</v>
      </c>
      <c r="I17" s="51">
        <f>'Ustni izpit'!G17</f>
        <v>0</v>
      </c>
      <c r="J17" s="42">
        <f t="shared" si="2"/>
        <v>0</v>
      </c>
      <c r="K17" s="56">
        <f t="shared" si="3"/>
        <v>0</v>
      </c>
      <c r="L17" s="65"/>
    </row>
    <row r="18" spans="1:12" x14ac:dyDescent="0.3">
      <c r="A18" s="10">
        <f>'Osnovni podatki'!A18</f>
        <v>0</v>
      </c>
      <c r="B18" s="10">
        <f>'Osnovni podatki'!B18</f>
        <v>0</v>
      </c>
      <c r="C18" s="36" t="str">
        <f>'Osnovni podatki'!C18</f>
        <v>89171103</v>
      </c>
      <c r="D18" s="54">
        <f>IF(AND('1. kolokvij'!K18&gt;=40,'2. kolokvij'!M18&gt;=40),('1. kolokvij'!K18+'2. kolokvij'!M18)/2,0)</f>
        <v>0</v>
      </c>
      <c r="E18" s="79"/>
      <c r="F18" s="78"/>
      <c r="G18" s="48">
        <f t="shared" si="1"/>
        <v>0</v>
      </c>
      <c r="H18" s="48">
        <f>'Kratke domače naloge'!M18</f>
        <v>61.111111111111114</v>
      </c>
      <c r="I18" s="51">
        <f>'Ustni izpit'!G18</f>
        <v>0</v>
      </c>
      <c r="J18" s="42">
        <f t="shared" si="2"/>
        <v>0</v>
      </c>
      <c r="K18" s="56">
        <f t="shared" si="3"/>
        <v>0</v>
      </c>
      <c r="L18" s="65"/>
    </row>
    <row r="19" spans="1:12" x14ac:dyDescent="0.3">
      <c r="A19" s="10">
        <f>'Osnovni podatki'!A19</f>
        <v>0</v>
      </c>
      <c r="B19" s="10">
        <f>'Osnovni podatki'!B19</f>
        <v>0</v>
      </c>
      <c r="C19" s="36" t="str">
        <f>'Osnovni podatki'!C19</f>
        <v>89171048</v>
      </c>
      <c r="D19" s="54">
        <f>IF(AND('1. kolokvij'!K19&gt;=40,'2. kolokvij'!M19&gt;=40),('1. kolokvij'!K19+'2. kolokvij'!M19)/2,0)</f>
        <v>0</v>
      </c>
      <c r="E19" s="79"/>
      <c r="F19" s="78"/>
      <c r="G19" s="48">
        <f t="shared" ref="G19:G22" si="5">IF(OR(D19&gt;=50,E19&gt;=50,F19&gt;=50),MAX(D19:F19),0)</f>
        <v>0</v>
      </c>
      <c r="H19" s="48">
        <f>'Kratke domače naloge'!M19</f>
        <v>22.222222222222221</v>
      </c>
      <c r="I19" s="51">
        <f>'Ustni izpit'!G19</f>
        <v>0</v>
      </c>
      <c r="J19" s="42">
        <f t="shared" si="2"/>
        <v>0</v>
      </c>
      <c r="K19" s="56">
        <f t="shared" si="3"/>
        <v>0</v>
      </c>
      <c r="L19" s="65"/>
    </row>
    <row r="20" spans="1:12" x14ac:dyDescent="0.3">
      <c r="A20" s="10">
        <f>'Osnovni podatki'!A20</f>
        <v>0</v>
      </c>
      <c r="B20" s="10">
        <f>'Osnovni podatki'!B20</f>
        <v>0</v>
      </c>
      <c r="C20" s="36" t="str">
        <f>'Osnovni podatki'!C20</f>
        <v>89161026</v>
      </c>
      <c r="D20" s="54">
        <f>IF(AND('1. kolokvij'!K20&gt;=40,'2. kolokvij'!M20&gt;=40),('1. kolokvij'!K20+'2. kolokvij'!M20)/2,0)</f>
        <v>0</v>
      </c>
      <c r="E20" s="79"/>
      <c r="F20" s="78"/>
      <c r="G20" s="48">
        <f t="shared" si="5"/>
        <v>0</v>
      </c>
      <c r="H20" s="48">
        <f>'Kratke domače naloge'!M20</f>
        <v>66.666666666666671</v>
      </c>
      <c r="I20" s="51">
        <f>'Ustni izpit'!G20</f>
        <v>0</v>
      </c>
      <c r="J20" s="42">
        <f t="shared" si="2"/>
        <v>0</v>
      </c>
      <c r="K20" s="56">
        <f t="shared" si="3"/>
        <v>0</v>
      </c>
      <c r="L20" s="65"/>
    </row>
    <row r="21" spans="1:12" x14ac:dyDescent="0.3">
      <c r="A21" s="10">
        <f>'Osnovni podatki'!A21</f>
        <v>0</v>
      </c>
      <c r="B21" s="10">
        <f>'Osnovni podatki'!B21</f>
        <v>0</v>
      </c>
      <c r="C21" s="36" t="str">
        <f>'Osnovni podatki'!C21</f>
        <v>89171121</v>
      </c>
      <c r="D21" s="54">
        <f>IF(AND('1. kolokvij'!K21&gt;=40,'2. kolokvij'!M21&gt;=40),('1. kolokvij'!K21+'2. kolokvij'!M21)/2,0)</f>
        <v>0</v>
      </c>
      <c r="E21" s="79"/>
      <c r="F21" s="78"/>
      <c r="G21" s="48">
        <f t="shared" si="5"/>
        <v>0</v>
      </c>
      <c r="H21" s="48">
        <f>'Kratke domače naloge'!M21</f>
        <v>55.555555555555557</v>
      </c>
      <c r="I21" s="51">
        <f>'Ustni izpit'!G21</f>
        <v>0</v>
      </c>
      <c r="J21" s="42">
        <f t="shared" si="2"/>
        <v>0</v>
      </c>
      <c r="K21" s="56">
        <f t="shared" si="3"/>
        <v>0</v>
      </c>
      <c r="L21" s="82"/>
    </row>
    <row r="22" spans="1:12" x14ac:dyDescent="0.3">
      <c r="A22" s="10">
        <f>'Osnovni podatki'!A22</f>
        <v>0</v>
      </c>
      <c r="B22" s="10">
        <f>'Osnovni podatki'!B22</f>
        <v>0</v>
      </c>
      <c r="C22" s="36" t="str">
        <f>'Osnovni podatki'!C22</f>
        <v>89171122</v>
      </c>
      <c r="D22" s="54">
        <f>IF(AND('1. kolokvij'!K22&gt;=40,'2. kolokvij'!M22&gt;=40),('1. kolokvij'!K22+'2. kolokvij'!M22)/2,0)</f>
        <v>0</v>
      </c>
      <c r="E22" s="79"/>
      <c r="F22" s="78"/>
      <c r="G22" s="48">
        <f t="shared" si="5"/>
        <v>0</v>
      </c>
      <c r="H22" s="48">
        <f>'Kratke domače naloge'!M22</f>
        <v>61.111111111111114</v>
      </c>
      <c r="I22" s="51">
        <f>'Ustni izpit'!G22</f>
        <v>0</v>
      </c>
      <c r="J22" s="42">
        <f t="shared" si="2"/>
        <v>0</v>
      </c>
      <c r="K22" s="56">
        <f t="shared" si="3"/>
        <v>0</v>
      </c>
      <c r="L22" s="82"/>
    </row>
    <row r="23" spans="1:12" x14ac:dyDescent="0.3">
      <c r="A23" s="10">
        <f>'Osnovni podatki'!A23</f>
        <v>0</v>
      </c>
      <c r="B23" s="10">
        <f>'Osnovni podatki'!B23</f>
        <v>0</v>
      </c>
      <c r="C23" s="36" t="str">
        <f>'Osnovni podatki'!C23</f>
        <v>89161011</v>
      </c>
      <c r="D23" s="54">
        <f>IF(AND('1. kolokvij'!K23&gt;=40,'2. kolokvij'!M23&gt;=40),('1. kolokvij'!K23+'2. kolokvij'!M23)/2,0)</f>
        <v>0</v>
      </c>
      <c r="E23" s="79"/>
      <c r="F23" s="78"/>
      <c r="G23" s="48">
        <f t="shared" ref="G23:G24" si="6">IF(OR(D23&gt;=50,E23&gt;=50,F23&gt;=50),MAX(D23:F23),0)</f>
        <v>0</v>
      </c>
      <c r="H23" s="48">
        <f>'Kratke domače naloge'!M23</f>
        <v>66.666666666666671</v>
      </c>
      <c r="I23" s="51">
        <f>'Ustni izpit'!G23</f>
        <v>0</v>
      </c>
      <c r="J23" s="42">
        <f t="shared" si="2"/>
        <v>0</v>
      </c>
      <c r="K23" s="56">
        <f t="shared" si="3"/>
        <v>0</v>
      </c>
      <c r="L23" s="65"/>
    </row>
    <row r="24" spans="1:12" x14ac:dyDescent="0.3">
      <c r="A24" s="10">
        <f>'Osnovni podatki'!A24</f>
        <v>0</v>
      </c>
      <c r="B24" s="10">
        <f>'Osnovni podatki'!B24</f>
        <v>0</v>
      </c>
      <c r="C24" s="36" t="str">
        <f>'Osnovni podatki'!C24</f>
        <v>89141020</v>
      </c>
      <c r="D24" s="54">
        <f>IF(AND('1. kolokvij'!K24&gt;=40,'2. kolokvij'!M24&gt;=40),('1. kolokvij'!K24+'2. kolokvij'!M24)/2,0)</f>
        <v>0</v>
      </c>
      <c r="E24" s="79"/>
      <c r="F24" s="78"/>
      <c r="G24" s="48">
        <f t="shared" si="6"/>
        <v>0</v>
      </c>
      <c r="H24" s="48">
        <f>'Kratke domače naloge'!M24</f>
        <v>66.666666666666671</v>
      </c>
      <c r="I24" s="51">
        <f>'Ustni izpit'!G24</f>
        <v>0</v>
      </c>
      <c r="J24" s="42">
        <f t="shared" si="2"/>
        <v>0</v>
      </c>
      <c r="K24" s="56">
        <f t="shared" si="3"/>
        <v>0</v>
      </c>
      <c r="L24" s="65"/>
    </row>
    <row r="25" spans="1:12" ht="15" thickBot="1" x14ac:dyDescent="0.35">
      <c r="A25" s="13">
        <f>'Osnovni podatki'!A25</f>
        <v>0</v>
      </c>
      <c r="B25" s="13">
        <f>'Osnovni podatki'!B25</f>
        <v>0</v>
      </c>
      <c r="C25" s="37" t="str">
        <f>'Osnovni podatki'!C25</f>
        <v>89171027</v>
      </c>
      <c r="D25" s="55">
        <f>IF(AND('1. kolokvij'!K25&gt;=40,'2. kolokvij'!M25&gt;=40),('1. kolokvij'!K25+'2. kolokvij'!M25)/2,0)</f>
        <v>0</v>
      </c>
      <c r="E25" s="80"/>
      <c r="F25" s="81"/>
      <c r="G25" s="49">
        <f t="shared" si="1"/>
        <v>0</v>
      </c>
      <c r="H25" s="49">
        <f>'Kratke domače naloge'!M25</f>
        <v>66.666666666666671</v>
      </c>
      <c r="I25" s="52">
        <f>'Ustni izpit'!G25</f>
        <v>0</v>
      </c>
      <c r="J25" s="43">
        <f t="shared" si="2"/>
        <v>0</v>
      </c>
      <c r="K25" s="57">
        <f t="shared" si="3"/>
        <v>0</v>
      </c>
      <c r="L25" s="66"/>
    </row>
    <row r="26" spans="1:12" ht="15" thickTop="1" x14ac:dyDescent="0.3">
      <c r="C26" s="38" t="s">
        <v>13</v>
      </c>
      <c r="D26" s="53">
        <f>IF(AND('1. kolokvij'!K26&gt;=40,'2. kolokvij'!M26&gt;=40),('1. kolokvij'!K26+'2. kolokvij'!M26)/2,0)</f>
        <v>100</v>
      </c>
      <c r="E26" s="41">
        <v>100</v>
      </c>
      <c r="F26" s="41">
        <v>100</v>
      </c>
      <c r="G26" s="48">
        <f>IF(OR(D26&gt;=50,E26&gt;=50,F26&gt;=50),MAX(D26:F26),0)</f>
        <v>100</v>
      </c>
      <c r="H26" s="48">
        <f>'Kratke domače naloge'!M26</f>
        <v>100</v>
      </c>
      <c r="I26" s="51">
        <f>'Ustni izpit'!G26</f>
        <v>100</v>
      </c>
      <c r="J26" s="42">
        <f t="shared" si="2"/>
        <v>100</v>
      </c>
      <c r="K26" s="56">
        <f t="shared" si="3"/>
        <v>10</v>
      </c>
      <c r="L26" s="83"/>
    </row>
  </sheetData>
  <conditionalFormatting sqref="A2:B25">
    <cfRule type="cellIs" dxfId="3" priority="4" operator="equal">
      <formula>0</formula>
    </cfRule>
  </conditionalFormatting>
  <conditionalFormatting sqref="D2:J25">
    <cfRule type="cellIs" dxfId="2" priority="2" operator="equal">
      <formula>0</formula>
    </cfRule>
    <cfRule type="cellIs" dxfId="1" priority="3" operator="lessThan">
      <formula>50</formula>
    </cfRule>
  </conditionalFormatting>
  <conditionalFormatting sqref="K2:K26">
    <cfRule type="cellIs" dxfId="0" priority="1" operator="lessThan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Osnovni podatki</vt:lpstr>
      <vt:lpstr>Na vajah</vt:lpstr>
      <vt:lpstr>1. kolokvij</vt:lpstr>
      <vt:lpstr>2. kolokvij</vt:lpstr>
      <vt:lpstr>Kratke domače naloge</vt:lpstr>
      <vt:lpstr>Ustni izpit</vt:lpstr>
      <vt:lpstr>Končne točke, ocena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2019-01-12T08:59:07Z</dcterms:modified>
</cp:coreProperties>
</file>