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Barre\data\"/>
    </mc:Choice>
  </mc:AlternateContent>
  <bookViews>
    <workbookView xWindow="0" yWindow="0" windowWidth="12795" windowHeight="7305"/>
  </bookViews>
  <sheets>
    <sheet name="outpu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137" i="1" l="1"/>
  <c r="J137" i="1"/>
  <c r="I137" i="1"/>
  <c r="H137" i="1"/>
  <c r="G137" i="1"/>
  <c r="F137" i="1"/>
  <c r="E137" i="1"/>
  <c r="D137" i="1"/>
  <c r="L137" i="1" s="1"/>
  <c r="C137" i="1"/>
  <c r="C120" i="1"/>
  <c r="D120" i="1"/>
  <c r="E120" i="1"/>
  <c r="F120" i="1"/>
  <c r="G120" i="1"/>
  <c r="H120" i="1"/>
  <c r="I120" i="1"/>
  <c r="J120" i="1"/>
  <c r="C121" i="1"/>
  <c r="D121" i="1"/>
  <c r="E121" i="1"/>
  <c r="F121" i="1"/>
  <c r="G121" i="1"/>
  <c r="H121" i="1"/>
  <c r="I121" i="1"/>
  <c r="J121" i="1"/>
  <c r="C122" i="1"/>
  <c r="D122" i="1"/>
  <c r="E122" i="1"/>
  <c r="F122" i="1"/>
  <c r="F136" i="1" s="1"/>
  <c r="G122" i="1"/>
  <c r="H122" i="1"/>
  <c r="I122" i="1"/>
  <c r="J122" i="1"/>
  <c r="J136" i="1" s="1"/>
  <c r="B121" i="1"/>
  <c r="B122" i="1"/>
  <c r="B120" i="1"/>
  <c r="B118" i="1"/>
  <c r="C118" i="1"/>
  <c r="D118" i="1"/>
  <c r="E118" i="1"/>
  <c r="E136" i="1" s="1"/>
  <c r="F118" i="1"/>
  <c r="G118" i="1"/>
  <c r="H118" i="1"/>
  <c r="I118" i="1"/>
  <c r="I136" i="1" s="1"/>
  <c r="J118" i="1"/>
  <c r="B119" i="1"/>
  <c r="C119" i="1"/>
  <c r="D119" i="1"/>
  <c r="D136" i="1" s="1"/>
  <c r="E119" i="1"/>
  <c r="F119" i="1"/>
  <c r="G119" i="1"/>
  <c r="H119" i="1"/>
  <c r="H136" i="1" s="1"/>
  <c r="I119" i="1"/>
  <c r="J119" i="1"/>
  <c r="C117" i="1"/>
  <c r="D117" i="1"/>
  <c r="E117" i="1"/>
  <c r="F117" i="1"/>
  <c r="G117" i="1"/>
  <c r="H117" i="1"/>
  <c r="I117" i="1"/>
  <c r="J117" i="1"/>
  <c r="B117" i="1"/>
  <c r="B136" i="1" s="1"/>
  <c r="G136" i="1"/>
  <c r="C136" i="1"/>
  <c r="A97" i="1"/>
  <c r="A98" i="1"/>
  <c r="C98" i="1" s="1"/>
  <c r="C112" i="1" s="1"/>
  <c r="A96" i="1"/>
  <c r="C96" i="1" s="1"/>
  <c r="C97" i="1"/>
  <c r="B97" i="1"/>
  <c r="C93" i="1"/>
  <c r="D93" i="1"/>
  <c r="E93" i="1"/>
  <c r="F93" i="1"/>
  <c r="G93" i="1"/>
  <c r="H93" i="1"/>
  <c r="I93" i="1"/>
  <c r="J93" i="1"/>
  <c r="C94" i="1"/>
  <c r="D94" i="1"/>
  <c r="E94" i="1"/>
  <c r="F94" i="1"/>
  <c r="G94" i="1"/>
  <c r="H94" i="1"/>
  <c r="I94" i="1"/>
  <c r="J94" i="1"/>
  <c r="C95" i="1"/>
  <c r="D95" i="1"/>
  <c r="E95" i="1"/>
  <c r="F95" i="1"/>
  <c r="G95" i="1"/>
  <c r="H95" i="1"/>
  <c r="I95" i="1"/>
  <c r="J95" i="1"/>
  <c r="B94" i="1"/>
  <c r="B95" i="1"/>
  <c r="B93" i="1"/>
  <c r="C89" i="1"/>
  <c r="D89" i="1"/>
  <c r="E89" i="1"/>
  <c r="F89" i="1"/>
  <c r="G89" i="1"/>
  <c r="H89" i="1"/>
  <c r="I89" i="1"/>
  <c r="J89" i="1"/>
  <c r="B89" i="1"/>
  <c r="B90" i="1"/>
  <c r="C90" i="1"/>
  <c r="D90" i="1"/>
  <c r="E90" i="1"/>
  <c r="F90" i="1"/>
  <c r="G90" i="1"/>
  <c r="H90" i="1"/>
  <c r="I90" i="1"/>
  <c r="J90" i="1"/>
  <c r="C88" i="1"/>
  <c r="D88" i="1"/>
  <c r="E88" i="1"/>
  <c r="F88" i="1"/>
  <c r="G88" i="1"/>
  <c r="H88" i="1"/>
  <c r="I88" i="1"/>
  <c r="J88" i="1"/>
  <c r="B88" i="1"/>
  <c r="B34" i="1"/>
  <c r="K137" i="1" l="1"/>
  <c r="J96" i="1"/>
  <c r="G96" i="1"/>
  <c r="H96" i="1"/>
  <c r="B96" i="1"/>
  <c r="F96" i="1"/>
  <c r="I96" i="1"/>
  <c r="E96" i="1"/>
  <c r="D96" i="1"/>
  <c r="I97" i="1"/>
  <c r="G97" i="1"/>
  <c r="F97" i="1"/>
  <c r="J97" i="1"/>
  <c r="E97" i="1"/>
  <c r="J98" i="1"/>
  <c r="I98" i="1"/>
  <c r="I112" i="1" s="1"/>
  <c r="H98" i="1"/>
  <c r="H112" i="1" s="1"/>
  <c r="G98" i="1"/>
  <c r="F98" i="1"/>
  <c r="F112" i="1" s="1"/>
  <c r="E98" i="1"/>
  <c r="E112" i="1" s="1"/>
  <c r="D98" i="1"/>
  <c r="D112" i="1" s="1"/>
  <c r="B98" i="1"/>
  <c r="H97" i="1"/>
  <c r="D97" i="1"/>
  <c r="B35" i="1"/>
  <c r="B54" i="1" s="1"/>
  <c r="G64" i="1"/>
  <c r="H64" i="1"/>
  <c r="F64" i="1"/>
  <c r="E64" i="1"/>
  <c r="C64" i="1"/>
  <c r="D64" i="1"/>
  <c r="B64" i="1"/>
  <c r="F60" i="1"/>
  <c r="B61" i="1"/>
  <c r="C34" i="1"/>
  <c r="C61" i="1" s="1"/>
  <c r="D34" i="1"/>
  <c r="E34" i="1"/>
  <c r="F34" i="1"/>
  <c r="F61" i="1" s="1"/>
  <c r="G34" i="1"/>
  <c r="G61" i="1" s="1"/>
  <c r="H34" i="1"/>
  <c r="H61" i="1" s="1"/>
  <c r="I34" i="1"/>
  <c r="I61" i="1" s="1"/>
  <c r="J34" i="1"/>
  <c r="J61" i="1" s="1"/>
  <c r="C35" i="1"/>
  <c r="C54" i="1" s="1"/>
  <c r="D35" i="1"/>
  <c r="D54" i="1" s="1"/>
  <c r="E35" i="1"/>
  <c r="E54" i="1" s="1"/>
  <c r="F35" i="1"/>
  <c r="F54" i="1" s="1"/>
  <c r="G35" i="1"/>
  <c r="H35" i="1"/>
  <c r="G65" i="1" s="1"/>
  <c r="I35" i="1"/>
  <c r="H65" i="1" s="1"/>
  <c r="J35" i="1"/>
  <c r="J54" i="1" s="1"/>
  <c r="I64" i="1" s="1"/>
  <c r="B36" i="1"/>
  <c r="B66" i="1" s="1"/>
  <c r="C36" i="1"/>
  <c r="C66" i="1" s="1"/>
  <c r="D36" i="1"/>
  <c r="D66" i="1" s="1"/>
  <c r="E36" i="1"/>
  <c r="E66" i="1" s="1"/>
  <c r="F36" i="1"/>
  <c r="G36" i="1"/>
  <c r="F66" i="1" s="1"/>
  <c r="H36" i="1"/>
  <c r="G66" i="1" s="1"/>
  <c r="I36" i="1"/>
  <c r="H66" i="1" s="1"/>
  <c r="J36" i="1"/>
  <c r="I66" i="1" s="1"/>
  <c r="B37" i="1"/>
  <c r="C37" i="1"/>
  <c r="D37" i="1"/>
  <c r="E37" i="1"/>
  <c r="F37" i="1"/>
  <c r="G37" i="1"/>
  <c r="H37" i="1"/>
  <c r="I37" i="1"/>
  <c r="J37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B42" i="1"/>
  <c r="C42" i="1"/>
  <c r="D42" i="1"/>
  <c r="E42" i="1"/>
  <c r="F42" i="1"/>
  <c r="G42" i="1"/>
  <c r="H42" i="1"/>
  <c r="I42" i="1"/>
  <c r="J42" i="1"/>
  <c r="B43" i="1"/>
  <c r="C43" i="1"/>
  <c r="D43" i="1"/>
  <c r="E43" i="1"/>
  <c r="F43" i="1"/>
  <c r="G43" i="1"/>
  <c r="H43" i="1"/>
  <c r="I43" i="1"/>
  <c r="J43" i="1"/>
  <c r="B44" i="1"/>
  <c r="C44" i="1"/>
  <c r="D44" i="1"/>
  <c r="E44" i="1"/>
  <c r="F44" i="1"/>
  <c r="G44" i="1"/>
  <c r="H44" i="1"/>
  <c r="I44" i="1"/>
  <c r="J44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B62" i="1" s="1"/>
  <c r="C53" i="1"/>
  <c r="C62" i="1" s="1"/>
  <c r="D53" i="1"/>
  <c r="D62" i="1" s="1"/>
  <c r="E53" i="1"/>
  <c r="E62" i="1" s="1"/>
  <c r="F53" i="1"/>
  <c r="F62" i="1" s="1"/>
  <c r="G53" i="1"/>
  <c r="G62" i="1" s="1"/>
  <c r="H53" i="1"/>
  <c r="H62" i="1" s="1"/>
  <c r="I53" i="1"/>
  <c r="I62" i="1" s="1"/>
  <c r="J53" i="1"/>
  <c r="J62" i="1" s="1"/>
  <c r="C60" i="1"/>
  <c r="D60" i="1"/>
  <c r="E60" i="1"/>
  <c r="G60" i="1"/>
  <c r="H60" i="1"/>
  <c r="I60" i="1"/>
  <c r="J60" i="1"/>
  <c r="D61" i="1"/>
  <c r="E61" i="1"/>
  <c r="B60" i="1"/>
  <c r="B65" i="1" l="1"/>
  <c r="J112" i="1"/>
  <c r="B112" i="1"/>
  <c r="G112" i="1"/>
  <c r="B101" i="1" a="1"/>
  <c r="G54" i="1"/>
  <c r="E65" i="1"/>
  <c r="I65" i="1"/>
  <c r="I54" i="1"/>
  <c r="F65" i="1"/>
  <c r="D65" i="1"/>
  <c r="H54" i="1"/>
  <c r="C65" i="1"/>
  <c r="E101" i="1" l="1"/>
  <c r="G110" i="1"/>
  <c r="I108" i="1"/>
  <c r="B107" i="1"/>
  <c r="D105" i="1"/>
  <c r="F103" i="1"/>
  <c r="H101" i="1"/>
  <c r="B110" i="1"/>
  <c r="D108" i="1"/>
  <c r="F106" i="1"/>
  <c r="H104" i="1"/>
  <c r="J102" i="1"/>
  <c r="C101" i="1"/>
  <c r="F109" i="1"/>
  <c r="H107" i="1"/>
  <c r="J105" i="1"/>
  <c r="C104" i="1"/>
  <c r="E102" i="1"/>
  <c r="H110" i="1"/>
  <c r="J108" i="1"/>
  <c r="C107" i="1"/>
  <c r="E105" i="1"/>
  <c r="G103" i="1"/>
  <c r="I101" i="1"/>
  <c r="C110" i="1"/>
  <c r="E108" i="1"/>
  <c r="G106" i="1"/>
  <c r="I104" i="1"/>
  <c r="B103" i="1"/>
  <c r="D101" i="1"/>
  <c r="G109" i="1"/>
  <c r="I107" i="1"/>
  <c r="B106" i="1"/>
  <c r="D104" i="1"/>
  <c r="F102" i="1"/>
  <c r="I110" i="1"/>
  <c r="B109" i="1"/>
  <c r="D107" i="1"/>
  <c r="F105" i="1"/>
  <c r="H103" i="1"/>
  <c r="J101" i="1"/>
  <c r="D110" i="1"/>
  <c r="F108" i="1"/>
  <c r="H106" i="1"/>
  <c r="J104" i="1"/>
  <c r="C103" i="1"/>
  <c r="D109" i="1"/>
  <c r="C102" i="1"/>
  <c r="H108" i="1"/>
  <c r="G101" i="1"/>
  <c r="C108" i="1"/>
  <c r="G104" i="1"/>
  <c r="B101" i="1"/>
  <c r="E109" i="1"/>
  <c r="I105" i="1"/>
  <c r="D102" i="1"/>
  <c r="H109" i="1"/>
  <c r="J107" i="1"/>
  <c r="C106" i="1"/>
  <c r="E104" i="1"/>
  <c r="G102" i="1"/>
  <c r="J110" i="1"/>
  <c r="C109" i="1"/>
  <c r="E107" i="1"/>
  <c r="G105" i="1"/>
  <c r="I103" i="1"/>
  <c r="B102" i="1"/>
  <c r="E110" i="1"/>
  <c r="G108" i="1"/>
  <c r="I106" i="1"/>
  <c r="B105" i="1"/>
  <c r="D103" i="1"/>
  <c r="F101" i="1"/>
  <c r="I109" i="1"/>
  <c r="B108" i="1"/>
  <c r="D106" i="1"/>
  <c r="F104" i="1"/>
  <c r="H102" i="1"/>
  <c r="F107" i="1"/>
  <c r="H105" i="1"/>
  <c r="J103" i="1"/>
  <c r="F110" i="1"/>
  <c r="J106" i="1"/>
  <c r="C105" i="1"/>
  <c r="E103" i="1"/>
  <c r="J109" i="1"/>
  <c r="E106" i="1"/>
  <c r="I102" i="1"/>
  <c r="G107" i="1"/>
  <c r="B104" i="1"/>
  <c r="B69" i="1" a="1"/>
  <c r="B69" i="1" s="1"/>
  <c r="B99" i="1" l="1"/>
  <c r="B100" i="1" s="1"/>
  <c r="D99" i="1"/>
  <c r="D100" i="1" s="1"/>
  <c r="H99" i="1"/>
  <c r="H100" i="1" s="1"/>
  <c r="G99" i="1"/>
  <c r="G100" i="1" s="1"/>
  <c r="C99" i="1"/>
  <c r="C100" i="1" s="1"/>
  <c r="E99" i="1"/>
  <c r="E100" i="1" s="1"/>
  <c r="J99" i="1"/>
  <c r="J100" i="1" s="1"/>
  <c r="I99" i="1"/>
  <c r="I100" i="1" s="1"/>
  <c r="F99" i="1"/>
  <c r="F100" i="1" s="1"/>
  <c r="I80" i="1"/>
  <c r="E81" i="1"/>
  <c r="J78" i="1"/>
  <c r="I78" i="1"/>
  <c r="J72" i="1"/>
  <c r="B82" i="1"/>
  <c r="F72" i="1"/>
  <c r="G81" i="1"/>
  <c r="D79" i="1"/>
  <c r="C76" i="1"/>
  <c r="C71" i="1"/>
  <c r="D77" i="1"/>
  <c r="C77" i="1"/>
  <c r="B77" i="1"/>
  <c r="C79" i="1"/>
  <c r="J74" i="1"/>
  <c r="B80" i="1"/>
  <c r="F74" i="1"/>
  <c r="E79" i="1"/>
  <c r="D72" i="1"/>
  <c r="E73" i="1"/>
  <c r="J71" i="1"/>
  <c r="I71" i="1"/>
  <c r="H71" i="1"/>
  <c r="E80" i="1"/>
  <c r="J81" i="1"/>
  <c r="I73" i="1"/>
  <c r="D73" i="1"/>
  <c r="E69" i="1"/>
  <c r="F70" i="1"/>
  <c r="F79" i="1"/>
  <c r="C70" i="1"/>
  <c r="B70" i="1"/>
  <c r="J69" i="1"/>
  <c r="I76" i="1"/>
  <c r="I74" i="1"/>
  <c r="G74" i="1"/>
  <c r="C74" i="1"/>
  <c r="J73" i="1"/>
  <c r="J75" i="1"/>
  <c r="B72" i="1"/>
  <c r="B75" i="1"/>
  <c r="D80" i="1"/>
  <c r="C73" i="1"/>
  <c r="C80" i="1"/>
  <c r="B73" i="1"/>
  <c r="B79" i="1"/>
  <c r="I69" i="1"/>
  <c r="G79" i="1"/>
  <c r="I72" i="1"/>
  <c r="I79" i="1"/>
  <c r="H72" i="1"/>
  <c r="D74" i="1"/>
  <c r="C81" i="1"/>
  <c r="H75" i="1"/>
  <c r="F81" i="1"/>
  <c r="H77" i="1"/>
  <c r="C82" i="1"/>
  <c r="J79" i="1"/>
  <c r="E74" i="1"/>
  <c r="F77" i="1"/>
  <c r="I75" i="1"/>
  <c r="D78" i="1"/>
  <c r="D70" i="1"/>
  <c r="F75" i="1"/>
  <c r="F82" i="1"/>
  <c r="E75" i="1"/>
  <c r="E82" i="1"/>
  <c r="D75" i="1"/>
  <c r="H70" i="1"/>
  <c r="H82" i="1"/>
  <c r="H78" i="1"/>
  <c r="F71" i="1"/>
  <c r="F78" i="1"/>
  <c r="E71" i="1"/>
  <c r="E78" i="1"/>
  <c r="D71" i="1"/>
  <c r="G82" i="1"/>
  <c r="J76" i="1"/>
  <c r="C78" i="1"/>
  <c r="B71" i="1"/>
  <c r="B78" i="1"/>
  <c r="J70" i="1"/>
  <c r="J80" i="1"/>
  <c r="B74" i="1"/>
  <c r="C72" i="1"/>
  <c r="J77" i="1"/>
  <c r="G77" i="1"/>
  <c r="J82" i="1"/>
  <c r="G71" i="1"/>
  <c r="G78" i="1"/>
  <c r="E70" i="1"/>
  <c r="H79" i="1"/>
  <c r="B76" i="1"/>
  <c r="I81" i="1"/>
  <c r="E77" i="1"/>
  <c r="H73" i="1"/>
  <c r="H80" i="1"/>
  <c r="G73" i="1"/>
  <c r="G80" i="1"/>
  <c r="F73" i="1"/>
  <c r="H81" i="1"/>
  <c r="C75" i="1"/>
  <c r="D82" i="1"/>
  <c r="H69" i="1"/>
  <c r="H76" i="1"/>
  <c r="G69" i="1"/>
  <c r="G76" i="1"/>
  <c r="F69" i="1"/>
  <c r="H74" i="1"/>
  <c r="D81" i="1"/>
  <c r="E76" i="1"/>
  <c r="D69" i="1"/>
  <c r="D76" i="1"/>
  <c r="I77" i="1"/>
  <c r="G75" i="1"/>
  <c r="I82" i="1"/>
  <c r="E72" i="1"/>
  <c r="I70" i="1"/>
  <c r="B81" i="1"/>
  <c r="C69" i="1"/>
  <c r="B67" i="1" s="1"/>
  <c r="F80" i="1"/>
  <c r="G70" i="1"/>
  <c r="F76" i="1"/>
  <c r="G72" i="1"/>
  <c r="H67" i="1"/>
  <c r="H68" i="1" s="1"/>
  <c r="L100" i="1" l="1"/>
  <c r="K100" i="1"/>
  <c r="C67" i="1"/>
  <c r="C68" i="1" s="1"/>
  <c r="G67" i="1"/>
  <c r="G68" i="1" s="1"/>
  <c r="E67" i="1"/>
  <c r="E68" i="1" s="1"/>
  <c r="I67" i="1"/>
  <c r="I68" i="1" s="1"/>
  <c r="B68" i="1"/>
  <c r="F67" i="1"/>
  <c r="F68" i="1" s="1"/>
  <c r="D67" i="1"/>
  <c r="D68" i="1" s="1"/>
  <c r="L68" i="1" l="1"/>
  <c r="K68" i="1"/>
</calcChain>
</file>

<file path=xl/sharedStrings.xml><?xml version="1.0" encoding="utf-8"?>
<sst xmlns="http://schemas.openxmlformats.org/spreadsheetml/2006/main" count="19" uniqueCount="12">
  <si>
    <t>number of blurs</t>
  </si>
  <si>
    <t>compactness (image 1 through 9)</t>
  </si>
  <si>
    <t>err^2</t>
  </si>
  <si>
    <t>avg err</t>
  </si>
  <si>
    <t>max err</t>
  </si>
  <si>
    <t>model = A*x0 + B*x1/x0 + C*(x2*x0/x1^2)</t>
  </si>
  <si>
    <t>model = A*x0 + B*x0^-1 +C*x0 + B*x1 +C*x1^-2 +C*x2</t>
  </si>
  <si>
    <t>simple model</t>
  </si>
  <si>
    <t>model:</t>
  </si>
  <si>
    <t>model results:</t>
  </si>
  <si>
    <t>model results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</si>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</sst>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output!$B$63:$I$63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output!$B$67:$J$67</c:f>
              <c:numCache>
                <c:formatCode>General</c:formatCode>
                <c:ptCount val="9"/>
                <c:pt idx="0">
                  <c:v>0.37806567465863594</c:v>
                </c:pt>
                <c:pt idx="1">
                  <c:v>3.1637492237768896</c:v>
                </c:pt>
                <c:pt idx="2">
                  <c:v>3.1218680209666019</c:v>
                </c:pt>
                <c:pt idx="3">
                  <c:v>4.4994967951535685</c:v>
                </c:pt>
                <c:pt idx="4">
                  <c:v>4.8973391670870114</c:v>
                </c:pt>
                <c:pt idx="5">
                  <c:v>7.7523096142024315</c:v>
                </c:pt>
                <c:pt idx="6">
                  <c:v>7.5297025147541277</c:v>
                </c:pt>
                <c:pt idx="7">
                  <c:v>8.657468989400833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46304"/>
        <c:axId val="929350656"/>
      </c:scatterChart>
      <c:valAx>
        <c:axId val="92934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50656"/>
        <c:crosses val="autoZero"/>
        <c:crossBetween val="midCat"/>
      </c:valAx>
      <c:valAx>
        <c:axId val="9293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4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output!$B$92:$J$92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output!$B$99:$J$99</c:f>
              <c:numCache>
                <c:formatCode>General</c:formatCode>
                <c:ptCount val="9"/>
                <c:pt idx="0">
                  <c:v>0.96805028656308423</c:v>
                </c:pt>
                <c:pt idx="1">
                  <c:v>2.1318020499800241</c:v>
                </c:pt>
                <c:pt idx="2">
                  <c:v>3.0008307565697123</c:v>
                </c:pt>
                <c:pt idx="3">
                  <c:v>3.9087135084280931</c:v>
                </c:pt>
                <c:pt idx="4">
                  <c:v>5.0456535052915683</c:v>
                </c:pt>
                <c:pt idx="5">
                  <c:v>5.8751200458428343</c:v>
                </c:pt>
                <c:pt idx="6">
                  <c:v>6.9205876813110763</c:v>
                </c:pt>
                <c:pt idx="7">
                  <c:v>7.9944943031088656</c:v>
                </c:pt>
                <c:pt idx="8">
                  <c:v>9.1315441228237546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48480"/>
        <c:axId val="929351744"/>
      </c:scatterChart>
      <c:valAx>
        <c:axId val="92934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51744"/>
        <c:crosses val="autoZero"/>
        <c:crossBetween val="midCat"/>
      </c:valAx>
      <c:valAx>
        <c:axId val="9293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4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output!$B$93:$J$93</c:f>
              <c:numCache>
                <c:formatCode>General</c:formatCode>
                <c:ptCount val="9"/>
                <c:pt idx="0">
                  <c:v>8.2860401137590909</c:v>
                </c:pt>
                <c:pt idx="1">
                  <c:v>7.1926840590000793</c:v>
                </c:pt>
                <c:pt idx="2">
                  <c:v>3.0465638448962302</c:v>
                </c:pt>
                <c:pt idx="3">
                  <c:v>4.1114728317816605</c:v>
                </c:pt>
                <c:pt idx="4">
                  <c:v>3.7313833819237696</c:v>
                </c:pt>
                <c:pt idx="5">
                  <c:v>4.5581024242592703</c:v>
                </c:pt>
                <c:pt idx="6">
                  <c:v>2.6649003806846698</c:v>
                </c:pt>
                <c:pt idx="7">
                  <c:v>3.8831635721293898</c:v>
                </c:pt>
                <c:pt idx="8">
                  <c:v>2.4431909553864801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output!$B$94:$J$94</c:f>
              <c:numCache>
                <c:formatCode>General</c:formatCode>
                <c:ptCount val="9"/>
                <c:pt idx="0">
                  <c:v>8.0393334283011999</c:v>
                </c:pt>
                <c:pt idx="1">
                  <c:v>6.7730591991226303</c:v>
                </c:pt>
                <c:pt idx="2">
                  <c:v>2.9721822802496098</c:v>
                </c:pt>
                <c:pt idx="3">
                  <c:v>3.8828034864307099</c:v>
                </c:pt>
                <c:pt idx="4">
                  <c:v>3.6161827330928999</c:v>
                </c:pt>
                <c:pt idx="5">
                  <c:v>4.26088820771266</c:v>
                </c:pt>
                <c:pt idx="6">
                  <c:v>2.40008794055603</c:v>
                </c:pt>
                <c:pt idx="7">
                  <c:v>3.4501182876723999</c:v>
                </c:pt>
                <c:pt idx="8">
                  <c:v>2.2253340865453501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output!$B$95:$J$95</c:f>
              <c:numCache>
                <c:formatCode>General</c:formatCode>
                <c:ptCount val="9"/>
                <c:pt idx="0">
                  <c:v>6.4456545699451704</c:v>
                </c:pt>
                <c:pt idx="1">
                  <c:v>4.6338061076877901</c:v>
                </c:pt>
                <c:pt idx="2">
                  <c:v>2.5989038826313497</c:v>
                </c:pt>
                <c:pt idx="3">
                  <c:v>2.75981891418335</c:v>
                </c:pt>
                <c:pt idx="4">
                  <c:v>2.89715790591463</c:v>
                </c:pt>
                <c:pt idx="5">
                  <c:v>2.74477545259212</c:v>
                </c:pt>
                <c:pt idx="6">
                  <c:v>1.29799564300207</c:v>
                </c:pt>
                <c:pt idx="7">
                  <c:v>1.2123511371909801</c:v>
                </c:pt>
                <c:pt idx="8">
                  <c:v>1.2560082403441799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output!$B$96:$J$96</c:f>
              <c:numCache>
                <c:formatCode>General</c:formatCode>
                <c:ptCount val="9"/>
                <c:pt idx="0">
                  <c:v>0.12068490935006281</c:v>
                </c:pt>
                <c:pt idx="1">
                  <c:v>0.13903015783777095</c:v>
                </c:pt>
                <c:pt idx="2">
                  <c:v>0.32823864882242809</c:v>
                </c:pt>
                <c:pt idx="3">
                  <c:v>0.24322184309963232</c:v>
                </c:pt>
                <c:pt idx="4">
                  <c:v>0.26799712000765658</c:v>
                </c:pt>
                <c:pt idx="5">
                  <c:v>0.21938954128756954</c:v>
                </c:pt>
                <c:pt idx="6">
                  <c:v>0.37524854859417994</c:v>
                </c:pt>
                <c:pt idx="7">
                  <c:v>0.25752198727277287</c:v>
                </c:pt>
                <c:pt idx="8">
                  <c:v>0.40930079484589993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output!$B$97:$J$97</c:f>
              <c:numCache>
                <c:formatCode>General</c:formatCode>
                <c:ptCount val="9"/>
                <c:pt idx="0">
                  <c:v>0.12438842211465673</c:v>
                </c:pt>
                <c:pt idx="1">
                  <c:v>0.14764377079850979</c:v>
                </c:pt>
                <c:pt idx="2">
                  <c:v>0.33645311952940449</c:v>
                </c:pt>
                <c:pt idx="3">
                  <c:v>0.25754586949731417</c:v>
                </c:pt>
                <c:pt idx="4">
                  <c:v>0.27653469799760527</c:v>
                </c:pt>
                <c:pt idx="5">
                  <c:v>0.23469285070420148</c:v>
                </c:pt>
                <c:pt idx="6">
                  <c:v>0.41665139976843069</c:v>
                </c:pt>
                <c:pt idx="7">
                  <c:v>0.2898451347517837</c:v>
                </c:pt>
                <c:pt idx="8">
                  <c:v>0.44937072866772043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output!$B$98:$J$98</c:f>
              <c:numCache>
                <c:formatCode>General</c:formatCode>
                <c:ptCount val="9"/>
                <c:pt idx="0">
                  <c:v>0.15514328128330129</c:v>
                </c:pt>
                <c:pt idx="1">
                  <c:v>0.21580531786622104</c:v>
                </c:pt>
                <c:pt idx="2">
                  <c:v>0.38477760054270094</c:v>
                </c:pt>
                <c:pt idx="3">
                  <c:v>0.36234261416963548</c:v>
                </c:pt>
                <c:pt idx="4">
                  <c:v>0.3451658599479413</c:v>
                </c:pt>
                <c:pt idx="5">
                  <c:v>0.36432852787852527</c:v>
                </c:pt>
                <c:pt idx="6">
                  <c:v>0.77041861071825279</c:v>
                </c:pt>
                <c:pt idx="7">
                  <c:v>0.82484353692858481</c:v>
                </c:pt>
                <c:pt idx="8">
                  <c:v>0.79617312042950705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922176"/>
        <c:axId val="2021923264"/>
      </c:lineChart>
      <c:catAx>
        <c:axId val="202192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923264"/>
        <c:crosses val="autoZero"/>
        <c:auto val="1"/>
        <c:lblAlgn val="ctr"/>
        <c:lblOffset val="100"/>
        <c:noMultiLvlLbl val="0"/>
      </c:catAx>
      <c:valAx>
        <c:axId val="2021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92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output!$B$136:$J$136</c:f>
              <c:numCache>
                <c:formatCode>0.0</c:formatCode>
                <c:ptCount val="9"/>
                <c:pt idx="0">
                  <c:v>0.38350000000002638</c:v>
                </c:pt>
                <c:pt idx="1">
                  <c:v>2.323799999999892</c:v>
                </c:pt>
                <c:pt idx="2">
                  <c:v>2.2495000000000687</c:v>
                </c:pt>
                <c:pt idx="3">
                  <c:v>3.9555999999999472</c:v>
                </c:pt>
                <c:pt idx="4">
                  <c:v>5.8195000000000618</c:v>
                </c:pt>
                <c:pt idx="5">
                  <c:v>5.966199999999958</c:v>
                </c:pt>
                <c:pt idx="6">
                  <c:v>7.5999999999999659</c:v>
                </c:pt>
                <c:pt idx="7">
                  <c:v>8.3635000000000446</c:v>
                </c:pt>
                <c:pt idx="8">
                  <c:v>9.9718000000000302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808320"/>
        <c:axId val="1437808864"/>
      </c:lineChart>
      <c:catAx>
        <c:axId val="143780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08864"/>
        <c:crosses val="autoZero"/>
        <c:auto val="1"/>
        <c:lblAlgn val="ctr"/>
        <c:lblOffset val="100"/>
        <c:noMultiLvlLbl val="0"/>
      </c:catAx>
      <c:valAx>
        <c:axId val="14378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57149</xdr:colOff>
      <xdr:row>59</xdr:row>
      <xdr:rowOff>119062</xdr:rowOff>
    </xdr:from>
    <xdr:to>
      <xdr:col>19</xdr:col>
      <xdr:colOff>333374</xdr:colOff>
      <xdr:row>82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76199</xdr:colOff>
      <xdr:row>82</xdr:row>
      <xdr:rowOff>138111</xdr:rowOff>
    </xdr:from>
    <xdr:to>
      <xdr:col>19</xdr:col>
      <xdr:colOff>371474</xdr:colOff>
      <xdr:row>104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523874</xdr:colOff>
      <xdr:row>106</xdr:row>
      <xdr:rowOff>4761</xdr:rowOff>
    </xdr:from>
    <xdr:to>
      <xdr:col>19</xdr:col>
      <xdr:colOff>571499</xdr:colOff>
      <xdr:row>128</xdr:row>
      <xdr:rowOff>76199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130</xdr:row>
      <xdr:rowOff>61912</xdr:rowOff>
    </xdr:from>
    <xdr:to>
      <xdr:col>19</xdr:col>
      <xdr:colOff>304800</xdr:colOff>
      <xdr:row>144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workbookViewId="0">
      <selection activeCell="G143" sqref="G143"/>
    </sheetView>
  </sheetViews>
  <sheetFormatPr defaultRowHeight="15" x14ac:dyDescent="0.25"/>
  <cols>
    <col min="1" max="1" width="12.7109375" customWidth="1"/>
    <col min="2" max="2" width="12" bestFit="1" customWidth="1"/>
    <col min="3" max="3" width="9.28515625" bestFit="1" customWidth="1"/>
    <col min="4" max="4" width="12.7109375" bestFit="1" customWidth="1"/>
    <col min="5" max="10" width="9.28515625" bestFit="1" customWidth="1"/>
  </cols>
  <sheetData>
    <row r="1" spans="1:22" x14ac:dyDescent="0.25">
      <c r="A1" t="s">
        <v>0</v>
      </c>
      <c r="B1" t="s">
        <v>1</v>
      </c>
    </row>
    <row r="2" spans="1:22" x14ac:dyDescent="0.25">
      <c r="A2">
        <v>1</v>
      </c>
      <c r="B2">
        <v>85989.054812987204</v>
      </c>
      <c r="C2">
        <v>82860.401137590903</v>
      </c>
      <c r="D2">
        <v>80393.334283011995</v>
      </c>
      <c r="E2">
        <v>78281.7501916193</v>
      </c>
      <c r="F2">
        <v>76258.001195365199</v>
      </c>
      <c r="G2">
        <v>74619.030341134407</v>
      </c>
      <c r="H2">
        <v>73189.673405232999</v>
      </c>
      <c r="I2">
        <v>71927.857224532097</v>
      </c>
      <c r="J2">
        <v>70772.201796560199</v>
      </c>
      <c r="K2">
        <v>69719.511044389597</v>
      </c>
      <c r="L2">
        <v>68788.398515736597</v>
      </c>
      <c r="M2">
        <v>67930.279217556701</v>
      </c>
      <c r="N2">
        <v>67131.882988050304</v>
      </c>
      <c r="O2">
        <v>66385.877950543407</v>
      </c>
      <c r="P2">
        <v>65699.467245452804</v>
      </c>
      <c r="Q2">
        <v>65070.412828948698</v>
      </c>
      <c r="R2">
        <v>64456.545699451701</v>
      </c>
      <c r="S2">
        <v>63852.290879075597</v>
      </c>
      <c r="T2">
        <v>63278.665008237796</v>
      </c>
      <c r="U2">
        <v>62744.396428127096</v>
      </c>
      <c r="V2">
        <v>62219.606824289804</v>
      </c>
    </row>
    <row r="3" spans="1:22" x14ac:dyDescent="0.25">
      <c r="A3">
        <v>2</v>
      </c>
      <c r="B3">
        <v>77003.351589055907</v>
      </c>
      <c r="C3">
        <v>71926.840590000793</v>
      </c>
      <c r="D3">
        <v>67730.591991226305</v>
      </c>
      <c r="E3">
        <v>64230.140004017201</v>
      </c>
      <c r="F3">
        <v>61306.846597164396</v>
      </c>
      <c r="G3">
        <v>58784.693230582299</v>
      </c>
      <c r="H3">
        <v>56691.152518870098</v>
      </c>
      <c r="I3">
        <v>54948.928004180903</v>
      </c>
      <c r="J3">
        <v>53461.050218457203</v>
      </c>
      <c r="K3">
        <v>52117.526369540101</v>
      </c>
      <c r="L3">
        <v>50937.112127535896</v>
      </c>
      <c r="M3">
        <v>49904.601237971103</v>
      </c>
      <c r="N3">
        <v>49010.544999677601</v>
      </c>
      <c r="O3">
        <v>48245.541170646102</v>
      </c>
      <c r="P3">
        <v>47550.819159667</v>
      </c>
      <c r="Q3">
        <v>46909.862845649703</v>
      </c>
      <c r="R3">
        <v>46338.061076877901</v>
      </c>
      <c r="S3">
        <v>45843.702835032796</v>
      </c>
      <c r="T3">
        <v>45342.254113300703</v>
      </c>
      <c r="U3">
        <v>44891.229199022702</v>
      </c>
      <c r="V3">
        <v>44426.2525350305</v>
      </c>
    </row>
    <row r="4" spans="1:22" x14ac:dyDescent="0.25">
      <c r="A4">
        <v>3</v>
      </c>
      <c r="B4">
        <v>31606.160976613101</v>
      </c>
      <c r="C4">
        <v>30465.638448962301</v>
      </c>
      <c r="D4">
        <v>29721.822802496099</v>
      </c>
      <c r="E4">
        <v>29171.6270472039</v>
      </c>
      <c r="F4">
        <v>28728.632168694701</v>
      </c>
      <c r="G4">
        <v>28376.2250002039</v>
      </c>
      <c r="H4">
        <v>28080.925798783701</v>
      </c>
      <c r="I4">
        <v>27833.500252640799</v>
      </c>
      <c r="J4">
        <v>27613.799335457599</v>
      </c>
      <c r="K4">
        <v>27391.7596594225</v>
      </c>
      <c r="L4">
        <v>27178.267816879401</v>
      </c>
      <c r="M4">
        <v>26988.226860410799</v>
      </c>
      <c r="N4">
        <v>26811.1376699516</v>
      </c>
      <c r="O4">
        <v>26626.064680847601</v>
      </c>
      <c r="P4">
        <v>26447.580695272201</v>
      </c>
      <c r="Q4">
        <v>26231.496551112999</v>
      </c>
      <c r="R4">
        <v>25989.038826313499</v>
      </c>
      <c r="S4">
        <v>25750.2930308619</v>
      </c>
      <c r="T4">
        <v>25515.906417944901</v>
      </c>
      <c r="U4">
        <v>25291.734425971001</v>
      </c>
      <c r="V4">
        <v>25065.6520967338</v>
      </c>
    </row>
    <row r="5" spans="1:22" x14ac:dyDescent="0.25">
      <c r="A5">
        <v>4</v>
      </c>
      <c r="B5">
        <v>44042.579219991901</v>
      </c>
      <c r="C5">
        <v>41114.728317816604</v>
      </c>
      <c r="D5">
        <v>38828.034864307097</v>
      </c>
      <c r="E5">
        <v>36919.191054287898</v>
      </c>
      <c r="F5">
        <v>35319.583218048603</v>
      </c>
      <c r="G5">
        <v>33969.509387807702</v>
      </c>
      <c r="H5">
        <v>32813.172854304699</v>
      </c>
      <c r="I5">
        <v>31838.8486565243</v>
      </c>
      <c r="J5">
        <v>31048.378567136799</v>
      </c>
      <c r="K5">
        <v>30367.450267714001</v>
      </c>
      <c r="L5">
        <v>29797.497071091599</v>
      </c>
      <c r="M5">
        <v>29302.591711826299</v>
      </c>
      <c r="N5">
        <v>28879.656831817501</v>
      </c>
      <c r="O5">
        <v>28515.518803852701</v>
      </c>
      <c r="P5">
        <v>28162.768239367699</v>
      </c>
      <c r="Q5">
        <v>27855.078821060699</v>
      </c>
      <c r="R5">
        <v>27598.1891418335</v>
      </c>
      <c r="S5">
        <v>27347.8829287728</v>
      </c>
      <c r="T5">
        <v>27123.902062677502</v>
      </c>
      <c r="U5">
        <v>26911.639820605102</v>
      </c>
      <c r="V5">
        <v>26714.1009164059</v>
      </c>
    </row>
    <row r="6" spans="1:22" x14ac:dyDescent="0.25">
      <c r="A6">
        <v>5</v>
      </c>
      <c r="B6">
        <v>38799.406265780097</v>
      </c>
      <c r="C6">
        <v>37313.833819237698</v>
      </c>
      <c r="D6">
        <v>36161.827330929002</v>
      </c>
      <c r="E6">
        <v>35155.991126204499</v>
      </c>
      <c r="F6">
        <v>34196.419967465503</v>
      </c>
      <c r="G6">
        <v>33379.166258488403</v>
      </c>
      <c r="H6">
        <v>32669.747873278699</v>
      </c>
      <c r="I6">
        <v>32053.3693276595</v>
      </c>
      <c r="J6">
        <v>31526.677469174501</v>
      </c>
      <c r="K6">
        <v>31048.1683179803</v>
      </c>
      <c r="L6">
        <v>30656.8823397788</v>
      </c>
      <c r="M6">
        <v>30283.680973438801</v>
      </c>
      <c r="N6">
        <v>29962.474470866699</v>
      </c>
      <c r="O6">
        <v>29685.2498276808</v>
      </c>
      <c r="P6">
        <v>29438.4956405952</v>
      </c>
      <c r="Q6">
        <v>29200.108843039299</v>
      </c>
      <c r="R6">
        <v>28971.579059146301</v>
      </c>
      <c r="S6">
        <v>28756.753908076898</v>
      </c>
      <c r="T6">
        <v>28557.780522839901</v>
      </c>
      <c r="U6">
        <v>28364.445780301001</v>
      </c>
      <c r="V6">
        <v>28183.228649159799</v>
      </c>
    </row>
    <row r="7" spans="1:22" x14ac:dyDescent="0.25">
      <c r="A7">
        <v>6</v>
      </c>
      <c r="B7">
        <v>49423.169038252097</v>
      </c>
      <c r="C7">
        <v>45581.024242592699</v>
      </c>
      <c r="D7">
        <v>42608.882077126596</v>
      </c>
      <c r="E7">
        <v>40122.172047150598</v>
      </c>
      <c r="F7">
        <v>38039.664083971897</v>
      </c>
      <c r="G7">
        <v>36368.064639372002</v>
      </c>
      <c r="H7">
        <v>34903.959896717199</v>
      </c>
      <c r="I7">
        <v>33698.788148164203</v>
      </c>
      <c r="J7">
        <v>32660.843805460201</v>
      </c>
      <c r="K7">
        <v>31720.1970560968</v>
      </c>
      <c r="L7">
        <v>30892.3381459675</v>
      </c>
      <c r="M7">
        <v>30171.608587424798</v>
      </c>
      <c r="N7">
        <v>29497.8883123124</v>
      </c>
      <c r="O7">
        <v>28894.915683629999</v>
      </c>
      <c r="P7">
        <v>28360.695999531501</v>
      </c>
      <c r="Q7">
        <v>27878.163080558799</v>
      </c>
      <c r="R7">
        <v>27447.754525921198</v>
      </c>
      <c r="S7">
        <v>27072.977464920001</v>
      </c>
      <c r="T7">
        <v>26731.932588084601</v>
      </c>
      <c r="U7">
        <v>26411.076320343898</v>
      </c>
      <c r="V7">
        <v>26112.611380043199</v>
      </c>
    </row>
    <row r="8" spans="1:22" x14ac:dyDescent="0.25">
      <c r="A8">
        <v>7</v>
      </c>
      <c r="B8">
        <v>30129.2368651256</v>
      </c>
      <c r="C8">
        <v>26649.0038068467</v>
      </c>
      <c r="D8">
        <v>24000.879405560299</v>
      </c>
      <c r="E8">
        <v>21773.489763237299</v>
      </c>
      <c r="F8">
        <v>19956.6243369232</v>
      </c>
      <c r="G8">
        <v>18494.127009452801</v>
      </c>
      <c r="H8">
        <v>17335.510198268301</v>
      </c>
      <c r="I8">
        <v>16422.747030493101</v>
      </c>
      <c r="J8">
        <v>15688.952188305801</v>
      </c>
      <c r="K8">
        <v>15108.594136580399</v>
      </c>
      <c r="L8">
        <v>14640.734262062901</v>
      </c>
      <c r="M8">
        <v>14239.6597461409</v>
      </c>
      <c r="N8">
        <v>13919.6178776573</v>
      </c>
      <c r="O8">
        <v>13694.474728704599</v>
      </c>
      <c r="P8">
        <v>13437.3382287805</v>
      </c>
      <c r="Q8">
        <v>13164.7652090268</v>
      </c>
      <c r="R8">
        <v>12979.9564300207</v>
      </c>
      <c r="S8">
        <v>12807.5167637052</v>
      </c>
      <c r="T8">
        <v>12573.114180177199</v>
      </c>
      <c r="U8">
        <v>12498.5075452689</v>
      </c>
      <c r="V8">
        <v>12325.2657164633</v>
      </c>
    </row>
    <row r="9" spans="1:22" x14ac:dyDescent="0.25">
      <c r="A9">
        <v>8</v>
      </c>
      <c r="B9">
        <v>44239.362604405702</v>
      </c>
      <c r="C9">
        <v>38831.635721293896</v>
      </c>
      <c r="D9">
        <v>34501.182876724</v>
      </c>
      <c r="E9">
        <v>30835.6764334242</v>
      </c>
      <c r="F9">
        <v>27823.194110695302</v>
      </c>
      <c r="G9">
        <v>25247.637489378401</v>
      </c>
      <c r="H9">
        <v>23036.149260834001</v>
      </c>
      <c r="I9">
        <v>21041.3180967798</v>
      </c>
      <c r="J9">
        <v>19358.0378878909</v>
      </c>
      <c r="K9">
        <v>17899.135805091701</v>
      </c>
      <c r="L9">
        <v>16650.5308650357</v>
      </c>
      <c r="M9">
        <v>15556.3910142024</v>
      </c>
      <c r="N9">
        <v>14634.7918009601</v>
      </c>
      <c r="O9">
        <v>13869.789646425999</v>
      </c>
      <c r="P9">
        <v>13220.3033559992</v>
      </c>
      <c r="Q9">
        <v>12635.6250429217</v>
      </c>
      <c r="R9">
        <v>12123.511371909801</v>
      </c>
      <c r="S9">
        <v>11705.1196302853</v>
      </c>
      <c r="T9">
        <v>11358.629837628299</v>
      </c>
      <c r="U9">
        <v>11059.791782493699</v>
      </c>
      <c r="V9">
        <v>10794.610077421899</v>
      </c>
    </row>
    <row r="10" spans="1:22" x14ac:dyDescent="0.25">
      <c r="A10">
        <v>9</v>
      </c>
      <c r="B10">
        <v>27290.4171058557</v>
      </c>
      <c r="C10">
        <v>24431.9095538648</v>
      </c>
      <c r="D10">
        <v>22253.340865453501</v>
      </c>
      <c r="E10">
        <v>20556.357895405199</v>
      </c>
      <c r="F10">
        <v>19186.2109143784</v>
      </c>
      <c r="G10">
        <v>18029.2375516787</v>
      </c>
      <c r="H10">
        <v>17094.760575641001</v>
      </c>
      <c r="I10">
        <v>16282.646740804499</v>
      </c>
      <c r="J10">
        <v>15619.0196301994</v>
      </c>
      <c r="K10">
        <v>15054.1895962742</v>
      </c>
      <c r="L10">
        <v>14575.782383310299</v>
      </c>
      <c r="M10">
        <v>14153.3886299392</v>
      </c>
      <c r="N10">
        <v>13752.5502952265</v>
      </c>
      <c r="O10">
        <v>13381.377876898499</v>
      </c>
      <c r="P10">
        <v>13072.733967337501</v>
      </c>
      <c r="Q10">
        <v>12813.945860002999</v>
      </c>
      <c r="R10">
        <v>12560.0824034418</v>
      </c>
      <c r="S10">
        <v>12328.2680324623</v>
      </c>
      <c r="T10">
        <v>12125.731688399501</v>
      </c>
      <c r="U10">
        <v>11918.5727637453</v>
      </c>
      <c r="V10">
        <v>11732.662473988799</v>
      </c>
    </row>
    <row r="12" spans="1:2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22" x14ac:dyDescent="0.25">
      <c r="A13">
        <v>0</v>
      </c>
      <c r="B13">
        <v>8.5989054812987202</v>
      </c>
      <c r="C13">
        <v>7.7003351589055908</v>
      </c>
      <c r="D13">
        <v>3.1606160976613102</v>
      </c>
      <c r="E13">
        <v>4.4042579219991902</v>
      </c>
      <c r="F13">
        <v>3.8799406265780099</v>
      </c>
      <c r="G13">
        <v>4.9423169038252102</v>
      </c>
      <c r="H13">
        <v>3.0129236865125599</v>
      </c>
      <c r="I13">
        <v>4.4239362604405699</v>
      </c>
      <c r="J13">
        <v>2.72904171058557</v>
      </c>
    </row>
    <row r="14" spans="1:22" x14ac:dyDescent="0.25">
      <c r="A14">
        <v>1</v>
      </c>
      <c r="B14">
        <v>8.2860401137590909</v>
      </c>
      <c r="C14">
        <v>7.1926840590000793</v>
      </c>
      <c r="D14">
        <v>3.0465638448962302</v>
      </c>
      <c r="E14">
        <v>4.1114728317816605</v>
      </c>
      <c r="F14">
        <v>3.7313833819237696</v>
      </c>
      <c r="G14">
        <v>4.5581024242592703</v>
      </c>
      <c r="H14">
        <v>2.6649003806846698</v>
      </c>
      <c r="I14">
        <v>3.8831635721293898</v>
      </c>
      <c r="J14">
        <v>2.4431909553864801</v>
      </c>
    </row>
    <row r="15" spans="1:22" x14ac:dyDescent="0.25">
      <c r="A15">
        <v>2</v>
      </c>
      <c r="B15">
        <v>8.0393334283011999</v>
      </c>
      <c r="C15">
        <v>6.7730591991226303</v>
      </c>
      <c r="D15">
        <v>2.9721822802496098</v>
      </c>
      <c r="E15">
        <v>3.8828034864307099</v>
      </c>
      <c r="F15">
        <v>3.6161827330928999</v>
      </c>
      <c r="G15">
        <v>4.26088820771266</v>
      </c>
      <c r="H15">
        <v>2.40008794055603</v>
      </c>
      <c r="I15">
        <v>3.4501182876723999</v>
      </c>
      <c r="J15">
        <v>2.2253340865453501</v>
      </c>
    </row>
    <row r="16" spans="1:22" x14ac:dyDescent="0.25">
      <c r="A16">
        <v>3</v>
      </c>
      <c r="B16">
        <v>7.8281750191619297</v>
      </c>
      <c r="C16">
        <v>6.4230140004017198</v>
      </c>
      <c r="D16">
        <v>2.9171627047203899</v>
      </c>
      <c r="E16">
        <v>3.6919191054287896</v>
      </c>
      <c r="F16">
        <v>3.5155991126204498</v>
      </c>
      <c r="G16">
        <v>4.0122172047150597</v>
      </c>
      <c r="H16">
        <v>2.1773489763237301</v>
      </c>
      <c r="I16">
        <v>3.0835676433424202</v>
      </c>
      <c r="J16">
        <v>2.0556357895405197</v>
      </c>
    </row>
    <row r="17" spans="1:10" x14ac:dyDescent="0.25">
      <c r="A17">
        <v>4</v>
      </c>
      <c r="B17">
        <v>7.6258001195365201</v>
      </c>
      <c r="C17">
        <v>6.1306846597164393</v>
      </c>
      <c r="D17">
        <v>2.8728632168694701</v>
      </c>
      <c r="E17">
        <v>3.5319583218048605</v>
      </c>
      <c r="F17">
        <v>3.4196419967465501</v>
      </c>
      <c r="G17">
        <v>3.8039664083971898</v>
      </c>
      <c r="H17">
        <v>1.9956624336923199</v>
      </c>
      <c r="I17">
        <v>2.7823194110695302</v>
      </c>
      <c r="J17">
        <v>1.9186210914378401</v>
      </c>
    </row>
    <row r="18" spans="1:10" x14ac:dyDescent="0.25">
      <c r="A18">
        <v>5</v>
      </c>
      <c r="B18">
        <v>7.4619030341134405</v>
      </c>
      <c r="C18">
        <v>5.8784693230582299</v>
      </c>
      <c r="D18">
        <v>2.8376225000203901</v>
      </c>
      <c r="E18">
        <v>3.3969509387807704</v>
      </c>
      <c r="F18">
        <v>3.3379166258488402</v>
      </c>
      <c r="G18">
        <v>3.6368064639372002</v>
      </c>
      <c r="H18">
        <v>1.8494127009452801</v>
      </c>
      <c r="I18">
        <v>2.5247637489378403</v>
      </c>
      <c r="J18">
        <v>1.8029237551678701</v>
      </c>
    </row>
    <row r="19" spans="1:10" x14ac:dyDescent="0.25">
      <c r="A19">
        <v>6</v>
      </c>
      <c r="B19">
        <v>7.3189673405233</v>
      </c>
      <c r="C19">
        <v>5.6691152518870096</v>
      </c>
      <c r="D19">
        <v>2.80809257987837</v>
      </c>
      <c r="E19">
        <v>3.28131728543047</v>
      </c>
      <c r="F19">
        <v>3.2669747873278698</v>
      </c>
      <c r="G19">
        <v>3.49039598967172</v>
      </c>
      <c r="H19">
        <v>1.73355101982683</v>
      </c>
      <c r="I19">
        <v>2.3036149260834002</v>
      </c>
      <c r="J19">
        <v>1.7094760575641001</v>
      </c>
    </row>
    <row r="20" spans="1:10" x14ac:dyDescent="0.25">
      <c r="A20">
        <v>7</v>
      </c>
      <c r="B20">
        <v>7.1927857224532099</v>
      </c>
      <c r="C20">
        <v>5.4948928004180901</v>
      </c>
      <c r="D20">
        <v>2.7833500252640797</v>
      </c>
      <c r="E20">
        <v>3.1838848656524301</v>
      </c>
      <c r="F20">
        <v>3.2053369327659502</v>
      </c>
      <c r="G20">
        <v>3.3698788148164205</v>
      </c>
      <c r="H20">
        <v>1.6422747030493101</v>
      </c>
      <c r="I20">
        <v>2.10413180967798</v>
      </c>
      <c r="J20">
        <v>1.6282646740804498</v>
      </c>
    </row>
    <row r="21" spans="1:10" x14ac:dyDescent="0.25">
      <c r="A21">
        <v>8</v>
      </c>
      <c r="B21">
        <v>7.0772201796560195</v>
      </c>
      <c r="C21">
        <v>5.3461050218457205</v>
      </c>
      <c r="D21">
        <v>2.7613799335457601</v>
      </c>
      <c r="E21">
        <v>3.1048378567136798</v>
      </c>
      <c r="F21">
        <v>3.1526677469174502</v>
      </c>
      <c r="G21">
        <v>3.2660843805460202</v>
      </c>
      <c r="H21">
        <v>1.56889521883058</v>
      </c>
      <c r="I21">
        <v>1.93580378878909</v>
      </c>
      <c r="J21">
        <v>1.56190196301994</v>
      </c>
    </row>
    <row r="22" spans="1:10" x14ac:dyDescent="0.25">
      <c r="A22">
        <v>9</v>
      </c>
      <c r="B22">
        <v>6.9719511044389595</v>
      </c>
      <c r="C22">
        <v>5.2117526369540101</v>
      </c>
      <c r="D22">
        <v>2.7391759659422501</v>
      </c>
      <c r="E22">
        <v>3.0367450267714</v>
      </c>
      <c r="F22">
        <v>3.10481683179803</v>
      </c>
      <c r="G22">
        <v>3.1720197056096802</v>
      </c>
      <c r="H22">
        <v>1.51085941365804</v>
      </c>
      <c r="I22">
        <v>1.7899135805091702</v>
      </c>
      <c r="J22">
        <v>1.5054189596274201</v>
      </c>
    </row>
    <row r="23" spans="1:10" x14ac:dyDescent="0.25">
      <c r="A23">
        <v>10</v>
      </c>
      <c r="B23">
        <v>6.8788398515736597</v>
      </c>
      <c r="C23">
        <v>5.0937112127535897</v>
      </c>
      <c r="D23">
        <v>2.7178267816879402</v>
      </c>
      <c r="E23">
        <v>2.9797497071091597</v>
      </c>
      <c r="F23">
        <v>3.0656882339778799</v>
      </c>
      <c r="G23">
        <v>3.0892338145967502</v>
      </c>
      <c r="H23">
        <v>1.46407342620629</v>
      </c>
      <c r="I23">
        <v>1.66505308650357</v>
      </c>
      <c r="J23">
        <v>1.4575782383310298</v>
      </c>
    </row>
    <row r="24" spans="1:10" x14ac:dyDescent="0.25">
      <c r="A24">
        <v>11</v>
      </c>
      <c r="B24">
        <v>6.7930279217556704</v>
      </c>
      <c r="C24">
        <v>4.99046012379711</v>
      </c>
      <c r="D24">
        <v>2.6988226860410798</v>
      </c>
      <c r="E24">
        <v>2.9302591711826298</v>
      </c>
      <c r="F24">
        <v>3.02836809734388</v>
      </c>
      <c r="G24">
        <v>3.0171608587424799</v>
      </c>
      <c r="H24">
        <v>1.42396597461409</v>
      </c>
      <c r="I24">
        <v>1.55563910142024</v>
      </c>
      <c r="J24">
        <v>1.4153388629939199</v>
      </c>
    </row>
    <row r="25" spans="1:10" x14ac:dyDescent="0.25">
      <c r="A25">
        <v>12</v>
      </c>
      <c r="B25">
        <v>6.7131882988050302</v>
      </c>
      <c r="C25">
        <v>4.9010544999677599</v>
      </c>
      <c r="D25">
        <v>2.6811137669951601</v>
      </c>
      <c r="E25">
        <v>2.8879656831817502</v>
      </c>
      <c r="F25">
        <v>2.9962474470866698</v>
      </c>
      <c r="G25">
        <v>2.9497888312312401</v>
      </c>
      <c r="H25">
        <v>1.39196178776573</v>
      </c>
      <c r="I25">
        <v>1.4634791800960101</v>
      </c>
      <c r="J25">
        <v>1.37525502952265</v>
      </c>
    </row>
    <row r="26" spans="1:10" x14ac:dyDescent="0.25">
      <c r="A26">
        <v>13</v>
      </c>
      <c r="B26">
        <v>6.6385877950543408</v>
      </c>
      <c r="C26">
        <v>4.8245541170646105</v>
      </c>
      <c r="D26">
        <v>2.6626064680847601</v>
      </c>
      <c r="E26">
        <v>2.8515518803852702</v>
      </c>
      <c r="F26">
        <v>2.9685249827680802</v>
      </c>
      <c r="G26">
        <v>2.8894915683629998</v>
      </c>
      <c r="H26">
        <v>1.36944747287046</v>
      </c>
      <c r="I26">
        <v>1.3869789646425998</v>
      </c>
      <c r="J26">
        <v>1.3381377876898499</v>
      </c>
    </row>
    <row r="27" spans="1:10" x14ac:dyDescent="0.25">
      <c r="A27">
        <v>14</v>
      </c>
      <c r="B27">
        <v>6.5699467245452805</v>
      </c>
      <c r="C27">
        <v>4.7550819159667004</v>
      </c>
      <c r="D27">
        <v>2.6447580695272199</v>
      </c>
      <c r="E27">
        <v>2.8162768239367697</v>
      </c>
      <c r="F27">
        <v>2.9438495640595201</v>
      </c>
      <c r="G27">
        <v>2.83606959995315</v>
      </c>
      <c r="H27">
        <v>1.34373382287805</v>
      </c>
      <c r="I27">
        <v>1.3220303355999199</v>
      </c>
      <c r="J27">
        <v>1.30727339673375</v>
      </c>
    </row>
    <row r="28" spans="1:10" x14ac:dyDescent="0.25">
      <c r="A28">
        <v>15</v>
      </c>
      <c r="B28">
        <v>6.5070412828948694</v>
      </c>
      <c r="C28">
        <v>4.6909862845649704</v>
      </c>
      <c r="D28">
        <v>2.6231496551113</v>
      </c>
      <c r="E28">
        <v>2.7855078821060699</v>
      </c>
      <c r="F28">
        <v>2.9200108843039301</v>
      </c>
      <c r="G28">
        <v>2.7878163080558798</v>
      </c>
      <c r="H28">
        <v>1.3164765209026801</v>
      </c>
      <c r="I28">
        <v>1.2635625042921699</v>
      </c>
      <c r="J28">
        <v>1.2813945860003</v>
      </c>
    </row>
    <row r="29" spans="1:10" x14ac:dyDescent="0.25">
      <c r="A29">
        <v>16</v>
      </c>
      <c r="B29">
        <v>6.4456545699451704</v>
      </c>
      <c r="C29">
        <v>4.6338061076877901</v>
      </c>
      <c r="D29">
        <v>2.5989038826313497</v>
      </c>
      <c r="E29">
        <v>2.75981891418335</v>
      </c>
      <c r="F29">
        <v>2.89715790591463</v>
      </c>
      <c r="G29">
        <v>2.74477545259212</v>
      </c>
      <c r="H29">
        <v>1.29799564300207</v>
      </c>
      <c r="I29">
        <v>1.2123511371909801</v>
      </c>
      <c r="J29">
        <v>1.2560082403441799</v>
      </c>
    </row>
    <row r="30" spans="1:10" x14ac:dyDescent="0.25">
      <c r="A30">
        <v>17</v>
      </c>
      <c r="B30">
        <v>6.3852290879075602</v>
      </c>
      <c r="C30">
        <v>4.5843702835032794</v>
      </c>
      <c r="D30">
        <v>2.5750293030861902</v>
      </c>
      <c r="E30">
        <v>2.7347882928772802</v>
      </c>
      <c r="F30">
        <v>2.87567539080769</v>
      </c>
      <c r="G30">
        <v>2.7072977464920003</v>
      </c>
      <c r="H30">
        <v>1.28075167637052</v>
      </c>
      <c r="I30">
        <v>1.1705119630285301</v>
      </c>
      <c r="J30">
        <v>1.23282680324623</v>
      </c>
    </row>
    <row r="31" spans="1:10" x14ac:dyDescent="0.25">
      <c r="A31">
        <v>18</v>
      </c>
      <c r="B31">
        <v>6.32786650082378</v>
      </c>
      <c r="C31">
        <v>4.5342254113300706</v>
      </c>
      <c r="D31">
        <v>2.55159064179449</v>
      </c>
      <c r="E31">
        <v>2.7123902062677501</v>
      </c>
      <c r="F31">
        <v>2.85577805228399</v>
      </c>
      <c r="G31">
        <v>2.6731932588084599</v>
      </c>
      <c r="H31">
        <v>1.2573114180177198</v>
      </c>
      <c r="I31">
        <v>1.13586298376283</v>
      </c>
      <c r="J31">
        <v>1.2125731688399501</v>
      </c>
    </row>
    <row r="32" spans="1:10" x14ac:dyDescent="0.25">
      <c r="A32">
        <v>19</v>
      </c>
      <c r="B32">
        <v>6.2744396428127098</v>
      </c>
      <c r="C32">
        <v>4.48912291990227</v>
      </c>
      <c r="D32">
        <v>2.5291734425971</v>
      </c>
      <c r="E32">
        <v>2.6911639820605102</v>
      </c>
      <c r="F32">
        <v>2.8364445780301</v>
      </c>
      <c r="G32">
        <v>2.64110763203439</v>
      </c>
      <c r="H32">
        <v>1.24985075452689</v>
      </c>
      <c r="I32">
        <v>1.10597917824937</v>
      </c>
      <c r="J32">
        <v>1.1918572763745301</v>
      </c>
    </row>
    <row r="33" spans="1:11" x14ac:dyDescent="0.25">
      <c r="A33">
        <v>20</v>
      </c>
      <c r="B33">
        <v>6.2219606824289801</v>
      </c>
      <c r="C33">
        <v>4.4426252535030502</v>
      </c>
      <c r="D33">
        <v>2.5065652096733801</v>
      </c>
      <c r="E33">
        <v>2.6714100916405901</v>
      </c>
      <c r="F33">
        <v>2.8183228649159799</v>
      </c>
      <c r="G33">
        <v>2.6112611380043198</v>
      </c>
      <c r="H33">
        <v>1.2325265716463301</v>
      </c>
      <c r="I33">
        <v>1.07946100774219</v>
      </c>
      <c r="J33">
        <v>1.17326624739888</v>
      </c>
    </row>
    <row r="34" spans="1:11" x14ac:dyDescent="0.25">
      <c r="A34">
        <v>21</v>
      </c>
      <c r="B34">
        <f>B14/B13</f>
        <v>0.96361567548101756</v>
      </c>
      <c r="C34">
        <f t="shared" ref="C34:J34" si="0">C14/C13</f>
        <v>0.93407415528940929</v>
      </c>
      <c r="D34">
        <f t="shared" si="0"/>
        <v>0.96391455044177221</v>
      </c>
      <c r="E34">
        <f t="shared" si="0"/>
        <v>0.93352226518000381</v>
      </c>
      <c r="F34">
        <f t="shared" si="0"/>
        <v>0.96171146443927336</v>
      </c>
      <c r="G34">
        <f t="shared" si="0"/>
        <v>0.92226025019387792</v>
      </c>
      <c r="H34">
        <f t="shared" si="0"/>
        <v>0.88448983710213891</v>
      </c>
      <c r="I34">
        <f t="shared" si="0"/>
        <v>0.87776209771672309</v>
      </c>
      <c r="J34">
        <f t="shared" si="0"/>
        <v>0.89525599623841767</v>
      </c>
      <c r="K34">
        <v>1</v>
      </c>
    </row>
    <row r="35" spans="1:11" x14ac:dyDescent="0.25">
      <c r="A35">
        <v>22</v>
      </c>
      <c r="B35">
        <f t="shared" ref="B35:J35" si="1">B15/B14</f>
        <v>0.97022622602945996</v>
      </c>
      <c r="C35">
        <f t="shared" si="1"/>
        <v>0.9416594894985858</v>
      </c>
      <c r="D35">
        <f t="shared" si="1"/>
        <v>0.97558509572309526</v>
      </c>
      <c r="E35">
        <f t="shared" si="1"/>
        <v>0.94438262036335552</v>
      </c>
      <c r="F35">
        <f t="shared" si="1"/>
        <v>0.96912655789031354</v>
      </c>
      <c r="G35">
        <f t="shared" si="1"/>
        <v>0.93479430936769481</v>
      </c>
      <c r="H35">
        <f t="shared" si="1"/>
        <v>0.90062951619204479</v>
      </c>
      <c r="I35">
        <f t="shared" si="1"/>
        <v>0.8884813177675327</v>
      </c>
      <c r="J35">
        <f t="shared" si="1"/>
        <v>0.91083101042068648</v>
      </c>
      <c r="K35">
        <v>2</v>
      </c>
    </row>
    <row r="36" spans="1:11" x14ac:dyDescent="0.25">
      <c r="A36">
        <v>23</v>
      </c>
      <c r="B36">
        <f t="shared" ref="B36:J36" si="2">B16/B15</f>
        <v>0.97373433867092507</v>
      </c>
      <c r="C36">
        <f t="shared" si="2"/>
        <v>0.94831800691093104</v>
      </c>
      <c r="D36">
        <f t="shared" si="2"/>
        <v>0.98148849217801026</v>
      </c>
      <c r="E36">
        <f t="shared" si="2"/>
        <v>0.9508385161214038</v>
      </c>
      <c r="F36">
        <f t="shared" si="2"/>
        <v>0.97218513888914526</v>
      </c>
      <c r="G36">
        <f t="shared" si="2"/>
        <v>0.94163869341902018</v>
      </c>
      <c r="H36">
        <f t="shared" si="2"/>
        <v>0.90719549876964178</v>
      </c>
      <c r="I36">
        <f t="shared" si="2"/>
        <v>0.89375707910082391</v>
      </c>
      <c r="J36">
        <f t="shared" si="2"/>
        <v>0.92374255262126814</v>
      </c>
      <c r="K36">
        <v>3</v>
      </c>
    </row>
    <row r="37" spans="1:11" x14ac:dyDescent="0.25">
      <c r="A37">
        <v>24</v>
      </c>
      <c r="B37">
        <f t="shared" ref="B37:J37" si="3">B17/B16</f>
        <v>0.97414788259970775</v>
      </c>
      <c r="C37">
        <f t="shared" si="3"/>
        <v>0.95448720169892254</v>
      </c>
      <c r="D37">
        <f t="shared" si="3"/>
        <v>0.98481418681952959</v>
      </c>
      <c r="E37">
        <f t="shared" si="3"/>
        <v>0.95667272790763092</v>
      </c>
      <c r="F37">
        <f t="shared" si="3"/>
        <v>0.9727053304998774</v>
      </c>
      <c r="G37">
        <f t="shared" si="3"/>
        <v>0.94809583188239688</v>
      </c>
      <c r="H37">
        <f t="shared" si="3"/>
        <v>0.91655607594048949</v>
      </c>
      <c r="I37">
        <f t="shared" si="3"/>
        <v>0.90230529467277931</v>
      </c>
      <c r="J37">
        <f t="shared" si="3"/>
        <v>0.93334680258057512</v>
      </c>
      <c r="K37">
        <v>4</v>
      </c>
    </row>
    <row r="38" spans="1:11" x14ac:dyDescent="0.25">
      <c r="A38">
        <v>25</v>
      </c>
      <c r="B38">
        <f t="shared" ref="B38:J38" si="4">B18/B17</f>
        <v>0.97850755555430935</v>
      </c>
      <c r="C38">
        <f t="shared" si="4"/>
        <v>0.95886016804689556</v>
      </c>
      <c r="D38">
        <f t="shared" si="4"/>
        <v>0.98773324234786175</v>
      </c>
      <c r="E38">
        <f t="shared" si="4"/>
        <v>0.96177548806547064</v>
      </c>
      <c r="F38">
        <f t="shared" si="4"/>
        <v>0.97610119100904025</v>
      </c>
      <c r="G38">
        <f t="shared" si="4"/>
        <v>0.95605640888652776</v>
      </c>
      <c r="H38">
        <f t="shared" si="4"/>
        <v>0.92671619694897367</v>
      </c>
      <c r="I38">
        <f t="shared" si="4"/>
        <v>0.9074313103279954</v>
      </c>
      <c r="J38">
        <f t="shared" si="4"/>
        <v>0.93969766266706423</v>
      </c>
      <c r="K38">
        <v>5</v>
      </c>
    </row>
    <row r="39" spans="1:11" x14ac:dyDescent="0.25">
      <c r="A39">
        <v>26</v>
      </c>
      <c r="B39">
        <f t="shared" ref="B39:J39" si="5">B19/B18</f>
        <v>0.98084460586841127</v>
      </c>
      <c r="C39">
        <f t="shared" si="5"/>
        <v>0.96438629519592267</v>
      </c>
      <c r="D39">
        <f t="shared" si="5"/>
        <v>0.98959342895617441</v>
      </c>
      <c r="E39">
        <f t="shared" si="5"/>
        <v>0.96595957509124242</v>
      </c>
      <c r="F39">
        <f t="shared" si="5"/>
        <v>0.97874667151012806</v>
      </c>
      <c r="G39">
        <f t="shared" si="5"/>
        <v>0.95974202209622772</v>
      </c>
      <c r="H39">
        <f t="shared" si="5"/>
        <v>0.93735217614801158</v>
      </c>
      <c r="I39">
        <f t="shared" si="5"/>
        <v>0.91240811226496865</v>
      </c>
      <c r="J39">
        <f t="shared" si="5"/>
        <v>0.94816880229354517</v>
      </c>
      <c r="K39">
        <v>6</v>
      </c>
    </row>
    <row r="40" spans="1:11" x14ac:dyDescent="0.25">
      <c r="A40">
        <v>27</v>
      </c>
      <c r="B40">
        <f t="shared" ref="B40:J40" si="6">B20/B19</f>
        <v>0.98275964187304765</v>
      </c>
      <c r="C40">
        <f t="shared" si="6"/>
        <v>0.96926814084244839</v>
      </c>
      <c r="D40">
        <f t="shared" si="6"/>
        <v>0.99118883943087022</v>
      </c>
      <c r="E40">
        <f t="shared" si="6"/>
        <v>0.97030691905026856</v>
      </c>
      <c r="F40">
        <f t="shared" si="6"/>
        <v>0.98113304859253758</v>
      </c>
      <c r="G40">
        <f t="shared" si="6"/>
        <v>0.96547177592115141</v>
      </c>
      <c r="H40">
        <f t="shared" si="6"/>
        <v>0.94734719905351394</v>
      </c>
      <c r="I40">
        <f t="shared" si="6"/>
        <v>0.91340431330483651</v>
      </c>
      <c r="J40">
        <f t="shared" si="6"/>
        <v>0.95249340689838524</v>
      </c>
      <c r="K40">
        <v>7</v>
      </c>
    </row>
    <row r="41" spans="1:11" x14ac:dyDescent="0.25">
      <c r="A41">
        <v>28</v>
      </c>
      <c r="B41">
        <f t="shared" ref="B41:J41" si="7">B21/B20</f>
        <v>0.98393313143801331</v>
      </c>
      <c r="C41">
        <f t="shared" si="7"/>
        <v>0.97292253298170828</v>
      </c>
      <c r="D41">
        <f t="shared" si="7"/>
        <v>0.99210660121116634</v>
      </c>
      <c r="E41">
        <f t="shared" si="7"/>
        <v>0.97517278033778643</v>
      </c>
      <c r="F41">
        <f t="shared" si="7"/>
        <v>0.98356828409828023</v>
      </c>
      <c r="G41">
        <f t="shared" si="7"/>
        <v>0.96919935701721827</v>
      </c>
      <c r="H41">
        <f t="shared" si="7"/>
        <v>0.95531838608822139</v>
      </c>
      <c r="I41">
        <f t="shared" si="7"/>
        <v>0.92000119949013504</v>
      </c>
      <c r="J41">
        <f t="shared" si="7"/>
        <v>0.95924329003944786</v>
      </c>
      <c r="K41">
        <v>8</v>
      </c>
    </row>
    <row r="42" spans="1:11" x14ac:dyDescent="0.25">
      <c r="A42">
        <v>29</v>
      </c>
      <c r="B42">
        <f t="shared" ref="B42:J42" si="8">B22/B21</f>
        <v>0.98512564643393974</v>
      </c>
      <c r="C42">
        <f t="shared" si="8"/>
        <v>0.97486910856732001</v>
      </c>
      <c r="D42">
        <f t="shared" si="8"/>
        <v>0.99195910445579327</v>
      </c>
      <c r="E42">
        <f t="shared" si="8"/>
        <v>0.97806879679882774</v>
      </c>
      <c r="F42">
        <f t="shared" si="8"/>
        <v>0.98482208752691847</v>
      </c>
      <c r="G42">
        <f t="shared" si="8"/>
        <v>0.97119955764259391</v>
      </c>
      <c r="H42">
        <f t="shared" si="8"/>
        <v>0.96300848872762923</v>
      </c>
      <c r="I42">
        <f t="shared" si="8"/>
        <v>0.92463584939505716</v>
      </c>
      <c r="J42">
        <f t="shared" si="8"/>
        <v>0.96383703668358933</v>
      </c>
      <c r="K42">
        <v>9</v>
      </c>
    </row>
    <row r="43" spans="1:11" x14ac:dyDescent="0.25">
      <c r="A43">
        <v>30</v>
      </c>
      <c r="B43">
        <f t="shared" ref="B43:J43" si="9">B23/B22</f>
        <v>0.98664487867592521</v>
      </c>
      <c r="C43">
        <f t="shared" si="9"/>
        <v>0.97735091581986333</v>
      </c>
      <c r="D43">
        <f t="shared" si="9"/>
        <v>0.99220598292342055</v>
      </c>
      <c r="E43">
        <f t="shared" si="9"/>
        <v>0.98123144381244398</v>
      </c>
      <c r="F43">
        <f t="shared" si="9"/>
        <v>0.98739745371790888</v>
      </c>
      <c r="G43">
        <f t="shared" si="9"/>
        <v>0.97390120532147895</v>
      </c>
      <c r="H43">
        <f t="shared" si="9"/>
        <v>0.96903352685974042</v>
      </c>
      <c r="I43">
        <f t="shared" si="9"/>
        <v>0.93024216623347733</v>
      </c>
      <c r="J43">
        <f t="shared" si="9"/>
        <v>0.9682209919102982</v>
      </c>
      <c r="K43">
        <v>10</v>
      </c>
    </row>
    <row r="44" spans="1:11" x14ac:dyDescent="0.25">
      <c r="A44">
        <v>31</v>
      </c>
      <c r="B44">
        <f t="shared" ref="B44:J44" si="10">B24/B23</f>
        <v>0.98752523220927169</v>
      </c>
      <c r="C44">
        <f t="shared" si="10"/>
        <v>0.97972969321504511</v>
      </c>
      <c r="D44">
        <f t="shared" si="10"/>
        <v>0.99300761337149757</v>
      </c>
      <c r="E44">
        <f t="shared" si="10"/>
        <v>0.98339104260721832</v>
      </c>
      <c r="F44">
        <f t="shared" si="10"/>
        <v>0.98782650622448476</v>
      </c>
      <c r="G44">
        <f t="shared" si="10"/>
        <v>0.97666963390283934</v>
      </c>
      <c r="H44">
        <f t="shared" si="10"/>
        <v>0.9726055736862006</v>
      </c>
      <c r="I44">
        <f t="shared" si="10"/>
        <v>0.93428798999250684</v>
      </c>
      <c r="J44">
        <f t="shared" si="10"/>
        <v>0.97102085210501266</v>
      </c>
      <c r="K44">
        <v>11</v>
      </c>
    </row>
    <row r="45" spans="1:11" x14ac:dyDescent="0.25">
      <c r="A45">
        <v>32</v>
      </c>
      <c r="B45">
        <f t="shared" ref="B45:J45" si="11">B25/B24</f>
        <v>0.98824682838488831</v>
      </c>
      <c r="C45">
        <f t="shared" si="11"/>
        <v>0.9820846932724665</v>
      </c>
      <c r="D45">
        <f t="shared" si="11"/>
        <v>0.9934382799071928</v>
      </c>
      <c r="E45">
        <f t="shared" si="11"/>
        <v>0.9855666391502802</v>
      </c>
      <c r="F45">
        <f t="shared" si="11"/>
        <v>0.98939341281352733</v>
      </c>
      <c r="G45">
        <f t="shared" si="11"/>
        <v>0.97767038926147287</v>
      </c>
      <c r="H45">
        <f t="shared" si="11"/>
        <v>0.97752461265302815</v>
      </c>
      <c r="I45">
        <f t="shared" si="11"/>
        <v>0.94075751809009467</v>
      </c>
      <c r="J45">
        <f t="shared" si="11"/>
        <v>0.97167898478638604</v>
      </c>
      <c r="K45">
        <v>12</v>
      </c>
    </row>
    <row r="46" spans="1:11" x14ac:dyDescent="0.25">
      <c r="A46">
        <v>33</v>
      </c>
      <c r="B46">
        <f t="shared" ref="B46:J46" si="12">B26/B25</f>
        <v>0.9888874703895959</v>
      </c>
      <c r="C46">
        <f t="shared" si="12"/>
        <v>0.98439103607118572</v>
      </c>
      <c r="D46">
        <f t="shared" si="12"/>
        <v>0.99309716016596272</v>
      </c>
      <c r="E46">
        <f t="shared" si="12"/>
        <v>0.98739119269715081</v>
      </c>
      <c r="F46">
        <f t="shared" si="12"/>
        <v>0.99074760519344129</v>
      </c>
      <c r="G46">
        <f t="shared" si="12"/>
        <v>0.97955878663928897</v>
      </c>
      <c r="H46">
        <f t="shared" si="12"/>
        <v>0.98382547919551133</v>
      </c>
      <c r="I46">
        <f t="shared" si="12"/>
        <v>0.94772715834031096</v>
      </c>
      <c r="J46">
        <f t="shared" si="12"/>
        <v>0.97301064818088068</v>
      </c>
      <c r="K46">
        <v>13</v>
      </c>
    </row>
    <row r="47" spans="1:11" x14ac:dyDescent="0.25">
      <c r="A47">
        <v>34</v>
      </c>
      <c r="B47">
        <f t="shared" ref="B47:J47" si="13">B27/B26</f>
        <v>0.98966029031653435</v>
      </c>
      <c r="C47">
        <f t="shared" si="13"/>
        <v>0.98560028566117963</v>
      </c>
      <c r="D47">
        <f t="shared" si="13"/>
        <v>0.99329664418250341</v>
      </c>
      <c r="E47">
        <f t="shared" si="13"/>
        <v>0.98762952317608388</v>
      </c>
      <c r="F47">
        <f t="shared" si="13"/>
        <v>0.99168764997707692</v>
      </c>
      <c r="G47">
        <f t="shared" si="13"/>
        <v>0.98151163720470203</v>
      </c>
      <c r="H47">
        <f t="shared" si="13"/>
        <v>0.98122333970319264</v>
      </c>
      <c r="I47">
        <f t="shared" si="13"/>
        <v>0.95317259259269582</v>
      </c>
      <c r="J47">
        <f t="shared" si="13"/>
        <v>0.97693481849176089</v>
      </c>
      <c r="K47">
        <v>14</v>
      </c>
    </row>
    <row r="48" spans="1:11" x14ac:dyDescent="0.25">
      <c r="A48">
        <v>35</v>
      </c>
      <c r="B48">
        <f t="shared" ref="B48:J48" si="14">B28/B27</f>
        <v>0.99042527370649802</v>
      </c>
      <c r="C48">
        <f t="shared" si="14"/>
        <v>0.98652060415899279</v>
      </c>
      <c r="D48">
        <f t="shared" si="14"/>
        <v>0.99182971982772605</v>
      </c>
      <c r="E48">
        <f t="shared" si="14"/>
        <v>0.98907460318915352</v>
      </c>
      <c r="F48">
        <f t="shared" si="14"/>
        <v>0.9919022085752518</v>
      </c>
      <c r="G48">
        <f t="shared" si="14"/>
        <v>0.98298585764677027</v>
      </c>
      <c r="H48">
        <f t="shared" si="14"/>
        <v>0.9797152520005864</v>
      </c>
      <c r="I48">
        <f t="shared" si="14"/>
        <v>0.95577421354615277</v>
      </c>
      <c r="J48">
        <f t="shared" si="14"/>
        <v>0.98020397967394679</v>
      </c>
      <c r="K48">
        <v>15</v>
      </c>
    </row>
    <row r="49" spans="1:11" x14ac:dyDescent="0.25">
      <c r="A49">
        <v>36</v>
      </c>
      <c r="B49">
        <f t="shared" ref="B49:J49" si="15">B29/B28</f>
        <v>0.9905661098061469</v>
      </c>
      <c r="C49">
        <f t="shared" si="15"/>
        <v>0.98781062799835428</v>
      </c>
      <c r="D49">
        <f t="shared" si="15"/>
        <v>0.99075699991698662</v>
      </c>
      <c r="E49">
        <f t="shared" si="15"/>
        <v>0.99077763588904411</v>
      </c>
      <c r="F49">
        <f t="shared" si="15"/>
        <v>0.99217366671057883</v>
      </c>
      <c r="G49">
        <f t="shared" si="15"/>
        <v>0.98456108627409</v>
      </c>
      <c r="H49">
        <f t="shared" si="15"/>
        <v>0.9859618628914566</v>
      </c>
      <c r="I49">
        <f t="shared" si="15"/>
        <v>0.95947064990672726</v>
      </c>
      <c r="J49">
        <f t="shared" si="15"/>
        <v>0.98018850248512435</v>
      </c>
      <c r="K49">
        <v>16</v>
      </c>
    </row>
    <row r="50" spans="1:11" x14ac:dyDescent="0.25">
      <c r="A50">
        <v>37</v>
      </c>
      <c r="B50">
        <f t="shared" ref="B50:J50" si="16">B30/B29</f>
        <v>0.99062539244355996</v>
      </c>
      <c r="C50">
        <f t="shared" si="16"/>
        <v>0.98933148624788303</v>
      </c>
      <c r="D50">
        <f t="shared" si="16"/>
        <v>0.99081359656864765</v>
      </c>
      <c r="E50">
        <f t="shared" si="16"/>
        <v>0.99093033924166851</v>
      </c>
      <c r="F50">
        <f t="shared" si="16"/>
        <v>0.99258496919926842</v>
      </c>
      <c r="G50">
        <f t="shared" si="16"/>
        <v>0.98634580250827941</v>
      </c>
      <c r="H50">
        <f t="shared" si="16"/>
        <v>0.98671492718444931</v>
      </c>
      <c r="I50">
        <f t="shared" si="16"/>
        <v>0.96548922760167366</v>
      </c>
      <c r="J50">
        <f t="shared" si="16"/>
        <v>0.98154356288968481</v>
      </c>
      <c r="K50">
        <v>17</v>
      </c>
    </row>
    <row r="51" spans="1:11" x14ac:dyDescent="0.25">
      <c r="A51">
        <v>38</v>
      </c>
      <c r="B51">
        <f t="shared" ref="B51:J51" si="17">B31/B30</f>
        <v>0.9910163619356408</v>
      </c>
      <c r="C51">
        <f t="shared" si="17"/>
        <v>0.98906177532088679</v>
      </c>
      <c r="D51">
        <f t="shared" si="17"/>
        <v>0.99089771084794698</v>
      </c>
      <c r="E51">
        <f t="shared" si="17"/>
        <v>0.9918099376584778</v>
      </c>
      <c r="F51">
        <f t="shared" si="17"/>
        <v>0.99308081204599685</v>
      </c>
      <c r="G51">
        <f t="shared" si="17"/>
        <v>0.98740275696393887</v>
      </c>
      <c r="H51">
        <f t="shared" si="17"/>
        <v>0.9816980459325052</v>
      </c>
      <c r="I51">
        <f t="shared" si="17"/>
        <v>0.97039844071644443</v>
      </c>
      <c r="J51">
        <f t="shared" si="17"/>
        <v>0.98357138703267255</v>
      </c>
      <c r="K51">
        <v>18</v>
      </c>
    </row>
    <row r="52" spans="1:11" x14ac:dyDescent="0.25">
      <c r="A52">
        <v>39</v>
      </c>
      <c r="B52">
        <f t="shared" ref="B52:J52" si="18">B32/B31</f>
        <v>0.99155689235793532</v>
      </c>
      <c r="C52">
        <f t="shared" si="18"/>
        <v>0.99005287842216683</v>
      </c>
      <c r="D52">
        <f t="shared" si="18"/>
        <v>0.99121442176883656</v>
      </c>
      <c r="E52">
        <f t="shared" si="18"/>
        <v>0.99217434712815633</v>
      </c>
      <c r="F52">
        <f t="shared" si="18"/>
        <v>0.99323005012997156</v>
      </c>
      <c r="G52">
        <f t="shared" si="18"/>
        <v>0.98799726631497953</v>
      </c>
      <c r="H52">
        <f t="shared" si="18"/>
        <v>0.99406617693602728</v>
      </c>
      <c r="I52">
        <f t="shared" si="18"/>
        <v>0.9736906599293671</v>
      </c>
      <c r="J52">
        <f t="shared" si="18"/>
        <v>0.98291575881953697</v>
      </c>
      <c r="K52">
        <v>19</v>
      </c>
    </row>
    <row r="53" spans="1:11" x14ac:dyDescent="0.25">
      <c r="A53">
        <v>40</v>
      </c>
      <c r="B53">
        <f t="shared" ref="B53:J53" si="19">B33/B32</f>
        <v>0.99163607216401495</v>
      </c>
      <c r="C53">
        <f t="shared" si="19"/>
        <v>0.98964214898347402</v>
      </c>
      <c r="D53">
        <f t="shared" si="19"/>
        <v>0.99106101916818157</v>
      </c>
      <c r="E53">
        <f t="shared" si="19"/>
        <v>0.99265972250238155</v>
      </c>
      <c r="F53">
        <f t="shared" si="19"/>
        <v>0.99361111679936098</v>
      </c>
      <c r="G53">
        <f t="shared" si="19"/>
        <v>0.98869925115203272</v>
      </c>
      <c r="H53">
        <f t="shared" si="19"/>
        <v>0.98613899874219968</v>
      </c>
      <c r="I53">
        <f t="shared" si="19"/>
        <v>0.97602290257475277</v>
      </c>
      <c r="J53">
        <f t="shared" si="19"/>
        <v>0.98440163151732263</v>
      </c>
      <c r="K53">
        <v>20</v>
      </c>
    </row>
    <row r="54" spans="1:11" x14ac:dyDescent="0.25">
      <c r="A54">
        <v>41</v>
      </c>
      <c r="B54">
        <f>B35/B34</f>
        <v>1.0068601525656404</v>
      </c>
      <c r="C54">
        <f t="shared" ref="C54:J54" si="20">C35/C34</f>
        <v>1.0081206980904276</v>
      </c>
      <c r="D54">
        <f t="shared" si="20"/>
        <v>1.0121074479848595</v>
      </c>
      <c r="E54">
        <f t="shared" si="20"/>
        <v>1.0116337398564967</v>
      </c>
      <c r="F54">
        <f t="shared" si="20"/>
        <v>1.0077103099268589</v>
      </c>
      <c r="G54">
        <f t="shared" si="20"/>
        <v>1.0135905880917908</v>
      </c>
      <c r="H54">
        <f t="shared" si="20"/>
        <v>1.0182474443604512</v>
      </c>
      <c r="I54">
        <f t="shared" si="20"/>
        <v>1.0122119878252809</v>
      </c>
      <c r="J54">
        <f t="shared" si="20"/>
        <v>1.0173972743524871</v>
      </c>
      <c r="K54">
        <v>2</v>
      </c>
    </row>
    <row r="57" spans="1:11" x14ac:dyDescent="0.25">
      <c r="B57" t="s">
        <v>5</v>
      </c>
    </row>
    <row r="58" spans="1:11" x14ac:dyDescent="0.25">
      <c r="B58" t="s">
        <v>6</v>
      </c>
    </row>
    <row r="59" spans="1:11" x14ac:dyDescent="0.2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</row>
    <row r="60" spans="1:11" x14ac:dyDescent="0.25">
      <c r="A60">
        <v>0</v>
      </c>
      <c r="B60">
        <f t="shared" ref="B60:J62" si="21">LOOKUP($A60,$A$13:$A$53,B$13:B$53)</f>
        <v>8.5989054812987202</v>
      </c>
      <c r="C60">
        <f t="shared" si="21"/>
        <v>7.7003351589055908</v>
      </c>
      <c r="D60">
        <f t="shared" si="21"/>
        <v>3.1606160976613102</v>
      </c>
      <c r="E60">
        <f t="shared" si="21"/>
        <v>4.4042579219991902</v>
      </c>
      <c r="F60">
        <f t="shared" si="21"/>
        <v>3.8799406265780099</v>
      </c>
      <c r="G60">
        <f t="shared" si="21"/>
        <v>4.9423169038252102</v>
      </c>
      <c r="H60">
        <f t="shared" si="21"/>
        <v>3.0129236865125599</v>
      </c>
      <c r="I60">
        <f t="shared" si="21"/>
        <v>4.4239362604405699</v>
      </c>
      <c r="J60">
        <f t="shared" si="21"/>
        <v>2.72904171058557</v>
      </c>
    </row>
    <row r="61" spans="1:11" x14ac:dyDescent="0.25">
      <c r="A61">
        <v>21</v>
      </c>
      <c r="B61">
        <f t="shared" si="21"/>
        <v>0.96361567548101756</v>
      </c>
      <c r="C61">
        <f t="shared" si="21"/>
        <v>0.93407415528940929</v>
      </c>
      <c r="D61">
        <f t="shared" si="21"/>
        <v>0.96391455044177221</v>
      </c>
      <c r="E61">
        <f t="shared" si="21"/>
        <v>0.93352226518000381</v>
      </c>
      <c r="F61">
        <f t="shared" si="21"/>
        <v>0.96171146443927336</v>
      </c>
      <c r="G61">
        <f t="shared" si="21"/>
        <v>0.92226025019387792</v>
      </c>
      <c r="H61">
        <f t="shared" si="21"/>
        <v>0.88448983710213891</v>
      </c>
      <c r="I61">
        <f t="shared" si="21"/>
        <v>0.87776209771672309</v>
      </c>
      <c r="J61">
        <f t="shared" si="21"/>
        <v>0.89525599623841767</v>
      </c>
    </row>
    <row r="62" spans="1:11" x14ac:dyDescent="0.25">
      <c r="A62">
        <v>41</v>
      </c>
      <c r="B62">
        <f t="shared" si="21"/>
        <v>0.99163607216401495</v>
      </c>
      <c r="C62">
        <f t="shared" si="21"/>
        <v>0.98964214898347402</v>
      </c>
      <c r="D62">
        <f t="shared" si="21"/>
        <v>0.99106101916818157</v>
      </c>
      <c r="E62">
        <f t="shared" si="21"/>
        <v>0.99265972250238155</v>
      </c>
      <c r="F62">
        <f t="shared" si="21"/>
        <v>0.99361111679936098</v>
      </c>
      <c r="G62">
        <f t="shared" si="21"/>
        <v>0.98869925115203272</v>
      </c>
      <c r="H62">
        <f t="shared" si="21"/>
        <v>0.98613899874219968</v>
      </c>
      <c r="I62">
        <f t="shared" si="21"/>
        <v>0.97602290257475277</v>
      </c>
      <c r="J62">
        <f t="shared" si="21"/>
        <v>0.98440163151732263</v>
      </c>
    </row>
    <row r="63" spans="1:11" x14ac:dyDescent="0.25">
      <c r="B63">
        <v>1</v>
      </c>
      <c r="C63">
        <v>2</v>
      </c>
      <c r="D63">
        <v>3</v>
      </c>
      <c r="E63">
        <v>4</v>
      </c>
      <c r="F63">
        <v>6</v>
      </c>
      <c r="G63">
        <v>7</v>
      </c>
      <c r="H63">
        <v>8</v>
      </c>
      <c r="I63">
        <v>9</v>
      </c>
    </row>
    <row r="64" spans="1:11" x14ac:dyDescent="0.25">
      <c r="A64">
        <v>0</v>
      </c>
      <c r="B64">
        <f>LOOKUP($A64,$A$13:$A$54,B$13:B$54)</f>
        <v>8.5989054812987202</v>
      </c>
      <c r="C64">
        <f t="shared" ref="C64:D64" si="22">LOOKUP($A64,$A$13:$A$54,C$13:C$54)</f>
        <v>7.7003351589055908</v>
      </c>
      <c r="D64">
        <f t="shared" si="22"/>
        <v>3.1606160976613102</v>
      </c>
      <c r="E64">
        <f>LOOKUP($A64,$A$13:$A$54,E$13:E$54)</f>
        <v>4.4042579219991902</v>
      </c>
      <c r="F64">
        <f>LOOKUP($A64,$A$13:$A$54,G$13:G$54)</f>
        <v>4.9423169038252102</v>
      </c>
      <c r="G64">
        <f t="shared" ref="G64:I64" si="23">LOOKUP($A64,$A$13:$A$54,H$13:H$54)</f>
        <v>3.0129236865125599</v>
      </c>
      <c r="H64">
        <f t="shared" si="23"/>
        <v>4.4239362604405699</v>
      </c>
      <c r="I64">
        <f t="shared" si="23"/>
        <v>2.72904171058557</v>
      </c>
    </row>
    <row r="65" spans="1:12" x14ac:dyDescent="0.25">
      <c r="A65">
        <v>22</v>
      </c>
      <c r="B65">
        <f t="shared" ref="B65:E66" si="24">LOOKUP($A65,$A$13:$A$54,B$13:B$54)</f>
        <v>0.97022622602945996</v>
      </c>
      <c r="C65">
        <f t="shared" si="24"/>
        <v>0.9416594894985858</v>
      </c>
      <c r="D65">
        <f t="shared" si="24"/>
        <v>0.97558509572309526</v>
      </c>
      <c r="E65">
        <f t="shared" si="24"/>
        <v>0.94438262036335552</v>
      </c>
      <c r="F65">
        <f t="shared" ref="F65:I66" si="25">LOOKUP($A65,$A$13:$A$54,G$13:G$54)</f>
        <v>0.93479430936769481</v>
      </c>
      <c r="G65">
        <f t="shared" si="25"/>
        <v>0.90062951619204479</v>
      </c>
      <c r="H65">
        <f t="shared" si="25"/>
        <v>0.8884813177675327</v>
      </c>
      <c r="I65">
        <f t="shared" si="25"/>
        <v>0.91083101042068648</v>
      </c>
    </row>
    <row r="66" spans="1:12" x14ac:dyDescent="0.25">
      <c r="A66">
        <v>23</v>
      </c>
      <c r="B66">
        <f t="shared" si="24"/>
        <v>0.97373433867092507</v>
      </c>
      <c r="C66">
        <f t="shared" si="24"/>
        <v>0.94831800691093104</v>
      </c>
      <c r="D66">
        <f t="shared" si="24"/>
        <v>0.98148849217801026</v>
      </c>
      <c r="E66">
        <f t="shared" si="24"/>
        <v>0.9508385161214038</v>
      </c>
      <c r="F66">
        <f t="shared" si="25"/>
        <v>0.94163869341902018</v>
      </c>
      <c r="G66">
        <f t="shared" si="25"/>
        <v>0.90719549876964178</v>
      </c>
      <c r="H66">
        <f t="shared" si="25"/>
        <v>0.89375707910082391</v>
      </c>
      <c r="I66">
        <f t="shared" si="25"/>
        <v>0.92374255262126814</v>
      </c>
    </row>
    <row r="67" spans="1:12" x14ac:dyDescent="0.25">
      <c r="A67" t="s">
        <v>9</v>
      </c>
      <c r="B67">
        <f>$B$69*B66+$C$69*B65+$D$69*B64+$E$69</f>
        <v>0.37806567465863594</v>
      </c>
      <c r="C67">
        <f t="shared" ref="C67:I67" si="26">$B$69*C66+$C$69*C65+$D$69*C64+$E$69</f>
        <v>3.1637492237768896</v>
      </c>
      <c r="D67">
        <f t="shared" si="26"/>
        <v>3.1218680209666019</v>
      </c>
      <c r="E67">
        <f t="shared" si="26"/>
        <v>4.4994967951535685</v>
      </c>
      <c r="F67">
        <f t="shared" si="26"/>
        <v>4.8973391670870114</v>
      </c>
      <c r="G67">
        <f t="shared" si="26"/>
        <v>7.7523096142024315</v>
      </c>
      <c r="H67">
        <f t="shared" si="26"/>
        <v>7.5297025147541277</v>
      </c>
      <c r="I67">
        <f t="shared" si="26"/>
        <v>8.657468989400833</v>
      </c>
      <c r="K67" t="s">
        <v>3</v>
      </c>
      <c r="L67" t="s">
        <v>4</v>
      </c>
    </row>
    <row r="68" spans="1:12" ht="15.75" thickBot="1" x14ac:dyDescent="0.3">
      <c r="A68" t="s">
        <v>2</v>
      </c>
      <c r="B68">
        <f t="shared" ref="B68:I68" si="27">(B59-B67)^2</f>
        <v>0.38680230503781765</v>
      </c>
      <c r="C68">
        <f t="shared" si="27"/>
        <v>1.354312255841313</v>
      </c>
      <c r="D68">
        <f t="shared" si="27"/>
        <v>1.4851814534316114E-2</v>
      </c>
      <c r="E68">
        <f t="shared" si="27"/>
        <v>0.24949704836868597</v>
      </c>
      <c r="F68">
        <f t="shared" si="27"/>
        <v>1.0539246614388554E-2</v>
      </c>
      <c r="G68">
        <f t="shared" si="27"/>
        <v>3.0705889840262741</v>
      </c>
      <c r="H68">
        <f t="shared" si="27"/>
        <v>0.28058475413684686</v>
      </c>
      <c r="I68">
        <f t="shared" si="27"/>
        <v>0.43226547202375265</v>
      </c>
      <c r="K68" s="1">
        <f>AVERAGE(B68:I68)</f>
        <v>0.72493023507292431</v>
      </c>
      <c r="L68" s="1">
        <f>MAX(B68:I68)</f>
        <v>3.0705889840262741</v>
      </c>
    </row>
    <row r="69" spans="1:12" x14ac:dyDescent="0.25">
      <c r="A69" t="s">
        <v>8</v>
      </c>
      <c r="B69" s="4">
        <f t="array" ref="B69:J82">LINEST(B63:I63,B64:I66,TRUE,TRUE)</f>
        <v>216.49830079551572</v>
      </c>
      <c r="C69" s="5">
        <v>-275.43964085975603</v>
      </c>
      <c r="D69" s="5">
        <v>-0.46725840654804618</v>
      </c>
      <c r="E69" s="5">
        <v>60.822910049677972</v>
      </c>
      <c r="F69" s="5" t="e">
        <v>#N/A</v>
      </c>
      <c r="G69" s="5" t="e">
        <v>#N/A</v>
      </c>
      <c r="H69" s="5" t="e">
        <v>#N/A</v>
      </c>
      <c r="I69" s="5" t="e">
        <v>#N/A</v>
      </c>
      <c r="J69" s="6" t="e">
        <v>#N/A</v>
      </c>
    </row>
    <row r="70" spans="1:12" x14ac:dyDescent="0.25">
      <c r="B70" s="7">
        <v>172.76408967287423</v>
      </c>
      <c r="C70" s="8">
        <v>170.85349768966668</v>
      </c>
      <c r="D70" s="8">
        <v>0.22191377450029581</v>
      </c>
      <c r="E70" s="8">
        <v>12.936899936557918</v>
      </c>
      <c r="F70" s="8" t="e">
        <v>#N/A</v>
      </c>
      <c r="G70" s="8" t="e">
        <v>#N/A</v>
      </c>
      <c r="H70" s="8" t="e">
        <v>#N/A</v>
      </c>
      <c r="I70" s="8" t="e">
        <v>#N/A</v>
      </c>
      <c r="J70" s="9" t="e">
        <v>#N/A</v>
      </c>
    </row>
    <row r="71" spans="1:12" x14ac:dyDescent="0.25">
      <c r="B71" s="7">
        <v>0.93123664483842572</v>
      </c>
      <c r="C71" s="8">
        <v>1.0156034301948837</v>
      </c>
      <c r="D71" s="8" t="e">
        <v>#N/A</v>
      </c>
      <c r="E71" s="8" t="e">
        <v>#N/A</v>
      </c>
      <c r="F71" s="8" t="e">
        <v>#N/A</v>
      </c>
      <c r="G71" s="8" t="e">
        <v>#N/A</v>
      </c>
      <c r="H71" s="8" t="e">
        <v>#N/A</v>
      </c>
      <c r="I71" s="8" t="e">
        <v>#N/A</v>
      </c>
      <c r="J71" s="9" t="e">
        <v>#N/A</v>
      </c>
    </row>
    <row r="72" spans="1:12" x14ac:dyDescent="0.25">
      <c r="B72" s="7">
        <v>18.056839385847983</v>
      </c>
      <c r="C72" s="8">
        <v>4</v>
      </c>
      <c r="D72" s="8" t="e">
        <v>#N/A</v>
      </c>
      <c r="E72" s="8" t="e">
        <v>#N/A</v>
      </c>
      <c r="F72" s="8" t="e">
        <v>#N/A</v>
      </c>
      <c r="G72" s="8" t="e">
        <v>#N/A</v>
      </c>
      <c r="H72" s="8" t="e">
        <v>#N/A</v>
      </c>
      <c r="I72" s="8" t="e">
        <v>#N/A</v>
      </c>
      <c r="J72" s="9" t="e">
        <v>#N/A</v>
      </c>
    </row>
    <row r="73" spans="1:12" x14ac:dyDescent="0.25">
      <c r="B73" s="7">
        <v>55.874198690305541</v>
      </c>
      <c r="C73" s="8">
        <v>4.1258013096944568</v>
      </c>
      <c r="D73" s="8" t="e">
        <v>#N/A</v>
      </c>
      <c r="E73" s="8" t="e">
        <v>#N/A</v>
      </c>
      <c r="F73" s="8" t="e">
        <v>#N/A</v>
      </c>
      <c r="G73" s="8" t="e">
        <v>#N/A</v>
      </c>
      <c r="H73" s="8" t="e">
        <v>#N/A</v>
      </c>
      <c r="I73" s="8" t="e">
        <v>#N/A</v>
      </c>
      <c r="J73" s="9" t="e">
        <v>#N/A</v>
      </c>
    </row>
    <row r="74" spans="1:12" x14ac:dyDescent="0.25">
      <c r="B74" s="7" t="e">
        <v>#N/A</v>
      </c>
      <c r="C74" s="8" t="e">
        <v>#N/A</v>
      </c>
      <c r="D74" s="8" t="e">
        <v>#N/A</v>
      </c>
      <c r="E74" s="8" t="e">
        <v>#N/A</v>
      </c>
      <c r="F74" s="8" t="e">
        <v>#N/A</v>
      </c>
      <c r="G74" s="8" t="e">
        <v>#N/A</v>
      </c>
      <c r="H74" s="8" t="e">
        <v>#N/A</v>
      </c>
      <c r="I74" s="8" t="e">
        <v>#N/A</v>
      </c>
      <c r="J74" s="9" t="e">
        <v>#N/A</v>
      </c>
    </row>
    <row r="75" spans="1:12" x14ac:dyDescent="0.25">
      <c r="B75" s="7" t="e">
        <v>#N/A</v>
      </c>
      <c r="C75" s="8" t="e">
        <v>#N/A</v>
      </c>
      <c r="D75" s="8" t="e">
        <v>#N/A</v>
      </c>
      <c r="E75" s="8" t="e">
        <v>#N/A</v>
      </c>
      <c r="F75" s="8" t="e">
        <v>#N/A</v>
      </c>
      <c r="G75" s="8" t="e">
        <v>#N/A</v>
      </c>
      <c r="H75" s="8" t="e">
        <v>#N/A</v>
      </c>
      <c r="I75" s="8" t="e">
        <v>#N/A</v>
      </c>
      <c r="J75" s="9" t="e">
        <v>#N/A</v>
      </c>
    </row>
    <row r="76" spans="1:12" x14ac:dyDescent="0.25">
      <c r="B76" s="7" t="e">
        <v>#N/A</v>
      </c>
      <c r="C76" s="8" t="e">
        <v>#N/A</v>
      </c>
      <c r="D76" s="8" t="e">
        <v>#N/A</v>
      </c>
      <c r="E76" s="8" t="e">
        <v>#N/A</v>
      </c>
      <c r="F76" s="8" t="e">
        <v>#N/A</v>
      </c>
      <c r="G76" s="8" t="e">
        <v>#N/A</v>
      </c>
      <c r="H76" s="8" t="e">
        <v>#N/A</v>
      </c>
      <c r="I76" s="8" t="e">
        <v>#N/A</v>
      </c>
      <c r="J76" s="9" t="e">
        <v>#N/A</v>
      </c>
    </row>
    <row r="77" spans="1:12" x14ac:dyDescent="0.25">
      <c r="B77" s="7" t="e">
        <v>#N/A</v>
      </c>
      <c r="C77" s="8" t="e">
        <v>#N/A</v>
      </c>
      <c r="D77" s="8" t="e">
        <v>#N/A</v>
      </c>
      <c r="E77" s="8" t="e">
        <v>#N/A</v>
      </c>
      <c r="F77" s="8" t="e">
        <v>#N/A</v>
      </c>
      <c r="G77" s="8" t="e">
        <v>#N/A</v>
      </c>
      <c r="H77" s="8" t="e">
        <v>#N/A</v>
      </c>
      <c r="I77" s="8" t="e">
        <v>#N/A</v>
      </c>
      <c r="J77" s="9" t="e">
        <v>#N/A</v>
      </c>
    </row>
    <row r="78" spans="1:12" x14ac:dyDescent="0.25">
      <c r="B78" s="7" t="e">
        <v>#N/A</v>
      </c>
      <c r="C78" s="8" t="e">
        <v>#N/A</v>
      </c>
      <c r="D78" s="8" t="e">
        <v>#N/A</v>
      </c>
      <c r="E78" s="8" t="e">
        <v>#N/A</v>
      </c>
      <c r="F78" s="8" t="e">
        <v>#N/A</v>
      </c>
      <c r="G78" s="8" t="e">
        <v>#N/A</v>
      </c>
      <c r="H78" s="8" t="e">
        <v>#N/A</v>
      </c>
      <c r="I78" s="8" t="e">
        <v>#N/A</v>
      </c>
      <c r="J78" s="9" t="e">
        <v>#N/A</v>
      </c>
    </row>
    <row r="79" spans="1:12" x14ac:dyDescent="0.25">
      <c r="B79" s="7" t="e">
        <v>#N/A</v>
      </c>
      <c r="C79" s="8" t="e">
        <v>#N/A</v>
      </c>
      <c r="D79" s="8" t="e">
        <v>#N/A</v>
      </c>
      <c r="E79" s="8" t="e">
        <v>#N/A</v>
      </c>
      <c r="F79" s="8" t="e">
        <v>#N/A</v>
      </c>
      <c r="G79" s="8" t="e">
        <v>#N/A</v>
      </c>
      <c r="H79" s="8" t="e">
        <v>#N/A</v>
      </c>
      <c r="I79" s="8" t="e">
        <v>#N/A</v>
      </c>
      <c r="J79" s="9" t="e">
        <v>#N/A</v>
      </c>
    </row>
    <row r="80" spans="1:12" x14ac:dyDescent="0.25">
      <c r="B80" s="7" t="e">
        <v>#N/A</v>
      </c>
      <c r="C80" s="8" t="e">
        <v>#N/A</v>
      </c>
      <c r="D80" s="8" t="e">
        <v>#N/A</v>
      </c>
      <c r="E80" s="8" t="e">
        <v>#N/A</v>
      </c>
      <c r="F80" s="8" t="e">
        <v>#N/A</v>
      </c>
      <c r="G80" s="8" t="e">
        <v>#N/A</v>
      </c>
      <c r="H80" s="8" t="e">
        <v>#N/A</v>
      </c>
      <c r="I80" s="8" t="e">
        <v>#N/A</v>
      </c>
      <c r="J80" s="9" t="e">
        <v>#N/A</v>
      </c>
    </row>
    <row r="81" spans="1:10" x14ac:dyDescent="0.25">
      <c r="B81" s="7" t="e">
        <v>#N/A</v>
      </c>
      <c r="C81" s="8" t="e">
        <v>#N/A</v>
      </c>
      <c r="D81" s="8" t="e">
        <v>#N/A</v>
      </c>
      <c r="E81" s="8" t="e">
        <v>#N/A</v>
      </c>
      <c r="F81" s="8" t="e">
        <v>#N/A</v>
      </c>
      <c r="G81" s="8" t="e">
        <v>#N/A</v>
      </c>
      <c r="H81" s="8" t="e">
        <v>#N/A</v>
      </c>
      <c r="I81" s="8" t="e">
        <v>#N/A</v>
      </c>
      <c r="J81" s="9" t="e">
        <v>#N/A</v>
      </c>
    </row>
    <row r="82" spans="1:10" ht="15.75" thickBot="1" x14ac:dyDescent="0.3">
      <c r="B82" s="10" t="e">
        <v>#N/A</v>
      </c>
      <c r="C82" s="11" t="e">
        <v>#N/A</v>
      </c>
      <c r="D82" s="11" t="e">
        <v>#N/A</v>
      </c>
      <c r="E82" s="11" t="e">
        <v>#N/A</v>
      </c>
      <c r="F82" s="11" t="e">
        <v>#N/A</v>
      </c>
      <c r="G82" s="11" t="e">
        <v>#N/A</v>
      </c>
      <c r="H82" s="11" t="e">
        <v>#N/A</v>
      </c>
      <c r="I82" s="11" t="e">
        <v>#N/A</v>
      </c>
      <c r="J82" s="12" t="e">
        <v>#N/A</v>
      </c>
    </row>
    <row r="84" spans="1:10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</row>
    <row r="85" spans="1:10" x14ac:dyDescent="0.25">
      <c r="A85">
        <v>0</v>
      </c>
      <c r="B85">
        <v>8.5989054812987202</v>
      </c>
      <c r="C85">
        <v>7.7003351589055908</v>
      </c>
      <c r="D85">
        <v>3.1606160976613102</v>
      </c>
      <c r="E85">
        <v>4.4042579219991902</v>
      </c>
      <c r="F85">
        <v>3.8799406265780099</v>
      </c>
      <c r="G85">
        <v>4.9423169038252102</v>
      </c>
      <c r="H85">
        <v>3.0129236865125599</v>
      </c>
      <c r="I85">
        <v>4.4239362604405699</v>
      </c>
      <c r="J85">
        <v>2.72904171058557</v>
      </c>
    </row>
    <row r="86" spans="1:10" x14ac:dyDescent="0.25">
      <c r="A86">
        <v>1</v>
      </c>
      <c r="B86">
        <v>8.2860401137590909</v>
      </c>
      <c r="C86">
        <v>7.1926840590000793</v>
      </c>
      <c r="D86">
        <v>3.0465638448962302</v>
      </c>
      <c r="E86">
        <v>4.1114728317816605</v>
      </c>
      <c r="F86">
        <v>3.7313833819237696</v>
      </c>
      <c r="G86">
        <v>4.5581024242592703</v>
      </c>
      <c r="H86">
        <v>2.6649003806846698</v>
      </c>
      <c r="I86">
        <v>3.8831635721293898</v>
      </c>
      <c r="J86">
        <v>2.4431909553864801</v>
      </c>
    </row>
    <row r="87" spans="1:10" x14ac:dyDescent="0.25">
      <c r="A87">
        <v>2</v>
      </c>
      <c r="B87">
        <v>8.0393334283011999</v>
      </c>
      <c r="C87">
        <v>6.7730591991226303</v>
      </c>
      <c r="D87">
        <v>2.9721822802496098</v>
      </c>
      <c r="E87">
        <v>3.8828034864307099</v>
      </c>
      <c r="F87">
        <v>3.6161827330928999</v>
      </c>
      <c r="G87">
        <v>4.26088820771266</v>
      </c>
      <c r="H87">
        <v>2.40008794055603</v>
      </c>
      <c r="I87">
        <v>3.4501182876723999</v>
      </c>
      <c r="J87">
        <v>2.2253340865453501</v>
      </c>
    </row>
    <row r="88" spans="1:10" x14ac:dyDescent="0.25">
      <c r="A88">
        <v>10</v>
      </c>
      <c r="B88">
        <f>1/B85</f>
        <v>0.11629387044372615</v>
      </c>
      <c r="C88">
        <f t="shared" ref="C88:J88" si="28">1/C85</f>
        <v>0.12986447724206915</v>
      </c>
      <c r="D88">
        <f t="shared" si="28"/>
        <v>0.31639400961728553</v>
      </c>
      <c r="E88">
        <f t="shared" si="28"/>
        <v>0.22705300591162422</v>
      </c>
      <c r="F88">
        <f t="shared" si="28"/>
        <v>0.25773590274807112</v>
      </c>
      <c r="G88">
        <f t="shared" si="28"/>
        <v>0.202334253237794</v>
      </c>
      <c r="H88">
        <f t="shared" si="28"/>
        <v>0.33190352761888026</v>
      </c>
      <c r="I88">
        <f t="shared" si="28"/>
        <v>0.22604303975672838</v>
      </c>
      <c r="J88">
        <f t="shared" si="28"/>
        <v>0.36642899085094238</v>
      </c>
    </row>
    <row r="89" spans="1:10" x14ac:dyDescent="0.25">
      <c r="A89">
        <v>11</v>
      </c>
      <c r="B89">
        <f>1/B86</f>
        <v>0.12068490935006281</v>
      </c>
      <c r="C89">
        <f t="shared" ref="C89:J89" si="29">1/C86</f>
        <v>0.13903015783777095</v>
      </c>
      <c r="D89">
        <f t="shared" si="29"/>
        <v>0.32823864882242809</v>
      </c>
      <c r="E89">
        <f t="shared" si="29"/>
        <v>0.24322184309963232</v>
      </c>
      <c r="F89">
        <f t="shared" si="29"/>
        <v>0.26799712000765658</v>
      </c>
      <c r="G89">
        <f t="shared" si="29"/>
        <v>0.21938954128756954</v>
      </c>
      <c r="H89">
        <f t="shared" si="29"/>
        <v>0.37524854859417994</v>
      </c>
      <c r="I89">
        <f t="shared" si="29"/>
        <v>0.25752198727277287</v>
      </c>
      <c r="J89">
        <f t="shared" si="29"/>
        <v>0.40930079484589993</v>
      </c>
    </row>
    <row r="90" spans="1:10" x14ac:dyDescent="0.25">
      <c r="A90">
        <v>12</v>
      </c>
      <c r="B90">
        <f t="shared" ref="B90:J90" si="30">1/B87</f>
        <v>0.12438842211465673</v>
      </c>
      <c r="C90">
        <f t="shared" si="30"/>
        <v>0.14764377079850979</v>
      </c>
      <c r="D90">
        <f t="shared" si="30"/>
        <v>0.33645311952940449</v>
      </c>
      <c r="E90">
        <f t="shared" si="30"/>
        <v>0.25754586949731417</v>
      </c>
      <c r="F90">
        <f t="shared" si="30"/>
        <v>0.27653469799760527</v>
      </c>
      <c r="G90">
        <f t="shared" si="30"/>
        <v>0.23469285070420148</v>
      </c>
      <c r="H90">
        <f t="shared" si="30"/>
        <v>0.41665139976843069</v>
      </c>
      <c r="I90">
        <f t="shared" si="30"/>
        <v>0.2898451347517837</v>
      </c>
      <c r="J90">
        <f t="shared" si="30"/>
        <v>0.44937072866772043</v>
      </c>
    </row>
    <row r="92" spans="1:10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</row>
    <row r="93" spans="1:10" x14ac:dyDescent="0.25">
      <c r="A93">
        <v>1</v>
      </c>
      <c r="B93">
        <f>LOOKUP($A93,$A$13:$A$33,B$13:B$33)</f>
        <v>8.2860401137590909</v>
      </c>
      <c r="C93">
        <f t="shared" ref="C93:J93" si="31">LOOKUP($A93,$A$13:$A$33,C$13:C$33)</f>
        <v>7.1926840590000793</v>
      </c>
      <c r="D93">
        <f t="shared" si="31"/>
        <v>3.0465638448962302</v>
      </c>
      <c r="E93">
        <f t="shared" si="31"/>
        <v>4.1114728317816605</v>
      </c>
      <c r="F93">
        <f t="shared" si="31"/>
        <v>3.7313833819237696</v>
      </c>
      <c r="G93">
        <f t="shared" si="31"/>
        <v>4.5581024242592703</v>
      </c>
      <c r="H93">
        <f t="shared" si="31"/>
        <v>2.6649003806846698</v>
      </c>
      <c r="I93">
        <f t="shared" si="31"/>
        <v>3.8831635721293898</v>
      </c>
      <c r="J93">
        <f t="shared" si="31"/>
        <v>2.4431909553864801</v>
      </c>
    </row>
    <row r="94" spans="1:10" x14ac:dyDescent="0.25">
      <c r="A94">
        <v>2</v>
      </c>
      <c r="B94">
        <f t="shared" ref="B94:J96" si="32">LOOKUP($A94,$A$13:$A$33,B$13:B$33)</f>
        <v>8.0393334283011999</v>
      </c>
      <c r="C94">
        <f t="shared" si="32"/>
        <v>6.7730591991226303</v>
      </c>
      <c r="D94">
        <f t="shared" si="32"/>
        <v>2.9721822802496098</v>
      </c>
      <c r="E94">
        <f t="shared" si="32"/>
        <v>3.8828034864307099</v>
      </c>
      <c r="F94">
        <f t="shared" si="32"/>
        <v>3.6161827330928999</v>
      </c>
      <c r="G94">
        <f t="shared" si="32"/>
        <v>4.26088820771266</v>
      </c>
      <c r="H94">
        <f t="shared" si="32"/>
        <v>2.40008794055603</v>
      </c>
      <c r="I94">
        <f t="shared" si="32"/>
        <v>3.4501182876723999</v>
      </c>
      <c r="J94">
        <f t="shared" si="32"/>
        <v>2.2253340865453501</v>
      </c>
    </row>
    <row r="95" spans="1:10" x14ac:dyDescent="0.25">
      <c r="A95">
        <v>16</v>
      </c>
      <c r="B95">
        <f t="shared" si="32"/>
        <v>6.4456545699451704</v>
      </c>
      <c r="C95">
        <f t="shared" si="32"/>
        <v>4.6338061076877901</v>
      </c>
      <c r="D95">
        <f t="shared" si="32"/>
        <v>2.5989038826313497</v>
      </c>
      <c r="E95">
        <f t="shared" si="32"/>
        <v>2.75981891418335</v>
      </c>
      <c r="F95">
        <f t="shared" si="32"/>
        <v>2.89715790591463</v>
      </c>
      <c r="G95">
        <f t="shared" si="32"/>
        <v>2.74477545259212</v>
      </c>
      <c r="H95">
        <f t="shared" si="32"/>
        <v>1.29799564300207</v>
      </c>
      <c r="I95">
        <f t="shared" si="32"/>
        <v>1.2123511371909801</v>
      </c>
      <c r="J95">
        <f t="shared" si="32"/>
        <v>1.2560082403441799</v>
      </c>
    </row>
    <row r="96" spans="1:10" x14ac:dyDescent="0.25">
      <c r="A96">
        <f>A93</f>
        <v>1</v>
      </c>
      <c r="B96">
        <f>1/LOOKUP($A96,$A$13:$A$33,B$13:B$33)</f>
        <v>0.12068490935006281</v>
      </c>
      <c r="C96">
        <f t="shared" ref="C96:J98" si="33">1/LOOKUP($A96,$A$13:$A$33,C$13:C$33)</f>
        <v>0.13903015783777095</v>
      </c>
      <c r="D96">
        <f t="shared" si="33"/>
        <v>0.32823864882242809</v>
      </c>
      <c r="E96">
        <f t="shared" si="33"/>
        <v>0.24322184309963232</v>
      </c>
      <c r="F96">
        <f t="shared" si="33"/>
        <v>0.26799712000765658</v>
      </c>
      <c r="G96">
        <f t="shared" si="33"/>
        <v>0.21938954128756954</v>
      </c>
      <c r="H96">
        <f t="shared" si="33"/>
        <v>0.37524854859417994</v>
      </c>
      <c r="I96">
        <f t="shared" si="33"/>
        <v>0.25752198727277287</v>
      </c>
      <c r="J96">
        <f t="shared" si="33"/>
        <v>0.40930079484589993</v>
      </c>
    </row>
    <row r="97" spans="1:12" x14ac:dyDescent="0.25">
      <c r="A97">
        <f>A94</f>
        <v>2</v>
      </c>
      <c r="B97">
        <f t="shared" ref="B97:B98" si="34">1/LOOKUP($A97,$A$13:$A$33,B$13:B$33)</f>
        <v>0.12438842211465673</v>
      </c>
      <c r="C97">
        <f t="shared" si="33"/>
        <v>0.14764377079850979</v>
      </c>
      <c r="D97">
        <f t="shared" si="33"/>
        <v>0.33645311952940449</v>
      </c>
      <c r="E97">
        <f t="shared" si="33"/>
        <v>0.25754586949731417</v>
      </c>
      <c r="F97">
        <f t="shared" si="33"/>
        <v>0.27653469799760527</v>
      </c>
      <c r="G97">
        <f t="shared" si="33"/>
        <v>0.23469285070420148</v>
      </c>
      <c r="H97">
        <f t="shared" si="33"/>
        <v>0.41665139976843069</v>
      </c>
      <c r="I97">
        <f t="shared" si="33"/>
        <v>0.2898451347517837</v>
      </c>
      <c r="J97">
        <f t="shared" si="33"/>
        <v>0.44937072866772043</v>
      </c>
    </row>
    <row r="98" spans="1:12" x14ac:dyDescent="0.25">
      <c r="A98">
        <f>A95</f>
        <v>16</v>
      </c>
      <c r="B98">
        <f t="shared" si="34"/>
        <v>0.15514328128330129</v>
      </c>
      <c r="C98">
        <f t="shared" si="33"/>
        <v>0.21580531786622104</v>
      </c>
      <c r="D98">
        <f t="shared" si="33"/>
        <v>0.38477760054270094</v>
      </c>
      <c r="E98">
        <f t="shared" si="33"/>
        <v>0.36234261416963548</v>
      </c>
      <c r="F98">
        <f t="shared" si="33"/>
        <v>0.3451658599479413</v>
      </c>
      <c r="G98">
        <f t="shared" si="33"/>
        <v>0.36432852787852527</v>
      </c>
      <c r="H98">
        <f t="shared" si="33"/>
        <v>0.77041861071825279</v>
      </c>
      <c r="I98">
        <f t="shared" si="33"/>
        <v>0.82484353692858481</v>
      </c>
      <c r="J98">
        <f t="shared" si="33"/>
        <v>0.79617312042950705</v>
      </c>
    </row>
    <row r="99" spans="1:12" x14ac:dyDescent="0.25">
      <c r="A99" t="s">
        <v>10</v>
      </c>
      <c r="B99">
        <f>$B$101*B98+$C$101*B97+$D$101*B96+$E$101*B95+$F$101*B94+$G$101*B93+$H$101</f>
        <v>0.96805028656308423</v>
      </c>
      <c r="C99">
        <f>$B$101*C98+$C$101*C97+$D$101*C96+$E$101*C95+$F$101*C94+$G$101*C93+$H$101</f>
        <v>2.1318020499800241</v>
      </c>
      <c r="D99">
        <f>$B$101*D98+$C$101*D97+$D$101*D96+$E$101*D95+$F$101*D94+$G$101*D93+$H$101</f>
        <v>3.0008307565697123</v>
      </c>
      <c r="E99">
        <f>$B$101*E98+$C$101*E97+$D$101*E96+$E$101*E95+$F$101*E94+$G$101*E93+$H$101</f>
        <v>3.9087135084280931</v>
      </c>
      <c r="F99">
        <f>$B$101*F98+$C$101*F97+$D$101*F96+$E$101*F95+$F$101*F94+$G$101*F93+$H$101</f>
        <v>5.0456535052915683</v>
      </c>
      <c r="G99">
        <f>$B$101*G98+$C$101*G97+$D$101*G96+$E$101*G95+$F$101*G94+$G$101*G93+$H$101</f>
        <v>5.8751200458428343</v>
      </c>
      <c r="H99">
        <f>$B$101*H98+$C$101*H97+$D$101*H96+$E$101*H95+$F$101*H94+$G$101*H93+$H$101</f>
        <v>6.9205876813110763</v>
      </c>
      <c r="I99">
        <f>$B$101*I98+$C$101*I97+$D$101*I96+$E$101*I95+$F$101*I94+$G$101*I93+$H$101</f>
        <v>7.9944943031088656</v>
      </c>
      <c r="J99">
        <f>$B$101*J98+$C$101*J97+$D$101*J96+$E$101*J95+$F$101*J94+$G$101*J93+$H$101</f>
        <v>9.1315441228237546</v>
      </c>
      <c r="K99" t="s">
        <v>3</v>
      </c>
      <c r="L99" t="s">
        <v>4</v>
      </c>
    </row>
    <row r="100" spans="1:12" ht="15.75" thickBot="1" x14ac:dyDescent="0.3">
      <c r="A100" t="s">
        <v>2</v>
      </c>
      <c r="B100">
        <f>(B92-B99)^2</f>
        <v>1.0207841887010362E-3</v>
      </c>
      <c r="C100">
        <f t="shared" ref="C100:J100" si="35">(C92-C99)^2</f>
        <v>1.7371780378936771E-2</v>
      </c>
      <c r="D100">
        <f t="shared" si="35"/>
        <v>6.9015647812018229E-7</v>
      </c>
      <c r="E100">
        <f t="shared" si="35"/>
        <v>8.3332235435078367E-3</v>
      </c>
      <c r="F100">
        <f t="shared" si="35"/>
        <v>2.0842425454072554E-3</v>
      </c>
      <c r="G100">
        <f t="shared" si="35"/>
        <v>1.5595002950295802E-2</v>
      </c>
      <c r="H100">
        <f t="shared" si="35"/>
        <v>6.3063163595511859E-3</v>
      </c>
      <c r="I100">
        <f t="shared" si="35"/>
        <v>3.031269825704753E-5</v>
      </c>
      <c r="J100">
        <f t="shared" si="35"/>
        <v>1.7303856249471037E-2</v>
      </c>
      <c r="K100" s="2">
        <f>AVERAGE(B100:I100)</f>
        <v>6.3427941026418817E-3</v>
      </c>
      <c r="L100" s="2">
        <f>MAX(B100:I100)</f>
        <v>1.7371780378936771E-2</v>
      </c>
    </row>
    <row r="101" spans="1:12" x14ac:dyDescent="0.25">
      <c r="A101" t="s">
        <v>8</v>
      </c>
      <c r="B101" s="4">
        <f t="array" ref="B101:J110">LINEST(B92:J92,B93:J98,FALSE,TRUE)</f>
        <v>-29.72470653833048</v>
      </c>
      <c r="C101" s="5">
        <v>332.46796924285786</v>
      </c>
      <c r="D101" s="5">
        <v>-281.45871571955473</v>
      </c>
      <c r="E101" s="5">
        <v>-28.559263865358801</v>
      </c>
      <c r="F101" s="5">
        <v>132.84003137355472</v>
      </c>
      <c r="G101" s="5">
        <v>-106.88698711832107</v>
      </c>
      <c r="H101" s="5">
        <v>0</v>
      </c>
      <c r="I101" s="5" t="e">
        <v>#N/A</v>
      </c>
      <c r="J101" s="6" t="e">
        <v>#N/A</v>
      </c>
    </row>
    <row r="102" spans="1:12" x14ac:dyDescent="0.25">
      <c r="B102" s="7">
        <v>1.9867213808121287</v>
      </c>
      <c r="C102" s="8">
        <v>20.731583547269668</v>
      </c>
      <c r="D102" s="8">
        <v>18.964447700014954</v>
      </c>
      <c r="E102" s="8">
        <v>1.4496085642991943</v>
      </c>
      <c r="F102" s="8">
        <v>7.0959235048057101</v>
      </c>
      <c r="G102" s="8">
        <v>5.772862145595032</v>
      </c>
      <c r="H102" s="8" t="e">
        <v>#N/A</v>
      </c>
      <c r="I102" s="8" t="e">
        <v>#N/A</v>
      </c>
      <c r="J102" s="9" t="e">
        <v>#N/A</v>
      </c>
    </row>
    <row r="103" spans="1:12" x14ac:dyDescent="0.25">
      <c r="B103" s="7">
        <v>0.9997612413716821</v>
      </c>
      <c r="C103" s="8">
        <v>0.15060567615527809</v>
      </c>
      <c r="D103" s="8" t="e">
        <v>#N/A</v>
      </c>
      <c r="E103" s="8" t="e">
        <v>#N/A</v>
      </c>
      <c r="F103" s="8" t="e">
        <v>#N/A</v>
      </c>
      <c r="G103" s="8" t="e">
        <v>#N/A</v>
      </c>
      <c r="H103" s="8" t="e">
        <v>#N/A</v>
      </c>
      <c r="I103" s="8" t="e">
        <v>#N/A</v>
      </c>
      <c r="J103" s="9" t="e">
        <v>#N/A</v>
      </c>
    </row>
    <row r="104" spans="1:12" x14ac:dyDescent="0.25">
      <c r="B104" s="7">
        <v>2093.6651555081366</v>
      </c>
      <c r="C104" s="8">
        <v>3</v>
      </c>
      <c r="D104" s="8" t="e">
        <v>#N/A</v>
      </c>
      <c r="E104" s="8" t="e">
        <v>#N/A</v>
      </c>
      <c r="F104" s="8" t="e">
        <v>#N/A</v>
      </c>
      <c r="G104" s="8" t="e">
        <v>#N/A</v>
      </c>
      <c r="H104" s="8" t="e">
        <v>#N/A</v>
      </c>
      <c r="I104" s="8" t="e">
        <v>#N/A</v>
      </c>
      <c r="J104" s="9" t="e">
        <v>#N/A</v>
      </c>
      <c r="K104" t="s">
        <v>11</v>
      </c>
    </row>
    <row r="105" spans="1:12" x14ac:dyDescent="0.25">
      <c r="B105" s="7">
        <v>284.93195379092941</v>
      </c>
      <c r="C105" s="8">
        <v>6.8046209070565508E-2</v>
      </c>
      <c r="D105" s="8" t="e">
        <v>#N/A</v>
      </c>
      <c r="E105" s="8" t="e">
        <v>#N/A</v>
      </c>
      <c r="F105" s="8" t="e">
        <v>#N/A</v>
      </c>
      <c r="G105" s="8" t="e">
        <v>#N/A</v>
      </c>
      <c r="H105" s="8" t="e">
        <v>#N/A</v>
      </c>
      <c r="I105" s="8" t="e">
        <v>#N/A</v>
      </c>
      <c r="J105" s="9" t="e">
        <v>#N/A</v>
      </c>
    </row>
    <row r="106" spans="1:12" x14ac:dyDescent="0.25">
      <c r="B106" s="7" t="e">
        <v>#N/A</v>
      </c>
      <c r="C106" s="8" t="e">
        <v>#N/A</v>
      </c>
      <c r="D106" s="8" t="e">
        <v>#N/A</v>
      </c>
      <c r="E106" s="8" t="e">
        <v>#N/A</v>
      </c>
      <c r="F106" s="8" t="e">
        <v>#N/A</v>
      </c>
      <c r="G106" s="8" t="e">
        <v>#N/A</v>
      </c>
      <c r="H106" s="8" t="e">
        <v>#N/A</v>
      </c>
      <c r="I106" s="8" t="e">
        <v>#N/A</v>
      </c>
      <c r="J106" s="9" t="e">
        <v>#N/A</v>
      </c>
    </row>
    <row r="107" spans="1:12" x14ac:dyDescent="0.25">
      <c r="B107" s="7" t="e">
        <v>#N/A</v>
      </c>
      <c r="C107" s="8" t="e">
        <v>#N/A</v>
      </c>
      <c r="D107" s="8" t="e">
        <v>#N/A</v>
      </c>
      <c r="E107" s="8" t="e">
        <v>#N/A</v>
      </c>
      <c r="F107" s="8" t="e">
        <v>#N/A</v>
      </c>
      <c r="G107" s="8" t="e">
        <v>#N/A</v>
      </c>
      <c r="H107" s="8" t="e">
        <v>#N/A</v>
      </c>
      <c r="I107" s="8" t="e">
        <v>#N/A</v>
      </c>
      <c r="J107" s="9" t="e">
        <v>#N/A</v>
      </c>
    </row>
    <row r="108" spans="1:12" x14ac:dyDescent="0.25">
      <c r="B108" s="7" t="e">
        <v>#N/A</v>
      </c>
      <c r="C108" s="8" t="e">
        <v>#N/A</v>
      </c>
      <c r="D108" s="8" t="e">
        <v>#N/A</v>
      </c>
      <c r="E108" s="8" t="e">
        <v>#N/A</v>
      </c>
      <c r="F108" s="8" t="e">
        <v>#N/A</v>
      </c>
      <c r="G108" s="8" t="e">
        <v>#N/A</v>
      </c>
      <c r="H108" s="8" t="e">
        <v>#N/A</v>
      </c>
      <c r="I108" s="8" t="e">
        <v>#N/A</v>
      </c>
      <c r="J108" s="9" t="e">
        <v>#N/A</v>
      </c>
    </row>
    <row r="109" spans="1:12" x14ac:dyDescent="0.25">
      <c r="B109" s="7" t="e">
        <v>#N/A</v>
      </c>
      <c r="C109" s="8" t="e">
        <v>#N/A</v>
      </c>
      <c r="D109" s="8" t="e">
        <v>#N/A</v>
      </c>
      <c r="E109" s="8" t="e">
        <v>#N/A</v>
      </c>
      <c r="F109" s="8" t="e">
        <v>#N/A</v>
      </c>
      <c r="G109" s="8" t="e">
        <v>#N/A</v>
      </c>
      <c r="H109" s="8" t="e">
        <v>#N/A</v>
      </c>
      <c r="I109" s="8" t="e">
        <v>#N/A</v>
      </c>
      <c r="J109" s="9" t="e">
        <v>#N/A</v>
      </c>
    </row>
    <row r="110" spans="1:12" ht="15.75" thickBot="1" x14ac:dyDescent="0.3">
      <c r="B110" s="10" t="e">
        <v>#N/A</v>
      </c>
      <c r="C110" s="11" t="e">
        <v>#N/A</v>
      </c>
      <c r="D110" s="11" t="e">
        <v>#N/A</v>
      </c>
      <c r="E110" s="11" t="e">
        <v>#N/A</v>
      </c>
      <c r="F110" s="11" t="e">
        <v>#N/A</v>
      </c>
      <c r="G110" s="11" t="e">
        <v>#N/A</v>
      </c>
      <c r="H110" s="11" t="e">
        <v>#N/A</v>
      </c>
      <c r="I110" s="11" t="e">
        <v>#N/A</v>
      </c>
      <c r="J110" s="12" t="e">
        <v>#N/A</v>
      </c>
    </row>
    <row r="111" spans="1:12" x14ac:dyDescent="0.25">
      <c r="B111">
        <v>-30</v>
      </c>
      <c r="C111">
        <v>330</v>
      </c>
      <c r="D111">
        <v>-280</v>
      </c>
      <c r="E111">
        <v>-30</v>
      </c>
      <c r="F111">
        <v>130</v>
      </c>
      <c r="G111">
        <v>-110</v>
      </c>
      <c r="H111">
        <v>0</v>
      </c>
    </row>
    <row r="112" spans="1:12" x14ac:dyDescent="0.25">
      <c r="A112" t="s">
        <v>7</v>
      </c>
      <c r="B112" s="3">
        <f>-29.7*B98+332*B97-281*B96-28.6*B95+133*B94-107*B93+0</f>
        <v>1.0560742519892301</v>
      </c>
      <c r="C112" s="3">
        <f t="shared" ref="C112:J112" si="36">-29.7*C98+332*C97-281*C96-28.6*C95+133*C94-107*C93+0</f>
        <v>2.213664102495386</v>
      </c>
      <c r="D112" s="3">
        <f t="shared" si="36"/>
        <v>3.0287414545866795</v>
      </c>
      <c r="E112" s="3">
        <f t="shared" si="36"/>
        <v>3.9527648702763827</v>
      </c>
      <c r="F112" s="3">
        <f t="shared" si="36"/>
        <v>5.0864684989534794</v>
      </c>
      <c r="G112" s="3">
        <f t="shared" si="36"/>
        <v>5.9296023399028286</v>
      </c>
      <c r="H112" s="3">
        <f t="shared" si="36"/>
        <v>6.9466698006554566</v>
      </c>
      <c r="I112" s="3">
        <f t="shared" si="36"/>
        <v>8.0610407860864939</v>
      </c>
      <c r="J112" s="3">
        <f t="shared" si="36"/>
        <v>9.1573824995636528</v>
      </c>
    </row>
    <row r="117" spans="2:10" x14ac:dyDescent="0.25">
      <c r="B117">
        <f>ROUND(B93,2)</f>
        <v>8.2899999999999991</v>
      </c>
      <c r="C117">
        <f t="shared" ref="C117:J117" si="37">ROUND(C93,2)</f>
        <v>7.19</v>
      </c>
      <c r="D117">
        <f t="shared" si="37"/>
        <v>3.05</v>
      </c>
      <c r="E117">
        <f t="shared" si="37"/>
        <v>4.1100000000000003</v>
      </c>
      <c r="F117">
        <f t="shared" si="37"/>
        <v>3.73</v>
      </c>
      <c r="G117">
        <f t="shared" si="37"/>
        <v>4.5599999999999996</v>
      </c>
      <c r="H117">
        <f t="shared" si="37"/>
        <v>2.66</v>
      </c>
      <c r="I117">
        <f t="shared" si="37"/>
        <v>3.88</v>
      </c>
      <c r="J117">
        <f t="shared" si="37"/>
        <v>2.44</v>
      </c>
    </row>
    <row r="118" spans="2:10" x14ac:dyDescent="0.25">
      <c r="B118">
        <f t="shared" ref="B118:J118" si="38">ROUND(B94,2)</f>
        <v>8.0399999999999991</v>
      </c>
      <c r="C118">
        <f t="shared" si="38"/>
        <v>6.77</v>
      </c>
      <c r="D118">
        <f t="shared" si="38"/>
        <v>2.97</v>
      </c>
      <c r="E118">
        <f t="shared" si="38"/>
        <v>3.88</v>
      </c>
      <c r="F118">
        <f t="shared" si="38"/>
        <v>3.62</v>
      </c>
      <c r="G118">
        <f t="shared" si="38"/>
        <v>4.26</v>
      </c>
      <c r="H118">
        <f t="shared" si="38"/>
        <v>2.4</v>
      </c>
      <c r="I118">
        <f t="shared" si="38"/>
        <v>3.45</v>
      </c>
      <c r="J118">
        <f t="shared" si="38"/>
        <v>2.23</v>
      </c>
    </row>
    <row r="119" spans="2:10" x14ac:dyDescent="0.25">
      <c r="B119">
        <f t="shared" ref="B119:J120" si="39">ROUND(B95,2)</f>
        <v>6.45</v>
      </c>
      <c r="C119">
        <f t="shared" si="39"/>
        <v>4.63</v>
      </c>
      <c r="D119">
        <f t="shared" si="39"/>
        <v>2.6</v>
      </c>
      <c r="E119">
        <f t="shared" si="39"/>
        <v>2.76</v>
      </c>
      <c r="F119">
        <f t="shared" si="39"/>
        <v>2.9</v>
      </c>
      <c r="G119">
        <f t="shared" si="39"/>
        <v>2.74</v>
      </c>
      <c r="H119">
        <f t="shared" si="39"/>
        <v>1.3</v>
      </c>
      <c r="I119">
        <f t="shared" si="39"/>
        <v>1.21</v>
      </c>
      <c r="J119">
        <f t="shared" si="39"/>
        <v>1.26</v>
      </c>
    </row>
    <row r="120" spans="2:10" x14ac:dyDescent="0.25">
      <c r="B120">
        <f>ROUND(B96,3)</f>
        <v>0.121</v>
      </c>
      <c r="C120">
        <f t="shared" ref="C120:J120" si="40">ROUND(C96,3)</f>
        <v>0.13900000000000001</v>
      </c>
      <c r="D120">
        <f t="shared" si="40"/>
        <v>0.32800000000000001</v>
      </c>
      <c r="E120">
        <f t="shared" si="40"/>
        <v>0.24299999999999999</v>
      </c>
      <c r="F120">
        <f t="shared" si="40"/>
        <v>0.26800000000000002</v>
      </c>
      <c r="G120">
        <f t="shared" si="40"/>
        <v>0.219</v>
      </c>
      <c r="H120">
        <f t="shared" si="40"/>
        <v>0.375</v>
      </c>
      <c r="I120">
        <f t="shared" si="40"/>
        <v>0.25800000000000001</v>
      </c>
      <c r="J120">
        <f t="shared" si="40"/>
        <v>0.40899999999999997</v>
      </c>
    </row>
    <row r="121" spans="2:10" x14ac:dyDescent="0.25">
      <c r="B121">
        <f t="shared" ref="B121:J122" si="41">ROUND(B97,3)</f>
        <v>0.124</v>
      </c>
      <c r="C121">
        <f t="shared" si="41"/>
        <v>0.14799999999999999</v>
      </c>
      <c r="D121">
        <f t="shared" si="41"/>
        <v>0.33600000000000002</v>
      </c>
      <c r="E121">
        <f t="shared" si="41"/>
        <v>0.25800000000000001</v>
      </c>
      <c r="F121">
        <f t="shared" si="41"/>
        <v>0.27700000000000002</v>
      </c>
      <c r="G121">
        <f t="shared" si="41"/>
        <v>0.23499999999999999</v>
      </c>
      <c r="H121">
        <f t="shared" si="41"/>
        <v>0.41699999999999998</v>
      </c>
      <c r="I121">
        <f t="shared" si="41"/>
        <v>0.28999999999999998</v>
      </c>
      <c r="J121">
        <f t="shared" si="41"/>
        <v>0.44900000000000001</v>
      </c>
    </row>
    <row r="122" spans="2:10" x14ac:dyDescent="0.25">
      <c r="B122">
        <f t="shared" si="41"/>
        <v>0.155</v>
      </c>
      <c r="C122">
        <f t="shared" si="41"/>
        <v>0.216</v>
      </c>
      <c r="D122">
        <f t="shared" si="41"/>
        <v>0.38500000000000001</v>
      </c>
      <c r="E122">
        <f t="shared" si="41"/>
        <v>0.36199999999999999</v>
      </c>
      <c r="F122">
        <f t="shared" si="41"/>
        <v>0.34499999999999997</v>
      </c>
      <c r="G122">
        <f t="shared" si="41"/>
        <v>0.36399999999999999</v>
      </c>
      <c r="H122">
        <f t="shared" si="41"/>
        <v>0.77</v>
      </c>
      <c r="I122">
        <f t="shared" si="41"/>
        <v>0.82499999999999996</v>
      </c>
      <c r="J122">
        <f t="shared" si="41"/>
        <v>0.79600000000000004</v>
      </c>
    </row>
    <row r="129" spans="1:12" x14ac:dyDescent="0.25"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</row>
    <row r="130" spans="1:12" x14ac:dyDescent="0.25">
      <c r="B130" s="3"/>
      <c r="C130" s="3"/>
      <c r="D130" s="3"/>
      <c r="E130" s="3"/>
      <c r="F130" s="3"/>
      <c r="G130" s="3"/>
      <c r="H130" s="3"/>
      <c r="I130" s="3"/>
      <c r="J130" s="3"/>
    </row>
    <row r="136" spans="1:12" x14ac:dyDescent="0.25">
      <c r="A136" t="s">
        <v>7</v>
      </c>
      <c r="B136" s="3">
        <f>-29.7*B122+332*B121-281*B120-28.6*B119+133*B118-107*B117+0</f>
        <v>0.38350000000002638</v>
      </c>
      <c r="C136" s="3">
        <f>-29.7*C122+332*C121-281*C120-28.6*C119+133*C118-107*C117+0</f>
        <v>2.323799999999892</v>
      </c>
      <c r="D136" s="3">
        <f>-29.7*D122+332*D121-281*D120-28.6*D119+133*D118-107*D117+0</f>
        <v>2.2495000000000687</v>
      </c>
      <c r="E136" s="3">
        <f>-29.7*E122+332*E121-281*E120-28.6*E119+133*E118-107*E117+0</f>
        <v>3.9555999999999472</v>
      </c>
      <c r="F136" s="3">
        <f>-29.7*F122+332*F121-281*F120-28.6*F119+133*F118-107*F117+0</f>
        <v>5.8195000000000618</v>
      </c>
      <c r="G136" s="3">
        <f>-29.7*G122+332*G121-281*G120-28.6*G119+133*G118-107*G117+0</f>
        <v>5.966199999999958</v>
      </c>
      <c r="H136" s="3">
        <f>-29.7*H122+332*H121-281*H120-28.6*H119+133*H118-107*H117+0</f>
        <v>7.5999999999999659</v>
      </c>
      <c r="I136" s="3">
        <f>-29.7*I122+332*I121-281*I120-28.6*I119+133*I118-107*I117+0</f>
        <v>8.3635000000000446</v>
      </c>
      <c r="J136" s="3">
        <f>-29.7*J122+332*J121-281*J120-28.6*J119+133*J118-107*J117+0</f>
        <v>9.9718000000000302</v>
      </c>
      <c r="K136" t="s">
        <v>3</v>
      </c>
      <c r="L136" t="s">
        <v>4</v>
      </c>
    </row>
    <row r="137" spans="1:12" x14ac:dyDescent="0.25">
      <c r="B137">
        <f>(B129-B136)^2</f>
        <v>0.38007224999996747</v>
      </c>
      <c r="C137">
        <f t="shared" ref="C137" si="42">(C129-C136)^2</f>
        <v>0.10484643999993003</v>
      </c>
      <c r="D137">
        <f t="shared" ref="D137" si="43">(D129-D136)^2</f>
        <v>0.56325024999989692</v>
      </c>
      <c r="E137">
        <f t="shared" ref="E137" si="44">(E129-E136)^2</f>
        <v>1.9713600000046926E-3</v>
      </c>
      <c r="F137">
        <f t="shared" ref="F137" si="45">(F129-F136)^2</f>
        <v>0.67158025000010135</v>
      </c>
      <c r="G137">
        <f t="shared" ref="G137" si="46">(G129-G136)^2</f>
        <v>1.1424400000028404E-3</v>
      </c>
      <c r="H137">
        <f t="shared" ref="H137" si="47">(H129-H136)^2</f>
        <v>0.35999999999995907</v>
      </c>
      <c r="I137">
        <f t="shared" ref="I137" si="48">(I129-I136)^2</f>
        <v>0.1321322500000324</v>
      </c>
      <c r="J137">
        <f t="shared" ref="J137" si="49">(J129-J136)^2</f>
        <v>0.9443952400000587</v>
      </c>
      <c r="K137" s="2">
        <f>AVERAGE(B137:I137)</f>
        <v>0.27687440499998689</v>
      </c>
      <c r="L137" s="2">
        <f>MAX(B137:I137)</f>
        <v>0.67158025000010135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</dc:creator>
  <cp:lastModifiedBy>Cotton</cp:lastModifiedBy>
  <dcterms:created xsi:type="dcterms:W3CDTF">2017-08-25T22:08:25Z</dcterms:created>
  <dcterms:modified xsi:type="dcterms:W3CDTF">2017-09-19T20:35:58Z</dcterms:modified>
</cp:coreProperties>
</file>