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ICG\SITMAX\INDICADORES\"/>
    </mc:Choice>
  </mc:AlternateContent>
  <bookViews>
    <workbookView xWindow="0" yWindow="0" windowWidth="20490" windowHeight="9195" tabRatio="532" firstSheet="3" activeTab="3"/>
  </bookViews>
  <sheets>
    <sheet name="2010" sheetId="2" r:id="rId1"/>
    <sheet name="2011" sheetId="1" r:id="rId2"/>
    <sheet name="2012" sheetId="3" r:id="rId3"/>
    <sheet name="REGISTROS" sheetId="4" r:id="rId4"/>
    <sheet name="RECAUDACION" sheetId="5" r:id="rId5"/>
    <sheet name="DEUDA" sheetId="6" r:id="rId6"/>
    <sheet name="MAPA" sheetId="7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5" i="6" l="1"/>
  <c r="J106" i="5"/>
  <c r="I106" i="5"/>
  <c r="H106" i="5"/>
  <c r="E106" i="5"/>
  <c r="D106" i="5"/>
  <c r="C106" i="5"/>
  <c r="J105" i="5"/>
  <c r="I105" i="5"/>
  <c r="H105" i="5"/>
  <c r="E105" i="5"/>
  <c r="D105" i="5"/>
  <c r="C105" i="5"/>
  <c r="J104" i="5"/>
  <c r="I104" i="5"/>
  <c r="H104" i="5"/>
  <c r="E104" i="5"/>
  <c r="D104" i="5"/>
  <c r="C104" i="5"/>
  <c r="J103" i="5"/>
  <c r="I103" i="5"/>
  <c r="H103" i="5"/>
  <c r="E103" i="5"/>
  <c r="D103" i="5"/>
  <c r="C103" i="5"/>
  <c r="J102" i="5"/>
  <c r="I102" i="5"/>
  <c r="H102" i="5"/>
  <c r="E102" i="5"/>
  <c r="D102" i="5"/>
  <c r="C102" i="5"/>
  <c r="J97" i="5"/>
  <c r="I97" i="5"/>
  <c r="H97" i="5"/>
  <c r="E97" i="5"/>
  <c r="D97" i="5"/>
  <c r="C97" i="5"/>
  <c r="J92" i="5"/>
  <c r="I92" i="5"/>
  <c r="H92" i="5"/>
  <c r="E92" i="5"/>
  <c r="D92" i="5"/>
  <c r="C92" i="5"/>
  <c r="E48" i="5"/>
  <c r="D48" i="5"/>
  <c r="J12" i="5"/>
  <c r="I12" i="5"/>
  <c r="E12" i="5"/>
  <c r="D12" i="5"/>
  <c r="C12" i="5"/>
  <c r="E101" i="4"/>
  <c r="D101" i="4"/>
  <c r="C101" i="4"/>
  <c r="E100" i="4"/>
  <c r="D100" i="4"/>
  <c r="C100" i="4"/>
  <c r="E99" i="4"/>
  <c r="D99" i="4"/>
  <c r="C99" i="4"/>
  <c r="E98" i="4"/>
  <c r="D98" i="4"/>
  <c r="C98" i="4"/>
  <c r="E93" i="4"/>
  <c r="D93" i="4"/>
  <c r="C93" i="4"/>
  <c r="E88" i="4"/>
  <c r="D88" i="4"/>
  <c r="C88" i="4"/>
  <c r="E83" i="4"/>
  <c r="D83" i="4"/>
  <c r="C83" i="4"/>
  <c r="C49" i="4"/>
  <c r="C52" i="4"/>
  <c r="D49" i="4"/>
  <c r="D52" i="4"/>
  <c r="E49" i="4"/>
  <c r="E52" i="4"/>
  <c r="C48" i="4"/>
  <c r="C51" i="4"/>
  <c r="D48" i="4"/>
  <c r="D51" i="4"/>
  <c r="E48" i="4"/>
  <c r="E51" i="4"/>
  <c r="E24" i="4"/>
  <c r="E11" i="4"/>
  <c r="D24" i="4"/>
  <c r="D11" i="4"/>
  <c r="C24" i="4"/>
  <c r="C11" i="4"/>
  <c r="E20" i="4"/>
  <c r="E10" i="4"/>
  <c r="D20" i="4"/>
  <c r="D10" i="4"/>
  <c r="C20" i="4"/>
  <c r="C10" i="4"/>
  <c r="C31" i="4"/>
  <c r="C35" i="4"/>
  <c r="C30" i="4"/>
  <c r="C34" i="4"/>
  <c r="D31" i="4"/>
  <c r="D35" i="4"/>
  <c r="E31" i="4"/>
  <c r="E35" i="4"/>
  <c r="D30" i="4"/>
  <c r="D34" i="4"/>
  <c r="E30" i="4"/>
  <c r="E34" i="4"/>
  <c r="C29" i="4"/>
  <c r="C33" i="4"/>
  <c r="D29" i="4"/>
  <c r="D33" i="4"/>
  <c r="E29" i="4"/>
  <c r="E33" i="4"/>
  <c r="C19" i="1"/>
  <c r="C20" i="1"/>
  <c r="C21" i="1"/>
  <c r="C22" i="1"/>
  <c r="K22" i="1"/>
  <c r="D12" i="6"/>
  <c r="K39" i="1"/>
  <c r="K38" i="1"/>
  <c r="K37" i="1"/>
  <c r="K36" i="1"/>
  <c r="K35" i="1"/>
  <c r="K34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J108" i="6"/>
  <c r="J113" i="6"/>
  <c r="I108" i="6"/>
  <c r="I113" i="6"/>
  <c r="H108" i="6"/>
  <c r="H113" i="6"/>
  <c r="J107" i="6"/>
  <c r="J112" i="6"/>
  <c r="I107" i="6"/>
  <c r="I112" i="6"/>
  <c r="H107" i="6"/>
  <c r="H112" i="6"/>
  <c r="J109" i="6"/>
  <c r="J106" i="6"/>
  <c r="J111" i="6"/>
  <c r="I109" i="6"/>
  <c r="I106" i="6"/>
  <c r="I111" i="6"/>
  <c r="H109" i="6"/>
  <c r="H106" i="6"/>
  <c r="H111" i="6"/>
  <c r="J110" i="6"/>
  <c r="I110" i="6"/>
  <c r="H110" i="6"/>
  <c r="J102" i="6"/>
  <c r="I102" i="6"/>
  <c r="H102" i="6"/>
  <c r="J98" i="6"/>
  <c r="I98" i="6"/>
  <c r="H98" i="6"/>
  <c r="J87" i="6"/>
  <c r="J93" i="6"/>
  <c r="I87" i="6"/>
  <c r="I93" i="6"/>
  <c r="H87" i="6"/>
  <c r="H93" i="6"/>
  <c r="J86" i="6"/>
  <c r="J92" i="6"/>
  <c r="I86" i="6"/>
  <c r="I92" i="6"/>
  <c r="H86" i="6"/>
  <c r="H92" i="6"/>
  <c r="J85" i="6"/>
  <c r="J91" i="6"/>
  <c r="I85" i="6"/>
  <c r="I91" i="6"/>
  <c r="H85" i="6"/>
  <c r="H91" i="6"/>
  <c r="J84" i="6"/>
  <c r="J90" i="6"/>
  <c r="I84" i="6"/>
  <c r="I90" i="6"/>
  <c r="H84" i="6"/>
  <c r="H90" i="6"/>
  <c r="J89" i="6"/>
  <c r="I89" i="6"/>
  <c r="H89" i="6"/>
  <c r="J79" i="6"/>
  <c r="I79" i="6"/>
  <c r="H79" i="6"/>
  <c r="J74" i="6"/>
  <c r="I74" i="6"/>
  <c r="H74" i="6"/>
  <c r="J65" i="6"/>
  <c r="J69" i="6"/>
  <c r="I65" i="6"/>
  <c r="I69" i="6"/>
  <c r="H65" i="6"/>
  <c r="H69" i="6"/>
  <c r="J66" i="6"/>
  <c r="J64" i="6"/>
  <c r="J68" i="6"/>
  <c r="I66" i="6"/>
  <c r="I64" i="6"/>
  <c r="I68" i="6"/>
  <c r="H66" i="6"/>
  <c r="H64" i="6"/>
  <c r="H68" i="6"/>
  <c r="J67" i="6"/>
  <c r="I67" i="6"/>
  <c r="H67" i="6"/>
  <c r="J61" i="6"/>
  <c r="I61" i="6"/>
  <c r="H61" i="6"/>
  <c r="J58" i="6"/>
  <c r="I58" i="6"/>
  <c r="H58" i="6"/>
  <c r="J48" i="6"/>
  <c r="J53" i="6"/>
  <c r="I48" i="6"/>
  <c r="I53" i="6"/>
  <c r="H48" i="6"/>
  <c r="H53" i="6"/>
  <c r="J47" i="6"/>
  <c r="J52" i="6"/>
  <c r="I47" i="6"/>
  <c r="I52" i="6"/>
  <c r="H47" i="6"/>
  <c r="H52" i="6"/>
  <c r="J49" i="6"/>
  <c r="J46" i="6"/>
  <c r="J51" i="6"/>
  <c r="I49" i="6"/>
  <c r="I46" i="6"/>
  <c r="I51" i="6"/>
  <c r="H49" i="6"/>
  <c r="H46" i="6"/>
  <c r="H51" i="6"/>
  <c r="J50" i="6"/>
  <c r="I50" i="6"/>
  <c r="H50" i="6"/>
  <c r="J42" i="6"/>
  <c r="I42" i="6"/>
  <c r="H42" i="6"/>
  <c r="J38" i="6"/>
  <c r="I38" i="6"/>
  <c r="H38" i="6"/>
  <c r="J28" i="6"/>
  <c r="J33" i="6"/>
  <c r="I28" i="6"/>
  <c r="I33" i="6"/>
  <c r="H28" i="6"/>
  <c r="H33" i="6"/>
  <c r="J27" i="6"/>
  <c r="J32" i="6"/>
  <c r="I27" i="6"/>
  <c r="I32" i="6"/>
  <c r="H27" i="6"/>
  <c r="H32" i="6"/>
  <c r="J29" i="6"/>
  <c r="J26" i="6"/>
  <c r="J31" i="6"/>
  <c r="I29" i="6"/>
  <c r="I26" i="6"/>
  <c r="I31" i="6"/>
  <c r="H29" i="6"/>
  <c r="H26" i="6"/>
  <c r="H31" i="6"/>
  <c r="J30" i="6"/>
  <c r="I30" i="6"/>
  <c r="H30" i="6"/>
  <c r="J22" i="6"/>
  <c r="I22" i="6"/>
  <c r="H22" i="6"/>
  <c r="J18" i="6"/>
  <c r="I18" i="6"/>
  <c r="H18" i="6"/>
  <c r="H10" i="6"/>
  <c r="H12" i="6"/>
  <c r="H13" i="6"/>
  <c r="I13" i="6"/>
  <c r="J86" i="5"/>
  <c r="I86" i="5"/>
  <c r="H86" i="5"/>
  <c r="J85" i="5"/>
  <c r="I85" i="5"/>
  <c r="H85" i="5"/>
  <c r="J84" i="5"/>
  <c r="I84" i="5"/>
  <c r="H84" i="5"/>
  <c r="J83" i="5"/>
  <c r="I83" i="5"/>
  <c r="H83" i="5"/>
  <c r="J82" i="5"/>
  <c r="I82" i="5"/>
  <c r="H82" i="5"/>
  <c r="J77" i="5"/>
  <c r="I77" i="5"/>
  <c r="H77" i="5"/>
  <c r="J72" i="5"/>
  <c r="I72" i="5"/>
  <c r="H72" i="5"/>
  <c r="J66" i="5"/>
  <c r="I66" i="5"/>
  <c r="H66" i="5"/>
  <c r="J65" i="5"/>
  <c r="I65" i="5"/>
  <c r="H65" i="5"/>
  <c r="J64" i="5"/>
  <c r="I64" i="5"/>
  <c r="H64" i="5"/>
  <c r="J60" i="5"/>
  <c r="I60" i="5"/>
  <c r="H60" i="5"/>
  <c r="J57" i="5"/>
  <c r="I57" i="5"/>
  <c r="H57" i="5"/>
  <c r="J45" i="5"/>
  <c r="I45" i="5"/>
  <c r="H45" i="5"/>
  <c r="J39" i="5"/>
  <c r="I39" i="5"/>
  <c r="H39" i="5"/>
  <c r="J38" i="5"/>
  <c r="I38" i="5"/>
  <c r="H38" i="5"/>
  <c r="J37" i="5"/>
  <c r="I37" i="5"/>
  <c r="H37" i="5"/>
  <c r="J36" i="5"/>
  <c r="I36" i="5"/>
  <c r="H36" i="5"/>
  <c r="J31" i="5"/>
  <c r="I31" i="5"/>
  <c r="H31" i="5"/>
  <c r="J27" i="5"/>
  <c r="I27" i="5"/>
  <c r="H27" i="5"/>
  <c r="H19" i="5"/>
  <c r="H21" i="5"/>
  <c r="H12" i="5"/>
  <c r="E86" i="5"/>
  <c r="D86" i="5"/>
  <c r="C86" i="5"/>
  <c r="B8" i="2"/>
  <c r="B9" i="2"/>
  <c r="B10" i="2"/>
  <c r="B11" i="2"/>
  <c r="B12" i="2"/>
  <c r="B13" i="2"/>
  <c r="B14" i="2"/>
  <c r="B15" i="2"/>
  <c r="B16" i="2"/>
  <c r="B17" i="2"/>
  <c r="B18" i="2"/>
  <c r="B19" i="2"/>
  <c r="C14" i="4"/>
  <c r="D12" i="4"/>
  <c r="D14" i="4"/>
  <c r="E12" i="4"/>
  <c r="E14" i="4"/>
  <c r="E68" i="4"/>
  <c r="D68" i="4"/>
  <c r="C68" i="4"/>
  <c r="E47" i="4"/>
  <c r="D47" i="4"/>
  <c r="C47" i="4"/>
  <c r="E28" i="4"/>
  <c r="D28" i="4"/>
  <c r="C28" i="4"/>
  <c r="C12" i="4"/>
  <c r="E108" i="6"/>
  <c r="E113" i="6"/>
  <c r="D108" i="6"/>
  <c r="D113" i="6"/>
  <c r="C108" i="6"/>
  <c r="C113" i="6"/>
  <c r="E107" i="6"/>
  <c r="E112" i="6"/>
  <c r="D107" i="6"/>
  <c r="D112" i="6"/>
  <c r="C107" i="6"/>
  <c r="C112" i="6"/>
  <c r="E109" i="6"/>
  <c r="E106" i="6"/>
  <c r="E111" i="6"/>
  <c r="D109" i="6"/>
  <c r="D106" i="6"/>
  <c r="D111" i="6"/>
  <c r="C109" i="6"/>
  <c r="C106" i="6"/>
  <c r="C111" i="6"/>
  <c r="E110" i="6"/>
  <c r="D110" i="6"/>
  <c r="C110" i="6"/>
  <c r="E102" i="6"/>
  <c r="D102" i="6"/>
  <c r="C102" i="6"/>
  <c r="E98" i="6"/>
  <c r="D98" i="6"/>
  <c r="C98" i="6"/>
  <c r="E87" i="6"/>
  <c r="E93" i="6"/>
  <c r="D87" i="6"/>
  <c r="D93" i="6"/>
  <c r="C87" i="6"/>
  <c r="C93" i="6"/>
  <c r="E86" i="6"/>
  <c r="E92" i="6"/>
  <c r="D86" i="6"/>
  <c r="D92" i="6"/>
  <c r="C86" i="6"/>
  <c r="C92" i="6"/>
  <c r="E85" i="6"/>
  <c r="E91" i="6"/>
  <c r="D85" i="6"/>
  <c r="D91" i="6"/>
  <c r="C85" i="6"/>
  <c r="C91" i="6"/>
  <c r="E84" i="6"/>
  <c r="E90" i="6"/>
  <c r="D84" i="6"/>
  <c r="D90" i="6"/>
  <c r="C84" i="6"/>
  <c r="C90" i="6"/>
  <c r="E89" i="6"/>
  <c r="D89" i="6"/>
  <c r="C89" i="6"/>
  <c r="E79" i="6"/>
  <c r="D79" i="6"/>
  <c r="C79" i="6"/>
  <c r="E74" i="6"/>
  <c r="D74" i="6"/>
  <c r="C74" i="6"/>
  <c r="E66" i="6"/>
  <c r="D66" i="6"/>
  <c r="C66" i="6"/>
  <c r="E65" i="6"/>
  <c r="E69" i="6"/>
  <c r="D65" i="6"/>
  <c r="D69" i="6"/>
  <c r="C69" i="6"/>
  <c r="E64" i="6"/>
  <c r="E68" i="6"/>
  <c r="D64" i="6"/>
  <c r="D68" i="6"/>
  <c r="C64" i="6"/>
  <c r="C68" i="6"/>
  <c r="E67" i="6"/>
  <c r="D67" i="6"/>
  <c r="C67" i="6"/>
  <c r="E61" i="6"/>
  <c r="D61" i="6"/>
  <c r="C61" i="6"/>
  <c r="E58" i="6"/>
  <c r="D58" i="6"/>
  <c r="C58" i="6"/>
  <c r="E48" i="6"/>
  <c r="E53" i="6"/>
  <c r="D48" i="6"/>
  <c r="D53" i="6"/>
  <c r="C48" i="6"/>
  <c r="C53" i="6"/>
  <c r="E47" i="6"/>
  <c r="E52" i="6"/>
  <c r="D47" i="6"/>
  <c r="D52" i="6"/>
  <c r="C47" i="6"/>
  <c r="C52" i="6"/>
  <c r="E49" i="6"/>
  <c r="E46" i="6"/>
  <c r="E51" i="6"/>
  <c r="D49" i="6"/>
  <c r="D46" i="6"/>
  <c r="D51" i="6"/>
  <c r="C49" i="6"/>
  <c r="C46" i="6"/>
  <c r="C51" i="6"/>
  <c r="E50" i="6"/>
  <c r="D50" i="6"/>
  <c r="C50" i="6"/>
  <c r="E42" i="6"/>
  <c r="D42" i="6"/>
  <c r="C42" i="6"/>
  <c r="E38" i="6"/>
  <c r="D38" i="6"/>
  <c r="C38" i="6"/>
  <c r="E28" i="6"/>
  <c r="E33" i="6"/>
  <c r="D28" i="6"/>
  <c r="D33" i="6"/>
  <c r="C28" i="6"/>
  <c r="C33" i="6"/>
  <c r="E27" i="6"/>
  <c r="E32" i="6"/>
  <c r="D27" i="6"/>
  <c r="D32" i="6"/>
  <c r="C27" i="6"/>
  <c r="C32" i="6"/>
  <c r="E29" i="6"/>
  <c r="E26" i="6"/>
  <c r="E31" i="6"/>
  <c r="D29" i="6"/>
  <c r="D26" i="6"/>
  <c r="D31" i="6"/>
  <c r="C29" i="6"/>
  <c r="C26" i="6"/>
  <c r="C31" i="6"/>
  <c r="E30" i="6"/>
  <c r="D30" i="6"/>
  <c r="C30" i="6"/>
  <c r="C10" i="6"/>
  <c r="C12" i="6"/>
  <c r="C13" i="6"/>
  <c r="D13" i="6"/>
  <c r="E22" i="6"/>
  <c r="D22" i="6"/>
  <c r="C22" i="6"/>
  <c r="E18" i="6"/>
  <c r="D18" i="6"/>
  <c r="C18" i="6"/>
  <c r="C19" i="5"/>
  <c r="C21" i="5"/>
  <c r="E45" i="5"/>
  <c r="D45" i="5"/>
  <c r="C45" i="5"/>
  <c r="E85" i="5"/>
  <c r="D85" i="5"/>
  <c r="C85" i="5"/>
  <c r="E84" i="5"/>
  <c r="D84" i="5"/>
  <c r="C84" i="5"/>
  <c r="E83" i="5"/>
  <c r="D83" i="5"/>
  <c r="C83" i="5"/>
  <c r="E82" i="5"/>
  <c r="D82" i="5"/>
  <c r="C82" i="5"/>
  <c r="E39" i="5"/>
  <c r="D39" i="5"/>
  <c r="C39" i="5"/>
  <c r="E38" i="5"/>
  <c r="D38" i="5"/>
  <c r="C38" i="5"/>
  <c r="E77" i="5"/>
  <c r="D77" i="5"/>
  <c r="C77" i="5"/>
  <c r="E37" i="5"/>
  <c r="D37" i="5"/>
  <c r="C37" i="5"/>
  <c r="E36" i="5"/>
  <c r="D36" i="5"/>
  <c r="C36" i="5"/>
  <c r="E72" i="5"/>
  <c r="D72" i="5"/>
  <c r="C72" i="5"/>
  <c r="E31" i="5"/>
  <c r="D31" i="5"/>
  <c r="C31" i="5"/>
  <c r="E27" i="5"/>
  <c r="D27" i="5"/>
  <c r="C27" i="5"/>
  <c r="E66" i="5"/>
  <c r="D66" i="5"/>
  <c r="C66" i="5"/>
  <c r="E65" i="5"/>
  <c r="D65" i="5"/>
  <c r="C65" i="5"/>
  <c r="E64" i="5"/>
  <c r="D64" i="5"/>
  <c r="C64" i="5"/>
  <c r="E60" i="5"/>
  <c r="D60" i="5"/>
  <c r="C60" i="5"/>
  <c r="E57" i="5"/>
  <c r="D57" i="5"/>
  <c r="C57" i="5"/>
  <c r="E76" i="4"/>
  <c r="D76" i="4"/>
  <c r="C76" i="4"/>
  <c r="E75" i="4"/>
  <c r="D75" i="4"/>
  <c r="C75" i="4"/>
  <c r="E74" i="4"/>
  <c r="D74" i="4"/>
  <c r="C74" i="4"/>
  <c r="E73" i="4"/>
  <c r="D73" i="4"/>
  <c r="C73" i="4"/>
  <c r="E63" i="4"/>
  <c r="D63" i="4"/>
  <c r="C63" i="4"/>
  <c r="E58" i="4"/>
  <c r="D58" i="4"/>
  <c r="C58" i="4"/>
  <c r="E50" i="4"/>
  <c r="D50" i="4"/>
  <c r="C50" i="4"/>
  <c r="E44" i="4"/>
  <c r="D44" i="4"/>
  <c r="C44" i="4"/>
  <c r="E41" i="4"/>
  <c r="D41" i="4"/>
  <c r="C41" i="4"/>
  <c r="E32" i="4"/>
  <c r="D32" i="4"/>
  <c r="C32" i="4"/>
  <c r="K3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K37" i="3"/>
  <c r="K36" i="3"/>
  <c r="K35" i="3"/>
  <c r="K34" i="3"/>
  <c r="K33" i="3"/>
  <c r="K32" i="3"/>
  <c r="K31" i="3"/>
  <c r="K30" i="3"/>
  <c r="K29" i="3"/>
  <c r="P39" i="3"/>
  <c r="O39" i="3"/>
  <c r="N39" i="3"/>
  <c r="M39" i="3"/>
  <c r="L39" i="3"/>
  <c r="K18" i="3"/>
  <c r="K19" i="3"/>
  <c r="K20" i="3"/>
  <c r="K21" i="3"/>
  <c r="K22" i="3"/>
  <c r="K23" i="3"/>
  <c r="K24" i="3"/>
  <c r="K25" i="3"/>
  <c r="K26" i="3"/>
  <c r="K27" i="3"/>
  <c r="K28" i="3"/>
  <c r="K39" i="3"/>
  <c r="I39" i="3"/>
  <c r="H39" i="3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6" i="2"/>
  <c r="H26" i="2"/>
  <c r="G26" i="2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P46" i="1"/>
  <c r="O46" i="1"/>
  <c r="N46" i="1"/>
  <c r="M46" i="1"/>
  <c r="L46" i="1"/>
  <c r="K46" i="1"/>
  <c r="I46" i="1"/>
  <c r="H46" i="1"/>
</calcChain>
</file>

<file path=xl/sharedStrings.xml><?xml version="1.0" encoding="utf-8"?>
<sst xmlns="http://schemas.openxmlformats.org/spreadsheetml/2006/main" count="895" uniqueCount="160">
  <si>
    <t>NOMBRE</t>
  </si>
  <si>
    <t>CONTRIBUYENTE</t>
  </si>
  <si>
    <t>PAGADO</t>
  </si>
  <si>
    <t>ZONA</t>
  </si>
  <si>
    <t>SUB ZONA</t>
  </si>
  <si>
    <t>TIPO</t>
  </si>
  <si>
    <t>COD CATASTRAL</t>
  </si>
  <si>
    <t>PACO</t>
  </si>
  <si>
    <t>A</t>
  </si>
  <si>
    <t>B</t>
  </si>
  <si>
    <t>C</t>
  </si>
  <si>
    <t>D</t>
  </si>
  <si>
    <t>A1</t>
  </si>
  <si>
    <t>B1</t>
  </si>
  <si>
    <t>C1</t>
  </si>
  <si>
    <t>TOTALES</t>
  </si>
  <si>
    <t>DEUDA</t>
  </si>
  <si>
    <t>OLGA</t>
  </si>
  <si>
    <t>JORGE</t>
  </si>
  <si>
    <t>NITALES</t>
  </si>
  <si>
    <t>ESTELA</t>
  </si>
  <si>
    <t>GARTO</t>
  </si>
  <si>
    <t>DEBORA</t>
  </si>
  <si>
    <t>MELO</t>
  </si>
  <si>
    <t>ELBA</t>
  </si>
  <si>
    <t>LAZO</t>
  </si>
  <si>
    <t>ROSA</t>
  </si>
  <si>
    <t>LUCILA</t>
  </si>
  <si>
    <t>TANGA</t>
  </si>
  <si>
    <t>ARMANDO</t>
  </si>
  <si>
    <t>CARPAS</t>
  </si>
  <si>
    <t>LOLA</t>
  </si>
  <si>
    <t>MENTO</t>
  </si>
  <si>
    <t>ZOYLA</t>
  </si>
  <si>
    <t>BECERRA</t>
  </si>
  <si>
    <t>ESTEBAN</t>
  </si>
  <si>
    <t>QUITO</t>
  </si>
  <si>
    <t>DIDO</t>
  </si>
  <si>
    <t>SOLOMEO</t>
  </si>
  <si>
    <t>PAREDES</t>
  </si>
  <si>
    <t>ALEX</t>
  </si>
  <si>
    <t>PLOSIVO</t>
  </si>
  <si>
    <t>ELENA</t>
  </si>
  <si>
    <t>NITO</t>
  </si>
  <si>
    <t>SAN</t>
  </si>
  <si>
    <t>APELLIDO</t>
  </si>
  <si>
    <t>EMITIDO</t>
  </si>
  <si>
    <t>A2</t>
  </si>
  <si>
    <t>IND</t>
  </si>
  <si>
    <t>COMER</t>
  </si>
  <si>
    <t>SERV</t>
  </si>
  <si>
    <t>PRIMA</t>
  </si>
  <si>
    <t>XXXXXXX</t>
  </si>
  <si>
    <t>YYYYYY</t>
  </si>
  <si>
    <t>ZZZZZZZZ</t>
  </si>
  <si>
    <t>FISCALIZACION</t>
  </si>
  <si>
    <t>TIPO DE PAGO</t>
  </si>
  <si>
    <t>PERSONA</t>
  </si>
  <si>
    <t>N</t>
  </si>
  <si>
    <t>J</t>
  </si>
  <si>
    <t>NUM CONTRIBUYENTE</t>
  </si>
  <si>
    <t>D1</t>
  </si>
  <si>
    <t>B2</t>
  </si>
  <si>
    <t>D2</t>
  </si>
  <si>
    <t>A3</t>
  </si>
  <si>
    <t>C2</t>
  </si>
  <si>
    <t>C3</t>
  </si>
  <si>
    <t>REGISTROS</t>
  </si>
  <si>
    <t>ALTAS</t>
  </si>
  <si>
    <t>BAJAS</t>
  </si>
  <si>
    <t>PADRON ACTUAL</t>
  </si>
  <si>
    <t>EVOLUCION DEL PADRON TOTAL</t>
  </si>
  <si>
    <t>GRACO</t>
  </si>
  <si>
    <t>MECO</t>
  </si>
  <si>
    <t>PECO</t>
  </si>
  <si>
    <t>EVOLUCION DEL PADRON POR IMPORTANCIA FISCAL</t>
  </si>
  <si>
    <t>NATURAL</t>
  </si>
  <si>
    <t>JURIDICA</t>
  </si>
  <si>
    <t>EVOLUCION DEL PADRON POR TIPO DE CONTRIBUYENTE</t>
  </si>
  <si>
    <t>SERVCIOS</t>
  </si>
  <si>
    <t>INDUSTRIAL</t>
  </si>
  <si>
    <t>RECAUDACION</t>
  </si>
  <si>
    <t>RECAUDADO</t>
  </si>
  <si>
    <t>DEUDA GENERADA</t>
  </si>
  <si>
    <t>EVOLUCION DE LA RECAUDACION</t>
  </si>
  <si>
    <t>EVOLUCION DE LA RECAUDACION POR IMPORTANCIA FISCAL</t>
  </si>
  <si>
    <t>EVOLUCION DE LA RECAUDACION POR PERIODO DE PAGO</t>
  </si>
  <si>
    <t>DE ESTA GESTION</t>
  </si>
  <si>
    <t>PRINCIPAL</t>
  </si>
  <si>
    <t>MULTAS</t>
  </si>
  <si>
    <t>ACCESORIOS</t>
  </si>
  <si>
    <t xml:space="preserve">EVOLUCION DE LA RECAUDACION POR SECTOR ECONOMICO </t>
  </si>
  <si>
    <t>PRESUPUESTADO</t>
  </si>
  <si>
    <t>DIFERENCIA</t>
  </si>
  <si>
    <t>GENERADA</t>
  </si>
  <si>
    <t>RECUPERADA</t>
  </si>
  <si>
    <t>EVOLUCION DE LA DEUDA POR IMPORTANCIA FISCAL</t>
  </si>
  <si>
    <t>GESTION</t>
  </si>
  <si>
    <t>SALDO ACUMULADO</t>
  </si>
  <si>
    <t>ACUMULADO</t>
  </si>
  <si>
    <t>EVOLUCION DE LA DEUDA POR TIPO DE DEUDA</t>
  </si>
  <si>
    <t>ADMINISTRATIVA</t>
  </si>
  <si>
    <t>PRE-JUDICIAL</t>
  </si>
  <si>
    <t>JUDICIAL</t>
  </si>
  <si>
    <t>EVOLUCION DE LA DEUDA POR TIPO DE CONTRIBUYENTE</t>
  </si>
  <si>
    <t>EVOLUCION DE LA DEUDA POR SECTOR ECONOMICA</t>
  </si>
  <si>
    <t>PRIMARIOS</t>
  </si>
  <si>
    <t>COMERCIAL</t>
  </si>
  <si>
    <t>SERVICIOS</t>
  </si>
  <si>
    <t>SECTOR A</t>
  </si>
  <si>
    <t>SECTOR B</t>
  </si>
  <si>
    <t>SECTOR C</t>
  </si>
  <si>
    <t>NUMERO DE CONTRIBUYENTES</t>
  </si>
  <si>
    <t>MONTO EN PESOS</t>
  </si>
  <si>
    <t>GERTE</t>
  </si>
  <si>
    <t>TOTAL</t>
  </si>
  <si>
    <t>TABLA MADRE DE INFORMACION BASICA</t>
  </si>
  <si>
    <t>PADRON ACUMULADO</t>
  </si>
  <si>
    <t>EVOLUCION DEL PADRON POR SECTOR ECONOMICO</t>
  </si>
  <si>
    <t>MANT. DE VALOR</t>
  </si>
  <si>
    <t>DE GEST. ANTERIORES</t>
  </si>
  <si>
    <t>EVOLUCION DE LA DEUDA POR UBICACIÓN GEOGRAFICA</t>
  </si>
  <si>
    <t>EVOLUCION DE LA DEUDA TOTAL</t>
  </si>
  <si>
    <t>CIANO</t>
  </si>
  <si>
    <t>CINDY</t>
  </si>
  <si>
    <t>NERO</t>
  </si>
  <si>
    <t xml:space="preserve">EDY </t>
  </si>
  <si>
    <t>FICIO</t>
  </si>
  <si>
    <t>ELSA</t>
  </si>
  <si>
    <t>NITARIO</t>
  </si>
  <si>
    <t>ALAN BRITO</t>
  </si>
  <si>
    <t>SACARIAS</t>
  </si>
  <si>
    <t>FLORES</t>
  </si>
  <si>
    <t>OMAR</t>
  </si>
  <si>
    <t>b</t>
  </si>
  <si>
    <t>E</t>
  </si>
  <si>
    <t>F</t>
  </si>
  <si>
    <t>TIPO DE CONTRIBUYENTE</t>
  </si>
  <si>
    <t>NATURALES</t>
  </si>
  <si>
    <t>JURIDICAS</t>
  </si>
  <si>
    <t>EVOLUCION DEL PADRON POR zona geografica</t>
  </si>
  <si>
    <t>zona 1</t>
  </si>
  <si>
    <t>zona 2</t>
  </si>
  <si>
    <t>zona 3</t>
  </si>
  <si>
    <t>zona 4</t>
  </si>
  <si>
    <t>LINEAS POR</t>
  </si>
  <si>
    <t>JURIDICO</t>
  </si>
  <si>
    <t>EVOLUCION DE LA RECAUDACION POR TIPO DE CONTRIBUYENTE</t>
  </si>
  <si>
    <t>EVOLUCION DE LA RECAUDACION POR ZONA</t>
  </si>
  <si>
    <t>COMERCIALES</t>
  </si>
  <si>
    <t>Z1</t>
  </si>
  <si>
    <t>Z2</t>
  </si>
  <si>
    <t>Z3</t>
  </si>
  <si>
    <t>Z4</t>
  </si>
  <si>
    <t>IDEM EL DE ARRIBA POR ZONA</t>
  </si>
  <si>
    <t>IGUAL QUE LOS REGISTROS</t>
  </si>
  <si>
    <t>3 GRAFICOS</t>
  </si>
  <si>
    <t>2 GRAFICOS DE 4 BARRAS</t>
  </si>
  <si>
    <t>4 GRAFICOS DE 4 LINEAS</t>
  </si>
  <si>
    <t>4 GRAFICOS DE 4 LINEAS UNO POR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</si>
</sst>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3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" fontId="3" fillId="0" borderId="11" xfId="0" applyNumberFormat="1" applyFont="1" applyBorder="1"/>
    <xf numFmtId="4" fontId="3" fillId="0" borderId="12" xfId="0" applyNumberFormat="1" applyFont="1" applyBorder="1"/>
    <xf numFmtId="4" fontId="0" fillId="0" borderId="1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left" indent="1"/>
    </xf>
    <xf numFmtId="0" fontId="3" fillId="0" borderId="1" xfId="0" applyFont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3" fillId="0" borderId="3" xfId="0" applyFont="1" applyBorder="1"/>
    <xf numFmtId="0" fontId="3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/>
    <xf numFmtId="0" fontId="0" fillId="0" borderId="14" xfId="0" applyFill="1" applyBorder="1"/>
    <xf numFmtId="0" fontId="3" fillId="0" borderId="1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5" xfId="0" applyFill="1" applyBorder="1"/>
    <xf numFmtId="0" fontId="0" fillId="0" borderId="2" xfId="0" applyFill="1" applyBorder="1" applyAlignment="1">
      <alignment horizontal="left"/>
    </xf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0" borderId="5" xfId="0" applyFill="1" applyBorder="1"/>
    <xf numFmtId="0" fontId="0" fillId="0" borderId="6" xfId="0" applyFill="1" applyBorder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/>
    <xf numFmtId="0" fontId="0" fillId="0" borderId="2" xfId="0" applyFill="1" applyBorder="1" applyAlignment="1">
      <alignment horizontal="left" indent="2"/>
    </xf>
    <xf numFmtId="0" fontId="0" fillId="0" borderId="4" xfId="0" applyFill="1" applyBorder="1" applyAlignment="1">
      <alignment horizontal="left" indent="2"/>
    </xf>
    <xf numFmtId="0" fontId="3" fillId="0" borderId="16" xfId="0" applyFont="1" applyFill="1" applyBorder="1" applyAlignment="1">
      <alignment horizontal="left"/>
    </xf>
    <xf numFmtId="0" fontId="5" fillId="0" borderId="0" xfId="0" applyFont="1" applyFill="1" applyAlignment="1"/>
    <xf numFmtId="0" fontId="0" fillId="0" borderId="1" xfId="0" applyBorder="1" applyAlignment="1">
      <alignment horizontal="left" inden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Normal" xfId="0" builtinId="0"/>
  </cellStyles>
  <dxfs count="0"/>
  <tableStyles count="0" defaultTableStyle="TableStyleMedium9" defaultPivotStyle="PivotStyleMedium4"/>
  <colors>
    <mruColors>
      <color rgb="FF6CFF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REGISTROS!$B$10</c:f>
              <c:strCache>
                <c:ptCount val="1"/>
                <c:pt idx="0">
                  <c:v>ALTAS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REGISTROS!$C$8:$E$8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REGISTROS!$C$10:$E$10</c:f>
              <c:numCache>
                <c:formatCode>General</c:formatCode>
                <c:ptCount val="3"/>
                <c:pt idx="0">
                  <c:v>32</c:v>
                </c:pt>
                <c:pt idx="1">
                  <c:v>31</c:v>
                </c:pt>
                <c:pt idx="2">
                  <c:v>32</c:v>
                </c:pt>
              </c:numCache>
            </c:numRef>
          </c:val>
        </c:ser>
        <c:ser>
          <c:idx val="1"/>
          <c:order val="1"/>
          <c:tx>
            <c:strRef>
              <c:f>REGISTROS!$B$11</c:f>
              <c:strCache>
                <c:ptCount val="1"/>
                <c:pt idx="0">
                  <c:v>BAJAS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REGISTROS!$C$8:$E$8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REGISTROS!$C$11:$E$11</c:f>
              <c:numCache>
                <c:formatCode>General</c:formatCode>
                <c:ptCount val="3"/>
                <c:pt idx="0">
                  <c:v>13</c:v>
                </c:pt>
                <c:pt idx="1">
                  <c:v>18</c:v>
                </c:pt>
                <c:pt idx="2">
                  <c:v>13</c:v>
                </c:pt>
              </c:numCache>
            </c:numRef>
          </c:val>
        </c:ser>
        <c:ser>
          <c:idx val="2"/>
          <c:order val="2"/>
          <c:tx>
            <c:strRef>
              <c:f>REGISTROS!$B$12</c:f>
              <c:strCache>
                <c:ptCount val="1"/>
                <c:pt idx="0">
                  <c:v>GESTION</c:v>
                </c:pt>
              </c:strCache>
            </c:strRef>
          </c:tx>
          <c:spPr>
            <a:solidFill>
              <a:srgbClr val="6CFF26"/>
            </a:solidFill>
          </c:spPr>
          <c:invertIfNegative val="0"/>
          <c:cat>
            <c:numRef>
              <c:f>REGISTROS!$C$8:$E$8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REGISTROS!$C$12:$E$12</c:f>
              <c:numCache>
                <c:formatCode>General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19</c:v>
                </c:pt>
              </c:numCache>
            </c:numRef>
          </c:val>
        </c:ser>
        <c:ser>
          <c:idx val="4"/>
          <c:order val="3"/>
          <c:tx>
            <c:v>ACUMULADO</c:v>
          </c:tx>
          <c:spPr>
            <a:solidFill>
              <a:srgbClr val="FFFF00"/>
            </a:solidFill>
          </c:spPr>
          <c:invertIfNegative val="0"/>
          <c:cat>
            <c:numRef>
              <c:f>REGISTROS!$C$8:$E$8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REGISTROS!$C$14:$E$14</c:f>
              <c:numCache>
                <c:formatCode>General</c:formatCode>
                <c:ptCount val="3"/>
                <c:pt idx="0">
                  <c:v>19</c:v>
                </c:pt>
                <c:pt idx="1">
                  <c:v>32</c:v>
                </c:pt>
                <c:pt idx="2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9708920"/>
        <c:axId val="289727096"/>
        <c:axId val="0"/>
      </c:bar3DChart>
      <c:catAx>
        <c:axId val="159708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727096"/>
        <c:crosses val="autoZero"/>
        <c:auto val="1"/>
        <c:lblAlgn val="ctr"/>
        <c:lblOffset val="100"/>
        <c:noMultiLvlLbl val="0"/>
      </c:catAx>
      <c:valAx>
        <c:axId val="289727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708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ALTAS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REGISTROS!$C$21:$E$21</c:f>
              <c:numCache>
                <c:formatCode>General</c:formatCode>
                <c:ptCount val="3"/>
                <c:pt idx="0">
                  <c:v>10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</c:ser>
        <c:ser>
          <c:idx val="4"/>
          <c:order val="1"/>
          <c:tx>
            <c:v>BAJAS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REGISTROS!$C$25:$E$25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8"/>
          <c:order val="2"/>
          <c:tx>
            <c:v>GESTION</c:v>
          </c:tx>
          <c:spPr>
            <a:solidFill>
              <a:srgbClr val="6CFF2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REGISTROS!$C$29:$E$29</c:f>
              <c:numCache>
                <c:formatCode>General</c:formatCode>
                <c:ptCount val="3"/>
                <c:pt idx="0">
                  <c:v>9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</c:ser>
        <c:ser>
          <c:idx val="12"/>
          <c:order val="3"/>
          <c:tx>
            <c:v>ACUMULADO</c:v>
          </c:tx>
          <c:spPr>
            <a:solidFill>
              <a:srgbClr val="FFFF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REGISTROS!$C$33:$E$33</c:f>
              <c:numCache>
                <c:formatCode>General</c:formatCode>
                <c:ptCount val="3"/>
                <c:pt idx="0">
                  <c:v>14</c:v>
                </c:pt>
                <c:pt idx="1">
                  <c:v>24</c:v>
                </c:pt>
                <c:pt idx="2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440080"/>
        <c:axId val="290246280"/>
      </c:barChart>
      <c:catAx>
        <c:axId val="29144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0246280"/>
        <c:crosses val="autoZero"/>
        <c:auto val="1"/>
        <c:lblAlgn val="ctr"/>
        <c:lblOffset val="100"/>
        <c:noMultiLvlLbl val="0"/>
      </c:catAx>
      <c:valAx>
        <c:axId val="29024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440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ALTAS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REGISTROS!$C$22:$E$22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7</c:v>
                </c:pt>
              </c:numCache>
            </c:numRef>
          </c:val>
        </c:ser>
        <c:ser>
          <c:idx val="4"/>
          <c:order val="1"/>
          <c:tx>
            <c:v>BAJAS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REGISTROS!$C$26:$E$26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</c:ser>
        <c:ser>
          <c:idx val="8"/>
          <c:order val="2"/>
          <c:tx>
            <c:v>GESTION</c:v>
          </c:tx>
          <c:spPr>
            <a:solidFill>
              <a:srgbClr val="6CFF2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REGISTROS!$C$30:$E$30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ser>
          <c:idx val="12"/>
          <c:order val="3"/>
          <c:tx>
            <c:v>ACUMULADO</c:v>
          </c:tx>
          <c:spPr>
            <a:solidFill>
              <a:srgbClr val="FFFF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REGISTROS!$C$18:$E$18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REGISTROS!$C$34:$E$34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646616"/>
        <c:axId val="290647008"/>
      </c:barChart>
      <c:catAx>
        <c:axId val="290646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0647008"/>
        <c:crosses val="autoZero"/>
        <c:auto val="1"/>
        <c:lblAlgn val="ctr"/>
        <c:lblOffset val="100"/>
        <c:noMultiLvlLbl val="0"/>
      </c:catAx>
      <c:valAx>
        <c:axId val="2906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646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ALTAS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REGISTROS!$C$39:$E$39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REGISTROS!$C$42:$E$42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16</c:v>
                </c:pt>
              </c:numCache>
            </c:numRef>
          </c:val>
        </c:ser>
        <c:ser>
          <c:idx val="3"/>
          <c:order val="1"/>
          <c:tx>
            <c:v>BAJAS</c:v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REGISTROS!$C$39:$E$39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REGISTROS!$C$45:$E$45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</c:ser>
        <c:ser>
          <c:idx val="6"/>
          <c:order val="2"/>
          <c:tx>
            <c:v>GESTION</c:v>
          </c:tx>
          <c:spPr>
            <a:solidFill>
              <a:srgbClr val="6CFF26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REGISTROS!$C$39:$E$39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REGISTROS!$C$48:$E$48</c:f>
              <c:numCache>
                <c:formatCode>General</c:formatCode>
                <c:ptCount val="3"/>
                <c:pt idx="0">
                  <c:v>14</c:v>
                </c:pt>
                <c:pt idx="1">
                  <c:v>8</c:v>
                </c:pt>
                <c:pt idx="2">
                  <c:v>7</c:v>
                </c:pt>
              </c:numCache>
            </c:numRef>
          </c:val>
        </c:ser>
        <c:ser>
          <c:idx val="9"/>
          <c:order val="3"/>
          <c:tx>
            <c:v>ACUMULADO</c:v>
          </c:tx>
          <c:spPr>
            <a:solidFill>
              <a:srgbClr val="FFFF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REGISTROS!$C$39:$E$39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REGISTROS!$C$51:$E$51</c:f>
              <c:numCache>
                <c:formatCode>General</c:formatCode>
                <c:ptCount val="3"/>
                <c:pt idx="0">
                  <c:v>19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647792"/>
        <c:axId val="290648184"/>
      </c:barChart>
      <c:catAx>
        <c:axId val="29064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0648184"/>
        <c:crosses val="autoZero"/>
        <c:auto val="1"/>
        <c:lblAlgn val="ctr"/>
        <c:lblOffset val="100"/>
        <c:noMultiLvlLbl val="0"/>
      </c:catAx>
      <c:valAx>
        <c:axId val="290648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647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RECAUDACION!$C$10:$E$10</c:f>
              <c:numCache>
                <c:formatCode>General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RECAUDACION!$C$11:$E$11</c:f>
              <c:numCache>
                <c:formatCode>General</c:formatCode>
                <c:ptCount val="3"/>
                <c:pt idx="0">
                  <c:v>180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RECAUDACION!$C$12:$E$12</c:f>
              <c:numCache>
                <c:formatCode>General</c:formatCode>
                <c:ptCount val="3"/>
                <c:pt idx="0">
                  <c:v>20</c:v>
                </c:pt>
                <c:pt idx="1">
                  <c:v>150</c:v>
                </c:pt>
                <c:pt idx="2">
                  <c:v>280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649360"/>
        <c:axId val="290649752"/>
      </c:barChart>
      <c:catAx>
        <c:axId val="2906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49752"/>
        <c:crosses val="autoZero"/>
        <c:auto val="1"/>
        <c:lblAlgn val="ctr"/>
        <c:lblOffset val="100"/>
        <c:noMultiLvlLbl val="0"/>
      </c:catAx>
      <c:valAx>
        <c:axId val="29064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4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30076443569553807"/>
          <c:w val="0.87753018372703417"/>
          <c:h val="0.61498432487605714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RECAUDACION!$C$28:$E$28</c:f>
              <c:numCache>
                <c:formatCode>General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RECAUDACION!$C$32:$E$32</c:f>
              <c:numCache>
                <c:formatCode>General</c:formatCode>
                <c:ptCount val="3"/>
                <c:pt idx="0">
                  <c:v>150</c:v>
                </c:pt>
                <c:pt idx="1">
                  <c:v>280</c:v>
                </c:pt>
                <c:pt idx="2">
                  <c:v>250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RECAUDACION!$C$37:$E$37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650536"/>
        <c:axId val="290650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RECAUDACION!$C$27:$E$27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350</c:v>
                      </c:pt>
                      <c:pt idx="1">
                        <c:v>600</c:v>
                      </c:pt>
                      <c:pt idx="2">
                        <c:v>900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RECAUDACION!$C$29:$E$29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RECAUDACION!$C$30:$E$30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200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RECAUDACION!$C$31:$E$31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270</c:v>
                      </c:pt>
                      <c:pt idx="1">
                        <c:v>411</c:v>
                      </c:pt>
                      <c:pt idx="2">
                        <c:v>524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RECAUDACION!$C$33:$E$33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80</c:v>
                      </c:pt>
                      <c:pt idx="1">
                        <c:v>81</c:v>
                      </c:pt>
                      <c:pt idx="2">
                        <c:v>74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RECAUDACION!$C$34:$E$34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50</c:v>
                      </c:pt>
                      <c:pt idx="2">
                        <c:v>200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RECAUDACION!$C$35:$E$35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RECAUDACION!$C$36:$E$36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80</c:v>
                      </c:pt>
                      <c:pt idx="1">
                        <c:v>189</c:v>
                      </c:pt>
                      <c:pt idx="2">
                        <c:v>376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RECAUDACION!$C$38:$E$38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119</c:v>
                      </c:pt>
                      <c:pt idx="2">
                        <c:v>226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RECAUDACION!$C$39:$E$39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50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9065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50928"/>
        <c:crosses val="autoZero"/>
        <c:auto val="1"/>
        <c:lblAlgn val="ctr"/>
        <c:lblOffset val="100"/>
        <c:noMultiLvlLbl val="0"/>
      </c:catAx>
      <c:valAx>
        <c:axId val="2906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5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RECAUDACION!$C$46:$E$46</c:f>
              <c:numCache>
                <c:formatCode>General</c:formatCode>
                <c:ptCount val="3"/>
                <c:pt idx="0">
                  <c:v>80</c:v>
                </c:pt>
                <c:pt idx="1">
                  <c:v>90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RECAUDACION!$C$47:$E$47</c:f>
              <c:numCache>
                <c:formatCode>General</c:formatCode>
                <c:ptCount val="3"/>
                <c:pt idx="0">
                  <c:v>40</c:v>
                </c:pt>
                <c:pt idx="1">
                  <c:v>30</c:v>
                </c:pt>
                <c:pt idx="2">
                  <c:v>20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RECAUDACION!$C$48:$E$48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RECAUDACION!$C$49:$E$49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RECAUDACION!$C$50:$E$50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RECAUDACION!$C$51:$E$51</c:f>
              <c:numCache>
                <c:formatCode>General</c:formatCode>
                <c:ptCount val="3"/>
                <c:pt idx="0">
                  <c:v>22</c:v>
                </c:pt>
                <c:pt idx="1">
                  <c:v>18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648968"/>
        <c:axId val="290651712"/>
      </c:barChart>
      <c:catAx>
        <c:axId val="29064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51712"/>
        <c:crosses val="autoZero"/>
        <c:auto val="1"/>
        <c:lblAlgn val="ctr"/>
        <c:lblOffset val="100"/>
        <c:noMultiLvlLbl val="0"/>
      </c:catAx>
      <c:valAx>
        <c:axId val="2906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4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RECAUDACION!$C$73:$C$76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RECAUDACION!$D$73:$D$76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10</c:v>
                </c:pt>
                <c:pt idx="3">
                  <c:v>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RECAUDACION!$E$73:$E$76</c:f>
              <c:numCache>
                <c:formatCode>General</c:formatCode>
                <c:ptCount val="4"/>
                <c:pt idx="0">
                  <c:v>30</c:v>
                </c:pt>
                <c:pt idx="1">
                  <c:v>50</c:v>
                </c:pt>
                <c:pt idx="2">
                  <c:v>50</c:v>
                </c:pt>
                <c:pt idx="3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652496"/>
        <c:axId val="290652888"/>
      </c:lineChart>
      <c:catAx>
        <c:axId val="29065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52888"/>
        <c:crosses val="autoZero"/>
        <c:auto val="1"/>
        <c:lblAlgn val="ctr"/>
        <c:lblOffset val="100"/>
        <c:noMultiLvlLbl val="0"/>
      </c:catAx>
      <c:valAx>
        <c:axId val="2906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28221</xdr:colOff>
      <xdr:row>5</xdr:row>
      <xdr:rowOff>186972</xdr:rowOff>
    </xdr:from>
    <xdr:to>
      <xdr:col>10</xdr:col>
      <xdr:colOff>496710</xdr:colOff>
      <xdr:row>14</xdr:row>
      <xdr:rowOff>70556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317500</xdr:colOff>
      <xdr:row>19</xdr:row>
      <xdr:rowOff>35984</xdr:rowOff>
    </xdr:from>
    <xdr:to>
      <xdr:col>10</xdr:col>
      <xdr:colOff>762000</xdr:colOff>
      <xdr:row>33</xdr:row>
      <xdr:rowOff>112184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444500</xdr:colOff>
      <xdr:row>33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585610</xdr:colOff>
      <xdr:row>40</xdr:row>
      <xdr:rowOff>169333</xdr:rowOff>
    </xdr:from>
    <xdr:to>
      <xdr:col>10</xdr:col>
      <xdr:colOff>754943</xdr:colOff>
      <xdr:row>52</xdr:row>
      <xdr:rowOff>27516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432955</xdr:colOff>
      <xdr:row>3</xdr:row>
      <xdr:rowOff>213013</xdr:rowOff>
    </xdr:from>
    <xdr:to>
      <xdr:col>16</xdr:col>
      <xdr:colOff>17318</xdr:colOff>
      <xdr:row>15</xdr:row>
      <xdr:rowOff>167986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554182</xdr:colOff>
      <xdr:row>24</xdr:row>
      <xdr:rowOff>161058</xdr:rowOff>
    </xdr:from>
    <xdr:to>
      <xdr:col>16</xdr:col>
      <xdr:colOff>138545</xdr:colOff>
      <xdr:row>37</xdr:row>
      <xdr:rowOff>202621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86591</xdr:colOff>
      <xdr:row>41</xdr:row>
      <xdr:rowOff>22513</xdr:rowOff>
    </xdr:from>
    <xdr:to>
      <xdr:col>16</xdr:col>
      <xdr:colOff>502227</xdr:colOff>
      <xdr:row>54</xdr:row>
      <xdr:rowOff>64077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467591</xdr:colOff>
      <xdr:row>69</xdr:row>
      <xdr:rowOff>22512</xdr:rowOff>
    </xdr:from>
    <xdr:to>
      <xdr:col>16</xdr:col>
      <xdr:colOff>51954</xdr:colOff>
      <xdr:row>82</xdr:row>
      <xdr:rowOff>64076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workbookViewId="0">
      <selection activeCell="F5" sqref="F5"/>
    </sheetView>
  </sheetViews>
  <sheetFormatPr baseColWidth="10" defaultRowHeight="15.75" x14ac:dyDescent="0.25"/>
  <cols>
    <col min="2" max="2" width="6.875" customWidth="1"/>
    <col min="6" max="6" width="5.125" customWidth="1"/>
    <col min="9" max="9" width="6.5" customWidth="1"/>
    <col min="11" max="11" width="6.375" customWidth="1"/>
    <col min="15" max="15" width="6.125" customWidth="1"/>
  </cols>
  <sheetData>
    <row r="3" spans="2:15" x14ac:dyDescent="0.25">
      <c r="B3" s="72" t="s">
        <v>116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2:15" ht="16.5" thickBot="1" x14ac:dyDescent="0.3"/>
    <row r="5" spans="2:15" ht="95.25" thickBot="1" x14ac:dyDescent="0.3">
      <c r="B5" s="15" t="s">
        <v>1</v>
      </c>
      <c r="C5" s="16" t="s">
        <v>0</v>
      </c>
      <c r="D5" s="16" t="s">
        <v>45</v>
      </c>
      <c r="E5" s="16" t="s">
        <v>60</v>
      </c>
      <c r="F5" s="16" t="s">
        <v>137</v>
      </c>
      <c r="G5" s="16" t="s">
        <v>46</v>
      </c>
      <c r="H5" s="16" t="s">
        <v>2</v>
      </c>
      <c r="I5" s="16" t="s">
        <v>56</v>
      </c>
      <c r="J5" s="16" t="s">
        <v>16</v>
      </c>
      <c r="K5" s="16" t="s">
        <v>3</v>
      </c>
      <c r="L5" s="16" t="s">
        <v>4</v>
      </c>
      <c r="M5" s="16" t="s">
        <v>5</v>
      </c>
      <c r="N5" s="16" t="s">
        <v>6</v>
      </c>
      <c r="O5" s="17" t="s">
        <v>55</v>
      </c>
    </row>
    <row r="6" spans="2:15" ht="16.5" thickTop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5">
      <c r="B7" s="4">
        <v>1</v>
      </c>
      <c r="C7" s="3" t="s">
        <v>31</v>
      </c>
      <c r="D7" s="3" t="s">
        <v>32</v>
      </c>
      <c r="E7" s="3">
        <v>1234</v>
      </c>
      <c r="F7" s="3" t="s">
        <v>58</v>
      </c>
      <c r="G7" s="20">
        <v>100</v>
      </c>
      <c r="H7" s="20">
        <v>100</v>
      </c>
      <c r="I7" s="3">
        <v>1</v>
      </c>
      <c r="J7" s="3">
        <f>+G7-H7</f>
        <v>0</v>
      </c>
      <c r="K7" s="3" t="s">
        <v>8</v>
      </c>
      <c r="L7" s="3" t="s">
        <v>12</v>
      </c>
      <c r="M7" s="3" t="s">
        <v>48</v>
      </c>
      <c r="N7" s="3" t="s">
        <v>52</v>
      </c>
      <c r="O7" s="5" t="s">
        <v>8</v>
      </c>
    </row>
    <row r="8" spans="2:15" x14ac:dyDescent="0.25">
      <c r="B8" s="4">
        <f>+B7+1</f>
        <v>2</v>
      </c>
      <c r="C8" s="3" t="s">
        <v>27</v>
      </c>
      <c r="D8" s="3" t="s">
        <v>28</v>
      </c>
      <c r="E8" s="3">
        <v>2345</v>
      </c>
      <c r="F8" s="3" t="s">
        <v>58</v>
      </c>
      <c r="G8" s="20">
        <v>250</v>
      </c>
      <c r="H8" s="20">
        <v>250</v>
      </c>
      <c r="I8" s="3">
        <v>2</v>
      </c>
      <c r="J8" s="3">
        <f t="shared" ref="J8:J19" si="0">+G8-H8</f>
        <v>0</v>
      </c>
      <c r="K8" s="3" t="s">
        <v>9</v>
      </c>
      <c r="L8" s="3" t="s">
        <v>13</v>
      </c>
      <c r="M8" s="3" t="s">
        <v>49</v>
      </c>
      <c r="N8" s="3" t="s">
        <v>53</v>
      </c>
      <c r="O8" s="5" t="s">
        <v>9</v>
      </c>
    </row>
    <row r="9" spans="2:15" x14ac:dyDescent="0.25">
      <c r="B9" s="4">
        <f t="shared" ref="B9:B19" si="1">+B8+1</f>
        <v>3</v>
      </c>
      <c r="C9" s="3" t="s">
        <v>29</v>
      </c>
      <c r="D9" s="3" t="s">
        <v>30</v>
      </c>
      <c r="E9" s="3">
        <v>3456</v>
      </c>
      <c r="F9" s="3" t="s">
        <v>58</v>
      </c>
      <c r="G9" s="20">
        <v>2000</v>
      </c>
      <c r="H9" s="20"/>
      <c r="I9" s="3">
        <v>1</v>
      </c>
      <c r="J9" s="3">
        <f t="shared" si="0"/>
        <v>2000</v>
      </c>
      <c r="K9" s="3" t="s">
        <v>10</v>
      </c>
      <c r="L9" s="3" t="s">
        <v>14</v>
      </c>
      <c r="M9" s="3" t="s">
        <v>50</v>
      </c>
      <c r="N9" s="3" t="s">
        <v>54</v>
      </c>
      <c r="O9" s="5" t="s">
        <v>10</v>
      </c>
    </row>
    <row r="10" spans="2:15" x14ac:dyDescent="0.25">
      <c r="B10" s="4">
        <f t="shared" si="1"/>
        <v>4</v>
      </c>
      <c r="C10" s="3" t="s">
        <v>22</v>
      </c>
      <c r="D10" s="3" t="s">
        <v>23</v>
      </c>
      <c r="E10" s="3">
        <v>4567</v>
      </c>
      <c r="F10" s="3" t="s">
        <v>58</v>
      </c>
      <c r="G10" s="20">
        <v>250</v>
      </c>
      <c r="H10" s="20">
        <v>250</v>
      </c>
      <c r="I10" s="3">
        <v>2</v>
      </c>
      <c r="J10" s="3">
        <f t="shared" si="0"/>
        <v>0</v>
      </c>
      <c r="K10" s="3" t="s">
        <v>11</v>
      </c>
      <c r="L10" s="3" t="s">
        <v>61</v>
      </c>
      <c r="M10" s="3" t="s">
        <v>51</v>
      </c>
      <c r="N10" s="3" t="s">
        <v>52</v>
      </c>
      <c r="O10" s="5" t="s">
        <v>8</v>
      </c>
    </row>
    <row r="11" spans="2:15" x14ac:dyDescent="0.25">
      <c r="B11" s="4">
        <f t="shared" si="1"/>
        <v>5</v>
      </c>
      <c r="C11" s="3" t="s">
        <v>24</v>
      </c>
      <c r="D11" s="3" t="s">
        <v>25</v>
      </c>
      <c r="E11" s="3">
        <v>56789</v>
      </c>
      <c r="F11" s="3" t="s">
        <v>58</v>
      </c>
      <c r="G11" s="20">
        <v>4000</v>
      </c>
      <c r="H11" s="20">
        <v>4000</v>
      </c>
      <c r="I11" s="3">
        <v>2</v>
      </c>
      <c r="J11" s="3">
        <f t="shared" si="0"/>
        <v>0</v>
      </c>
      <c r="K11" s="3" t="s">
        <v>8</v>
      </c>
      <c r="L11" s="3" t="s">
        <v>47</v>
      </c>
      <c r="M11" s="3" t="s">
        <v>48</v>
      </c>
      <c r="N11" s="3" t="s">
        <v>53</v>
      </c>
      <c r="O11" s="5" t="s">
        <v>9</v>
      </c>
    </row>
    <row r="12" spans="2:15" x14ac:dyDescent="0.25">
      <c r="B12" s="4">
        <f t="shared" si="1"/>
        <v>6</v>
      </c>
      <c r="C12" s="3" t="s">
        <v>33</v>
      </c>
      <c r="D12" s="3" t="s">
        <v>34</v>
      </c>
      <c r="E12" s="3">
        <v>875</v>
      </c>
      <c r="F12" s="3" t="s">
        <v>59</v>
      </c>
      <c r="G12" s="20">
        <v>20</v>
      </c>
      <c r="H12" s="20"/>
      <c r="I12" s="3">
        <v>2</v>
      </c>
      <c r="J12" s="3">
        <f t="shared" si="0"/>
        <v>20</v>
      </c>
      <c r="K12" s="3" t="s">
        <v>9</v>
      </c>
      <c r="L12" s="3" t="s">
        <v>62</v>
      </c>
      <c r="M12" s="3" t="s">
        <v>49</v>
      </c>
      <c r="N12" s="3" t="s">
        <v>54</v>
      </c>
      <c r="O12" s="5" t="s">
        <v>10</v>
      </c>
    </row>
    <row r="13" spans="2:15" x14ac:dyDescent="0.25">
      <c r="B13" s="4">
        <f t="shared" si="1"/>
        <v>7</v>
      </c>
      <c r="C13" s="3" t="s">
        <v>26</v>
      </c>
      <c r="D13" s="3" t="s">
        <v>23</v>
      </c>
      <c r="E13" s="3">
        <v>3488</v>
      </c>
      <c r="F13" s="3" t="s">
        <v>59</v>
      </c>
      <c r="G13" s="20">
        <v>40</v>
      </c>
      <c r="H13" s="20">
        <v>40</v>
      </c>
      <c r="I13" s="3">
        <v>2</v>
      </c>
      <c r="J13" s="3">
        <f t="shared" si="0"/>
        <v>0</v>
      </c>
      <c r="K13" s="3" t="s">
        <v>10</v>
      </c>
      <c r="L13" s="3" t="s">
        <v>14</v>
      </c>
      <c r="M13" s="3" t="s">
        <v>50</v>
      </c>
      <c r="N13" s="3" t="s">
        <v>52</v>
      </c>
      <c r="O13" s="5" t="s">
        <v>8</v>
      </c>
    </row>
    <row r="14" spans="2:15" x14ac:dyDescent="0.25">
      <c r="B14" s="4">
        <f t="shared" si="1"/>
        <v>8</v>
      </c>
      <c r="C14" s="3" t="s">
        <v>35</v>
      </c>
      <c r="D14" s="3" t="s">
        <v>36</v>
      </c>
      <c r="E14" s="3">
        <v>4857654</v>
      </c>
      <c r="F14" s="3" t="s">
        <v>58</v>
      </c>
      <c r="G14" s="20">
        <v>200</v>
      </c>
      <c r="H14" s="20"/>
      <c r="I14" s="3">
        <v>2</v>
      </c>
      <c r="J14" s="3">
        <f t="shared" si="0"/>
        <v>200</v>
      </c>
      <c r="K14" s="3" t="s">
        <v>11</v>
      </c>
      <c r="L14" s="3" t="s">
        <v>63</v>
      </c>
      <c r="M14" s="3" t="s">
        <v>51</v>
      </c>
      <c r="N14" s="3" t="s">
        <v>53</v>
      </c>
      <c r="O14" s="5" t="s">
        <v>9</v>
      </c>
    </row>
    <row r="15" spans="2:15" x14ac:dyDescent="0.25">
      <c r="B15" s="4">
        <f t="shared" si="1"/>
        <v>9</v>
      </c>
      <c r="C15" s="3" t="s">
        <v>7</v>
      </c>
      <c r="D15" s="3" t="s">
        <v>114</v>
      </c>
      <c r="E15" s="3">
        <v>13564687</v>
      </c>
      <c r="F15" s="3" t="s">
        <v>59</v>
      </c>
      <c r="G15" s="20">
        <v>100</v>
      </c>
      <c r="H15" s="20">
        <v>100</v>
      </c>
      <c r="I15" s="3">
        <v>2</v>
      </c>
      <c r="J15" s="3">
        <f t="shared" si="0"/>
        <v>0</v>
      </c>
      <c r="K15" s="3" t="s">
        <v>8</v>
      </c>
      <c r="L15" s="3" t="s">
        <v>64</v>
      </c>
      <c r="M15" s="3" t="s">
        <v>48</v>
      </c>
      <c r="N15" s="3" t="s">
        <v>54</v>
      </c>
      <c r="O15" s="5" t="s">
        <v>10</v>
      </c>
    </row>
    <row r="16" spans="2:15" x14ac:dyDescent="0.25">
      <c r="B16" s="4">
        <f t="shared" si="1"/>
        <v>10</v>
      </c>
      <c r="C16" s="3" t="s">
        <v>38</v>
      </c>
      <c r="D16" s="3" t="s">
        <v>39</v>
      </c>
      <c r="E16" s="3">
        <v>236467</v>
      </c>
      <c r="F16" s="3" t="s">
        <v>58</v>
      </c>
      <c r="G16" s="20">
        <v>700</v>
      </c>
      <c r="H16" s="20">
        <v>700</v>
      </c>
      <c r="I16" s="3">
        <v>1</v>
      </c>
      <c r="J16" s="3">
        <f t="shared" si="0"/>
        <v>0</v>
      </c>
      <c r="K16" s="3" t="s">
        <v>10</v>
      </c>
      <c r="L16" s="3" t="s">
        <v>14</v>
      </c>
      <c r="M16" s="3" t="s">
        <v>49</v>
      </c>
      <c r="N16" s="3" t="s">
        <v>52</v>
      </c>
      <c r="O16" s="5" t="s">
        <v>8</v>
      </c>
    </row>
    <row r="17" spans="2:15" x14ac:dyDescent="0.25">
      <c r="B17" s="4">
        <f t="shared" si="1"/>
        <v>11</v>
      </c>
      <c r="C17" s="3" t="s">
        <v>35</v>
      </c>
      <c r="D17" s="3" t="s">
        <v>37</v>
      </c>
      <c r="E17" s="3">
        <v>214654</v>
      </c>
      <c r="F17" s="3" t="s">
        <v>59</v>
      </c>
      <c r="G17" s="20">
        <v>100</v>
      </c>
      <c r="H17" s="20">
        <v>100</v>
      </c>
      <c r="I17" s="3">
        <v>1</v>
      </c>
      <c r="J17" s="3">
        <f t="shared" si="0"/>
        <v>0</v>
      </c>
      <c r="K17" s="3" t="s">
        <v>10</v>
      </c>
      <c r="L17" s="3" t="s">
        <v>65</v>
      </c>
      <c r="M17" s="3" t="s">
        <v>50</v>
      </c>
      <c r="N17" s="3" t="s">
        <v>53</v>
      </c>
      <c r="O17" s="5" t="s">
        <v>9</v>
      </c>
    </row>
    <row r="18" spans="2:15" x14ac:dyDescent="0.25">
      <c r="B18" s="4">
        <f t="shared" si="1"/>
        <v>12</v>
      </c>
      <c r="C18" s="3" t="s">
        <v>40</v>
      </c>
      <c r="D18" s="3" t="s">
        <v>41</v>
      </c>
      <c r="E18" s="3">
        <v>6798765</v>
      </c>
      <c r="F18" s="3" t="s">
        <v>58</v>
      </c>
      <c r="G18" s="20">
        <v>250</v>
      </c>
      <c r="H18" s="20"/>
      <c r="I18" s="3">
        <v>2</v>
      </c>
      <c r="J18" s="3">
        <f t="shared" si="0"/>
        <v>250</v>
      </c>
      <c r="K18" s="3" t="s">
        <v>10</v>
      </c>
      <c r="L18" s="3" t="s">
        <v>66</v>
      </c>
      <c r="M18" s="3" t="s">
        <v>51</v>
      </c>
      <c r="N18" s="3" t="s">
        <v>54</v>
      </c>
      <c r="O18" s="5" t="s">
        <v>10</v>
      </c>
    </row>
    <row r="19" spans="2:15" x14ac:dyDescent="0.25">
      <c r="B19" s="4">
        <f t="shared" si="1"/>
        <v>13</v>
      </c>
      <c r="C19" s="3" t="s">
        <v>42</v>
      </c>
      <c r="D19" s="3" t="s">
        <v>43</v>
      </c>
      <c r="E19" s="3">
        <v>54</v>
      </c>
      <c r="F19" s="3" t="s">
        <v>59</v>
      </c>
      <c r="G19" s="20">
        <v>2000</v>
      </c>
      <c r="H19" s="20"/>
      <c r="I19" s="3">
        <v>1</v>
      </c>
      <c r="J19" s="3">
        <f t="shared" si="0"/>
        <v>2000</v>
      </c>
      <c r="K19" s="3" t="s">
        <v>8</v>
      </c>
      <c r="L19" s="3" t="s">
        <v>12</v>
      </c>
      <c r="M19" s="3" t="s">
        <v>48</v>
      </c>
      <c r="N19" s="3" t="s">
        <v>52</v>
      </c>
      <c r="O19" s="5" t="s">
        <v>8</v>
      </c>
    </row>
    <row r="20" spans="2:15" x14ac:dyDescent="0.25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</row>
    <row r="21" spans="2:15" x14ac:dyDescent="0.2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</row>
    <row r="22" spans="2:15" x14ac:dyDescent="0.2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</row>
    <row r="23" spans="2:15" x14ac:dyDescent="0.25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</row>
    <row r="24" spans="2:15" x14ac:dyDescent="0.25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</row>
    <row r="25" spans="2:15" ht="16.5" thickBot="1" x14ac:dyDescent="0.3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2:15" ht="16.5" thickBot="1" x14ac:dyDescent="0.3">
      <c r="B26" s="9"/>
      <c r="C26" s="18" t="s">
        <v>115</v>
      </c>
      <c r="D26" s="18"/>
      <c r="E26" s="18"/>
      <c r="F26" s="18"/>
      <c r="G26" s="18">
        <f>+SUM(G6:G25)</f>
        <v>10010</v>
      </c>
      <c r="H26" s="18">
        <f t="shared" ref="H26:J26" si="2">+SUM(H6:H25)</f>
        <v>5540</v>
      </c>
      <c r="I26" s="18"/>
      <c r="J26" s="18">
        <f t="shared" si="2"/>
        <v>4470</v>
      </c>
      <c r="K26" s="18"/>
      <c r="L26" s="18"/>
      <c r="M26" s="18"/>
      <c r="N26" s="18"/>
      <c r="O26" s="19"/>
    </row>
  </sheetData>
  <mergeCells count="1">
    <mergeCell ref="B3:O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P46"/>
  <sheetViews>
    <sheetView topLeftCell="A14" workbookViewId="0">
      <selection activeCell="C22" sqref="C22:Q22"/>
    </sheetView>
  </sheetViews>
  <sheetFormatPr baseColWidth="10" defaultRowHeight="15.75" x14ac:dyDescent="0.25"/>
  <cols>
    <col min="3" max="3" width="5.875" customWidth="1"/>
    <col min="7" max="7" width="5.125" customWidth="1"/>
    <col min="10" max="10" width="6.5" customWidth="1"/>
    <col min="12" max="12" width="6.375" customWidth="1"/>
  </cols>
  <sheetData>
    <row r="16" spans="3:16" x14ac:dyDescent="0.25">
      <c r="C16" t="s">
        <v>1</v>
      </c>
      <c r="D16" t="s">
        <v>0</v>
      </c>
      <c r="E16" t="s">
        <v>45</v>
      </c>
      <c r="F16" t="s">
        <v>60</v>
      </c>
      <c r="G16" t="s">
        <v>57</v>
      </c>
      <c r="H16" t="s">
        <v>46</v>
      </c>
      <c r="I16" t="s">
        <v>2</v>
      </c>
      <c r="J16" t="s">
        <v>56</v>
      </c>
      <c r="K16" t="s">
        <v>16</v>
      </c>
      <c r="L16" t="s">
        <v>3</v>
      </c>
      <c r="M16" t="s">
        <v>4</v>
      </c>
      <c r="N16" t="s">
        <v>5</v>
      </c>
      <c r="O16" t="s">
        <v>6</v>
      </c>
      <c r="P16" t="s">
        <v>55</v>
      </c>
    </row>
    <row r="18" spans="3:16" x14ac:dyDescent="0.25">
      <c r="C18">
        <v>1</v>
      </c>
      <c r="D18" t="s">
        <v>31</v>
      </c>
      <c r="E18" t="s">
        <v>32</v>
      </c>
      <c r="F18">
        <v>1234</v>
      </c>
      <c r="G18" t="s">
        <v>58</v>
      </c>
      <c r="H18">
        <v>100</v>
      </c>
      <c r="I18">
        <v>100</v>
      </c>
      <c r="J18">
        <v>1</v>
      </c>
      <c r="K18">
        <f>+H18-I18</f>
        <v>0</v>
      </c>
      <c r="L18" t="s">
        <v>8</v>
      </c>
      <c r="M18" t="s">
        <v>12</v>
      </c>
      <c r="N18" t="s">
        <v>48</v>
      </c>
      <c r="O18" t="s">
        <v>52</v>
      </c>
      <c r="P18" t="s">
        <v>8</v>
      </c>
    </row>
    <row r="19" spans="3:16" x14ac:dyDescent="0.25">
      <c r="C19">
        <f>+C18+1</f>
        <v>2</v>
      </c>
      <c r="D19" t="s">
        <v>27</v>
      </c>
      <c r="E19" t="s">
        <v>28</v>
      </c>
      <c r="F19">
        <v>2345</v>
      </c>
      <c r="G19" t="s">
        <v>58</v>
      </c>
      <c r="H19">
        <v>250</v>
      </c>
      <c r="I19">
        <v>250</v>
      </c>
      <c r="J19">
        <v>2</v>
      </c>
      <c r="K19">
        <f t="shared" ref="K19:K39" si="0">+H19-I19</f>
        <v>0</v>
      </c>
      <c r="L19" t="s">
        <v>9</v>
      </c>
      <c r="M19" t="s">
        <v>13</v>
      </c>
      <c r="N19" t="s">
        <v>49</v>
      </c>
      <c r="O19" t="s">
        <v>53</v>
      </c>
      <c r="P19" t="s">
        <v>9</v>
      </c>
    </row>
    <row r="20" spans="3:16" x14ac:dyDescent="0.25">
      <c r="C20">
        <f t="shared" ref="C20:C39" si="1">+C19+1</f>
        <v>3</v>
      </c>
      <c r="D20" t="s">
        <v>29</v>
      </c>
      <c r="E20" t="s">
        <v>30</v>
      </c>
      <c r="F20">
        <v>3456</v>
      </c>
      <c r="G20" t="s">
        <v>58</v>
      </c>
      <c r="H20">
        <v>2000</v>
      </c>
      <c r="J20">
        <v>1</v>
      </c>
      <c r="K20">
        <f t="shared" si="0"/>
        <v>2000</v>
      </c>
      <c r="L20" t="s">
        <v>10</v>
      </c>
      <c r="M20" t="s">
        <v>14</v>
      </c>
      <c r="N20" t="s">
        <v>50</v>
      </c>
      <c r="O20" t="s">
        <v>54</v>
      </c>
      <c r="P20" t="s">
        <v>10</v>
      </c>
    </row>
    <row r="21" spans="3:16" x14ac:dyDescent="0.25">
      <c r="C21">
        <f t="shared" si="1"/>
        <v>4</v>
      </c>
      <c r="D21" t="s">
        <v>22</v>
      </c>
      <c r="E21" t="s">
        <v>23</v>
      </c>
      <c r="F21">
        <v>4567</v>
      </c>
      <c r="G21" t="s">
        <v>58</v>
      </c>
      <c r="H21">
        <v>250</v>
      </c>
      <c r="I21">
        <v>250</v>
      </c>
      <c r="J21">
        <v>2</v>
      </c>
      <c r="K21">
        <f t="shared" si="0"/>
        <v>0</v>
      </c>
      <c r="L21" t="s">
        <v>11</v>
      </c>
      <c r="M21" t="s">
        <v>61</v>
      </c>
      <c r="N21" t="s">
        <v>51</v>
      </c>
      <c r="O21" t="s">
        <v>52</v>
      </c>
      <c r="P21" t="s">
        <v>8</v>
      </c>
    </row>
    <row r="22" spans="3:16" x14ac:dyDescent="0.25">
      <c r="C22">
        <f t="shared" si="1"/>
        <v>5</v>
      </c>
      <c r="D22" t="s">
        <v>24</v>
      </c>
      <c r="E22" t="s">
        <v>25</v>
      </c>
      <c r="F22">
        <v>56789</v>
      </c>
      <c r="G22" t="s">
        <v>58</v>
      </c>
      <c r="H22">
        <v>4000</v>
      </c>
      <c r="I22">
        <v>4000</v>
      </c>
      <c r="J22">
        <v>2</v>
      </c>
      <c r="K22">
        <f t="shared" si="0"/>
        <v>0</v>
      </c>
      <c r="L22" t="s">
        <v>8</v>
      </c>
      <c r="M22" t="s">
        <v>47</v>
      </c>
      <c r="N22" t="s">
        <v>48</v>
      </c>
      <c r="O22" t="s">
        <v>53</v>
      </c>
      <c r="P22" t="s">
        <v>9</v>
      </c>
    </row>
    <row r="23" spans="3:16" x14ac:dyDescent="0.25">
      <c r="C23">
        <f t="shared" si="1"/>
        <v>6</v>
      </c>
      <c r="D23" t="s">
        <v>33</v>
      </c>
      <c r="E23" t="s">
        <v>34</v>
      </c>
      <c r="F23">
        <v>875</v>
      </c>
      <c r="G23" t="s">
        <v>59</v>
      </c>
      <c r="H23">
        <v>20</v>
      </c>
      <c r="J23">
        <v>2</v>
      </c>
      <c r="K23">
        <f t="shared" si="0"/>
        <v>20</v>
      </c>
      <c r="L23" t="s">
        <v>9</v>
      </c>
      <c r="M23" t="s">
        <v>62</v>
      </c>
      <c r="N23" t="s">
        <v>49</v>
      </c>
      <c r="O23" t="s">
        <v>54</v>
      </c>
      <c r="P23" t="s">
        <v>10</v>
      </c>
    </row>
    <row r="24" spans="3:16" x14ac:dyDescent="0.25">
      <c r="C24">
        <f t="shared" si="1"/>
        <v>7</v>
      </c>
      <c r="D24" t="s">
        <v>26</v>
      </c>
      <c r="E24" t="s">
        <v>23</v>
      </c>
      <c r="F24">
        <v>3488</v>
      </c>
      <c r="G24" t="s">
        <v>59</v>
      </c>
      <c r="H24">
        <v>40</v>
      </c>
      <c r="I24">
        <v>40</v>
      </c>
      <c r="J24">
        <v>2</v>
      </c>
      <c r="K24">
        <f t="shared" si="0"/>
        <v>0</v>
      </c>
      <c r="L24" t="s">
        <v>10</v>
      </c>
      <c r="M24" t="s">
        <v>14</v>
      </c>
      <c r="N24" t="s">
        <v>50</v>
      </c>
      <c r="O24" t="s">
        <v>52</v>
      </c>
      <c r="P24" t="s">
        <v>8</v>
      </c>
    </row>
    <row r="25" spans="3:16" x14ac:dyDescent="0.25">
      <c r="C25">
        <f t="shared" si="1"/>
        <v>8</v>
      </c>
      <c r="D25" t="s">
        <v>35</v>
      </c>
      <c r="E25" t="s">
        <v>36</v>
      </c>
      <c r="F25">
        <v>4857654</v>
      </c>
      <c r="G25" t="s">
        <v>58</v>
      </c>
      <c r="H25">
        <v>200</v>
      </c>
      <c r="J25">
        <v>2</v>
      </c>
      <c r="K25">
        <f t="shared" si="0"/>
        <v>200</v>
      </c>
      <c r="L25" t="s">
        <v>11</v>
      </c>
      <c r="M25" t="s">
        <v>63</v>
      </c>
      <c r="N25" t="s">
        <v>51</v>
      </c>
      <c r="O25" t="s">
        <v>53</v>
      </c>
      <c r="P25" t="s">
        <v>9</v>
      </c>
    </row>
    <row r="26" spans="3:16" x14ac:dyDescent="0.25">
      <c r="C26">
        <f t="shared" si="1"/>
        <v>9</v>
      </c>
      <c r="D26" t="s">
        <v>7</v>
      </c>
      <c r="E26" t="s">
        <v>114</v>
      </c>
      <c r="F26">
        <v>13564687</v>
      </c>
      <c r="G26" t="s">
        <v>59</v>
      </c>
      <c r="H26">
        <v>100</v>
      </c>
      <c r="I26">
        <v>100</v>
      </c>
      <c r="J26">
        <v>2</v>
      </c>
      <c r="K26">
        <f t="shared" si="0"/>
        <v>0</v>
      </c>
      <c r="L26" t="s">
        <v>8</v>
      </c>
      <c r="M26" t="s">
        <v>64</v>
      </c>
      <c r="N26" t="s">
        <v>48</v>
      </c>
      <c r="O26" t="s">
        <v>54</v>
      </c>
      <c r="P26" t="s">
        <v>10</v>
      </c>
    </row>
    <row r="27" spans="3:16" x14ac:dyDescent="0.25">
      <c r="C27">
        <f t="shared" si="1"/>
        <v>10</v>
      </c>
      <c r="D27" t="s">
        <v>38</v>
      </c>
      <c r="E27" t="s">
        <v>39</v>
      </c>
      <c r="F27">
        <v>236467</v>
      </c>
      <c r="G27" t="s">
        <v>58</v>
      </c>
      <c r="H27">
        <v>700</v>
      </c>
      <c r="I27">
        <v>700</v>
      </c>
      <c r="J27">
        <v>1</v>
      </c>
      <c r="K27">
        <f t="shared" si="0"/>
        <v>0</v>
      </c>
      <c r="L27" t="s">
        <v>10</v>
      </c>
      <c r="M27" t="s">
        <v>14</v>
      </c>
      <c r="N27" t="s">
        <v>49</v>
      </c>
      <c r="O27" t="s">
        <v>52</v>
      </c>
      <c r="P27" t="s">
        <v>8</v>
      </c>
    </row>
    <row r="28" spans="3:16" x14ac:dyDescent="0.25">
      <c r="C28">
        <f t="shared" si="1"/>
        <v>11</v>
      </c>
      <c r="D28" t="s">
        <v>35</v>
      </c>
      <c r="E28" t="s">
        <v>37</v>
      </c>
      <c r="F28">
        <v>214654</v>
      </c>
      <c r="G28" t="s">
        <v>59</v>
      </c>
      <c r="H28">
        <v>100</v>
      </c>
      <c r="I28">
        <v>100</v>
      </c>
      <c r="J28">
        <v>1</v>
      </c>
      <c r="K28">
        <f t="shared" si="0"/>
        <v>0</v>
      </c>
      <c r="L28" t="s">
        <v>10</v>
      </c>
      <c r="M28" t="s">
        <v>65</v>
      </c>
      <c r="N28" t="s">
        <v>50</v>
      </c>
      <c r="O28" t="s">
        <v>53</v>
      </c>
      <c r="P28" t="s">
        <v>9</v>
      </c>
    </row>
    <row r="29" spans="3:16" x14ac:dyDescent="0.25">
      <c r="C29">
        <f t="shared" si="1"/>
        <v>12</v>
      </c>
      <c r="D29" t="s">
        <v>40</v>
      </c>
      <c r="E29" t="s">
        <v>41</v>
      </c>
      <c r="F29">
        <v>6798765</v>
      </c>
      <c r="G29" t="s">
        <v>58</v>
      </c>
      <c r="H29">
        <v>250</v>
      </c>
      <c r="J29">
        <v>2</v>
      </c>
      <c r="K29">
        <f t="shared" si="0"/>
        <v>250</v>
      </c>
      <c r="L29" t="s">
        <v>10</v>
      </c>
      <c r="M29" t="s">
        <v>66</v>
      </c>
      <c r="N29" t="s">
        <v>51</v>
      </c>
      <c r="O29" t="s">
        <v>54</v>
      </c>
      <c r="P29" t="s">
        <v>10</v>
      </c>
    </row>
    <row r="30" spans="3:16" x14ac:dyDescent="0.25">
      <c r="C30">
        <f t="shared" si="1"/>
        <v>13</v>
      </c>
      <c r="D30" t="s">
        <v>42</v>
      </c>
      <c r="E30" t="s">
        <v>43</v>
      </c>
      <c r="F30">
        <v>54</v>
      </c>
      <c r="G30" t="s">
        <v>59</v>
      </c>
      <c r="H30">
        <v>2000</v>
      </c>
      <c r="J30">
        <v>1</v>
      </c>
      <c r="K30">
        <f t="shared" si="0"/>
        <v>2000</v>
      </c>
      <c r="L30" t="s">
        <v>8</v>
      </c>
      <c r="M30" t="s">
        <v>12</v>
      </c>
      <c r="N30" t="s">
        <v>48</v>
      </c>
      <c r="O30" t="s">
        <v>52</v>
      </c>
      <c r="P30" t="s">
        <v>8</v>
      </c>
    </row>
    <row r="31" spans="3:16" x14ac:dyDescent="0.25">
      <c r="C31">
        <f t="shared" si="1"/>
        <v>14</v>
      </c>
      <c r="D31" t="s">
        <v>17</v>
      </c>
      <c r="E31" t="s">
        <v>44</v>
      </c>
      <c r="F31">
        <v>64527</v>
      </c>
      <c r="G31" t="s">
        <v>58</v>
      </c>
      <c r="H31">
        <v>250</v>
      </c>
      <c r="I31">
        <v>250</v>
      </c>
      <c r="J31">
        <v>2</v>
      </c>
      <c r="K31">
        <f t="shared" si="0"/>
        <v>0</v>
      </c>
      <c r="L31" t="s">
        <v>9</v>
      </c>
      <c r="M31" t="s">
        <v>62</v>
      </c>
      <c r="N31" t="s">
        <v>49</v>
      </c>
      <c r="O31" t="s">
        <v>53</v>
      </c>
      <c r="P31" t="s">
        <v>9</v>
      </c>
    </row>
    <row r="32" spans="3:16" x14ac:dyDescent="0.25">
      <c r="C32">
        <f t="shared" si="1"/>
        <v>15</v>
      </c>
      <c r="D32" t="s">
        <v>18</v>
      </c>
      <c r="E32" t="s">
        <v>19</v>
      </c>
      <c r="F32">
        <v>57</v>
      </c>
      <c r="G32" t="s">
        <v>59</v>
      </c>
      <c r="H32">
        <v>4000</v>
      </c>
      <c r="I32">
        <v>4000</v>
      </c>
      <c r="J32">
        <v>1</v>
      </c>
      <c r="K32">
        <f t="shared" si="0"/>
        <v>0</v>
      </c>
      <c r="L32" t="s">
        <v>10</v>
      </c>
      <c r="M32" t="s">
        <v>14</v>
      </c>
      <c r="N32" t="s">
        <v>50</v>
      </c>
      <c r="O32" t="s">
        <v>54</v>
      </c>
      <c r="P32" t="s">
        <v>10</v>
      </c>
    </row>
    <row r="33" spans="2:16" x14ac:dyDescent="0.25">
      <c r="C33">
        <f t="shared" si="1"/>
        <v>16</v>
      </c>
      <c r="D33" t="s">
        <v>20</v>
      </c>
      <c r="E33" t="s">
        <v>21</v>
      </c>
      <c r="F33">
        <v>27</v>
      </c>
      <c r="G33" t="s">
        <v>58</v>
      </c>
      <c r="H33">
        <v>20</v>
      </c>
      <c r="I33">
        <v>20</v>
      </c>
      <c r="J33">
        <v>2</v>
      </c>
      <c r="K33">
        <f t="shared" si="0"/>
        <v>0</v>
      </c>
      <c r="L33" t="s">
        <v>11</v>
      </c>
      <c r="M33" t="s">
        <v>63</v>
      </c>
      <c r="N33" t="s">
        <v>51</v>
      </c>
      <c r="O33" t="s">
        <v>54</v>
      </c>
      <c r="P33" t="s">
        <v>10</v>
      </c>
    </row>
    <row r="34" spans="2:16" x14ac:dyDescent="0.25">
      <c r="C34">
        <f t="shared" si="1"/>
        <v>17</v>
      </c>
      <c r="D34" t="s">
        <v>133</v>
      </c>
      <c r="E34" t="s">
        <v>123</v>
      </c>
      <c r="F34">
        <v>6421</v>
      </c>
      <c r="G34" t="s">
        <v>58</v>
      </c>
      <c r="H34">
        <v>700</v>
      </c>
      <c r="I34">
        <v>20</v>
      </c>
      <c r="J34">
        <v>2</v>
      </c>
      <c r="K34">
        <f t="shared" si="0"/>
        <v>680</v>
      </c>
      <c r="L34" t="s">
        <v>8</v>
      </c>
    </row>
    <row r="35" spans="2:16" x14ac:dyDescent="0.25">
      <c r="C35">
        <f t="shared" si="1"/>
        <v>18</v>
      </c>
      <c r="D35" t="s">
        <v>124</v>
      </c>
      <c r="E35" t="s">
        <v>125</v>
      </c>
      <c r="F35">
        <v>8475</v>
      </c>
      <c r="G35" t="s">
        <v>58</v>
      </c>
      <c r="H35">
        <v>100</v>
      </c>
      <c r="I35">
        <v>20</v>
      </c>
      <c r="J35">
        <v>1</v>
      </c>
      <c r="K35">
        <f t="shared" si="0"/>
        <v>80</v>
      </c>
      <c r="L35" t="s">
        <v>134</v>
      </c>
    </row>
    <row r="36" spans="2:16" x14ac:dyDescent="0.25">
      <c r="C36">
        <f t="shared" si="1"/>
        <v>19</v>
      </c>
      <c r="D36" t="s">
        <v>126</v>
      </c>
      <c r="E36" t="s">
        <v>127</v>
      </c>
      <c r="F36">
        <v>2441</v>
      </c>
      <c r="G36" t="s">
        <v>59</v>
      </c>
      <c r="H36">
        <v>250</v>
      </c>
      <c r="I36">
        <v>20</v>
      </c>
      <c r="J36">
        <v>2</v>
      </c>
      <c r="K36">
        <f t="shared" si="0"/>
        <v>230</v>
      </c>
      <c r="L36" t="s">
        <v>10</v>
      </c>
    </row>
    <row r="37" spans="2:16" x14ac:dyDescent="0.25">
      <c r="C37">
        <f t="shared" si="1"/>
        <v>20</v>
      </c>
      <c r="D37" t="s">
        <v>128</v>
      </c>
      <c r="E37" t="s">
        <v>129</v>
      </c>
      <c r="F37">
        <v>84</v>
      </c>
      <c r="G37" t="s">
        <v>59</v>
      </c>
      <c r="H37">
        <v>2000</v>
      </c>
      <c r="I37">
        <v>20</v>
      </c>
      <c r="J37">
        <v>1</v>
      </c>
      <c r="K37">
        <f t="shared" si="0"/>
        <v>1980</v>
      </c>
      <c r="L37" t="s">
        <v>11</v>
      </c>
    </row>
    <row r="38" spans="2:16" x14ac:dyDescent="0.25">
      <c r="C38">
        <f t="shared" si="1"/>
        <v>21</v>
      </c>
      <c r="D38" t="s">
        <v>130</v>
      </c>
      <c r="F38">
        <v>5464</v>
      </c>
      <c r="G38" t="s">
        <v>58</v>
      </c>
      <c r="H38">
        <v>250</v>
      </c>
      <c r="I38">
        <v>20</v>
      </c>
      <c r="J38">
        <v>2</v>
      </c>
      <c r="K38">
        <f t="shared" si="0"/>
        <v>230</v>
      </c>
      <c r="L38" t="s">
        <v>135</v>
      </c>
    </row>
    <row r="39" spans="2:16" x14ac:dyDescent="0.25">
      <c r="C39">
        <f t="shared" si="1"/>
        <v>22</v>
      </c>
      <c r="D39" t="s">
        <v>131</v>
      </c>
      <c r="E39" t="s">
        <v>132</v>
      </c>
      <c r="F39">
        <v>3</v>
      </c>
      <c r="G39" t="s">
        <v>59</v>
      </c>
      <c r="H39">
        <v>4000</v>
      </c>
      <c r="I39">
        <v>20</v>
      </c>
      <c r="J39">
        <v>1</v>
      </c>
      <c r="K39">
        <f t="shared" si="0"/>
        <v>3980</v>
      </c>
      <c r="L39" t="s">
        <v>136</v>
      </c>
    </row>
    <row r="46" spans="2:16" x14ac:dyDescent="0.25">
      <c r="B46" t="s">
        <v>15</v>
      </c>
      <c r="H46">
        <f>+SUM(H17:H45)</f>
        <v>21580</v>
      </c>
      <c r="I46">
        <f t="shared" ref="I46:P46" si="2">+SUM(I17:I45)</f>
        <v>9930</v>
      </c>
      <c r="K46">
        <f t="shared" si="2"/>
        <v>11650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P39"/>
  <sheetViews>
    <sheetView topLeftCell="D13" workbookViewId="0">
      <selection activeCell="O18" sqref="O18"/>
    </sheetView>
  </sheetViews>
  <sheetFormatPr baseColWidth="10" defaultRowHeight="15.75" x14ac:dyDescent="0.25"/>
  <cols>
    <col min="3" max="3" width="5.875" customWidth="1"/>
    <col min="7" max="7" width="5.125" customWidth="1"/>
    <col min="10" max="10" width="6.5" customWidth="1"/>
    <col min="12" max="12" width="6.375" customWidth="1"/>
  </cols>
  <sheetData>
    <row r="16" spans="3:16" x14ac:dyDescent="0.25">
      <c r="C16" t="s">
        <v>1</v>
      </c>
      <c r="D16" t="s">
        <v>0</v>
      </c>
      <c r="E16" t="s">
        <v>45</v>
      </c>
      <c r="F16" t="s">
        <v>60</v>
      </c>
      <c r="G16" t="s">
        <v>57</v>
      </c>
      <c r="H16" t="s">
        <v>46</v>
      </c>
      <c r="I16" t="s">
        <v>2</v>
      </c>
      <c r="J16" t="s">
        <v>56</v>
      </c>
      <c r="K16" t="s">
        <v>16</v>
      </c>
      <c r="L16" t="s">
        <v>3</v>
      </c>
      <c r="M16" t="s">
        <v>4</v>
      </c>
      <c r="N16" t="s">
        <v>5</v>
      </c>
      <c r="O16" t="s">
        <v>6</v>
      </c>
      <c r="P16" t="s">
        <v>55</v>
      </c>
    </row>
    <row r="18" spans="3:16" x14ac:dyDescent="0.25">
      <c r="C18">
        <v>1</v>
      </c>
      <c r="D18" t="s">
        <v>31</v>
      </c>
      <c r="E18" t="s">
        <v>32</v>
      </c>
      <c r="F18">
        <v>1234</v>
      </c>
      <c r="G18" t="s">
        <v>58</v>
      </c>
      <c r="H18">
        <v>100</v>
      </c>
      <c r="I18">
        <v>100</v>
      </c>
      <c r="J18">
        <v>1</v>
      </c>
      <c r="K18">
        <f>+H18-I18</f>
        <v>0</v>
      </c>
      <c r="L18" t="s">
        <v>8</v>
      </c>
      <c r="M18" t="s">
        <v>12</v>
      </c>
      <c r="N18" t="s">
        <v>48</v>
      </c>
      <c r="O18" t="s">
        <v>52</v>
      </c>
      <c r="P18" t="s">
        <v>8</v>
      </c>
    </row>
    <row r="19" spans="3:16" x14ac:dyDescent="0.25">
      <c r="C19">
        <f>+C18+1</f>
        <v>2</v>
      </c>
      <c r="D19" t="s">
        <v>27</v>
      </c>
      <c r="E19" t="s">
        <v>28</v>
      </c>
      <c r="F19">
        <v>2345</v>
      </c>
      <c r="G19" t="s">
        <v>58</v>
      </c>
      <c r="H19">
        <v>250</v>
      </c>
      <c r="I19">
        <v>250</v>
      </c>
      <c r="J19">
        <v>2</v>
      </c>
      <c r="K19">
        <f t="shared" ref="K19:K33" si="0">+H19-I19</f>
        <v>0</v>
      </c>
      <c r="L19" t="s">
        <v>9</v>
      </c>
      <c r="M19" t="s">
        <v>13</v>
      </c>
      <c r="N19" t="s">
        <v>49</v>
      </c>
      <c r="O19" t="s">
        <v>53</v>
      </c>
      <c r="P19" t="s">
        <v>9</v>
      </c>
    </row>
    <row r="20" spans="3:16" x14ac:dyDescent="0.25">
      <c r="C20">
        <f t="shared" ref="C20:C38" si="1">+C19+1</f>
        <v>3</v>
      </c>
      <c r="D20" t="s">
        <v>29</v>
      </c>
      <c r="E20" t="s">
        <v>30</v>
      </c>
      <c r="F20">
        <v>3456</v>
      </c>
      <c r="G20" t="s">
        <v>58</v>
      </c>
      <c r="H20">
        <v>2000</v>
      </c>
      <c r="J20">
        <v>1</v>
      </c>
      <c r="K20">
        <f t="shared" si="0"/>
        <v>2000</v>
      </c>
      <c r="L20" t="s">
        <v>10</v>
      </c>
      <c r="M20" t="s">
        <v>14</v>
      </c>
      <c r="N20" t="s">
        <v>50</v>
      </c>
      <c r="O20" t="s">
        <v>54</v>
      </c>
      <c r="P20" t="s">
        <v>10</v>
      </c>
    </row>
    <row r="21" spans="3:16" x14ac:dyDescent="0.25">
      <c r="C21">
        <f t="shared" si="1"/>
        <v>4</v>
      </c>
      <c r="D21" t="s">
        <v>22</v>
      </c>
      <c r="E21" t="s">
        <v>23</v>
      </c>
      <c r="F21">
        <v>4567</v>
      </c>
      <c r="G21" t="s">
        <v>58</v>
      </c>
      <c r="H21">
        <v>250</v>
      </c>
      <c r="I21">
        <v>250</v>
      </c>
      <c r="J21">
        <v>2</v>
      </c>
      <c r="K21">
        <f t="shared" si="0"/>
        <v>0</v>
      </c>
      <c r="L21" t="s">
        <v>11</v>
      </c>
      <c r="M21" t="s">
        <v>61</v>
      </c>
      <c r="N21" t="s">
        <v>51</v>
      </c>
      <c r="O21" t="s">
        <v>52</v>
      </c>
      <c r="P21" t="s">
        <v>8</v>
      </c>
    </row>
    <row r="22" spans="3:16" x14ac:dyDescent="0.25">
      <c r="C22">
        <f t="shared" si="1"/>
        <v>5</v>
      </c>
      <c r="D22" t="s">
        <v>24</v>
      </c>
      <c r="E22" t="s">
        <v>25</v>
      </c>
      <c r="F22">
        <v>56789</v>
      </c>
      <c r="G22" t="s">
        <v>58</v>
      </c>
      <c r="H22">
        <v>4000</v>
      </c>
      <c r="I22">
        <v>4000</v>
      </c>
      <c r="J22">
        <v>2</v>
      </c>
      <c r="K22">
        <f t="shared" si="0"/>
        <v>0</v>
      </c>
      <c r="L22" t="s">
        <v>8</v>
      </c>
      <c r="M22" t="s">
        <v>47</v>
      </c>
      <c r="N22" t="s">
        <v>48</v>
      </c>
      <c r="O22" t="s">
        <v>53</v>
      </c>
      <c r="P22" t="s">
        <v>9</v>
      </c>
    </row>
    <row r="23" spans="3:16" x14ac:dyDescent="0.25">
      <c r="C23">
        <f t="shared" si="1"/>
        <v>6</v>
      </c>
      <c r="D23" t="s">
        <v>33</v>
      </c>
      <c r="E23" t="s">
        <v>34</v>
      </c>
      <c r="F23">
        <v>875</v>
      </c>
      <c r="G23" t="s">
        <v>59</v>
      </c>
      <c r="H23">
        <v>20</v>
      </c>
      <c r="J23">
        <v>2</v>
      </c>
      <c r="K23">
        <f t="shared" si="0"/>
        <v>20</v>
      </c>
      <c r="L23" t="s">
        <v>9</v>
      </c>
      <c r="M23" t="s">
        <v>62</v>
      </c>
      <c r="N23" t="s">
        <v>49</v>
      </c>
      <c r="O23" t="s">
        <v>54</v>
      </c>
      <c r="P23" t="s">
        <v>10</v>
      </c>
    </row>
    <row r="24" spans="3:16" x14ac:dyDescent="0.25">
      <c r="C24">
        <f t="shared" si="1"/>
        <v>7</v>
      </c>
      <c r="D24" t="s">
        <v>26</v>
      </c>
      <c r="E24" t="s">
        <v>23</v>
      </c>
      <c r="F24">
        <v>3488</v>
      </c>
      <c r="G24" t="s">
        <v>59</v>
      </c>
      <c r="H24">
        <v>40</v>
      </c>
      <c r="I24">
        <v>40</v>
      </c>
      <c r="J24">
        <v>2</v>
      </c>
      <c r="K24">
        <f t="shared" si="0"/>
        <v>0</v>
      </c>
      <c r="L24" t="s">
        <v>10</v>
      </c>
      <c r="M24" t="s">
        <v>14</v>
      </c>
      <c r="N24" t="s">
        <v>50</v>
      </c>
      <c r="O24" t="s">
        <v>52</v>
      </c>
      <c r="P24" t="s">
        <v>8</v>
      </c>
    </row>
    <row r="25" spans="3:16" x14ac:dyDescent="0.25">
      <c r="C25">
        <f t="shared" si="1"/>
        <v>8</v>
      </c>
      <c r="D25" t="s">
        <v>35</v>
      </c>
      <c r="E25" t="s">
        <v>36</v>
      </c>
      <c r="F25">
        <v>4857654</v>
      </c>
      <c r="G25" t="s">
        <v>58</v>
      </c>
      <c r="H25">
        <v>200</v>
      </c>
      <c r="J25">
        <v>2</v>
      </c>
      <c r="K25">
        <f t="shared" si="0"/>
        <v>200</v>
      </c>
      <c r="L25" t="s">
        <v>11</v>
      </c>
      <c r="M25" t="s">
        <v>63</v>
      </c>
      <c r="N25" t="s">
        <v>51</v>
      </c>
      <c r="O25" t="s">
        <v>53</v>
      </c>
      <c r="P25" t="s">
        <v>9</v>
      </c>
    </row>
    <row r="26" spans="3:16" x14ac:dyDescent="0.25">
      <c r="C26">
        <f t="shared" si="1"/>
        <v>9</v>
      </c>
      <c r="D26" t="s">
        <v>7</v>
      </c>
      <c r="E26" t="s">
        <v>114</v>
      </c>
      <c r="F26">
        <v>13564687</v>
      </c>
      <c r="G26" t="s">
        <v>59</v>
      </c>
      <c r="H26">
        <v>100</v>
      </c>
      <c r="I26">
        <v>100</v>
      </c>
      <c r="J26">
        <v>2</v>
      </c>
      <c r="K26">
        <f t="shared" si="0"/>
        <v>0</v>
      </c>
      <c r="L26" t="s">
        <v>8</v>
      </c>
      <c r="M26" t="s">
        <v>64</v>
      </c>
      <c r="N26" t="s">
        <v>48</v>
      </c>
      <c r="O26" t="s">
        <v>54</v>
      </c>
      <c r="P26" t="s">
        <v>10</v>
      </c>
    </row>
    <row r="27" spans="3:16" x14ac:dyDescent="0.25">
      <c r="C27">
        <f t="shared" si="1"/>
        <v>10</v>
      </c>
      <c r="D27" t="s">
        <v>38</v>
      </c>
      <c r="E27" t="s">
        <v>39</v>
      </c>
      <c r="F27">
        <v>236467</v>
      </c>
      <c r="G27" t="s">
        <v>58</v>
      </c>
      <c r="H27">
        <v>700</v>
      </c>
      <c r="I27">
        <v>700</v>
      </c>
      <c r="J27">
        <v>1</v>
      </c>
      <c r="K27">
        <f t="shared" si="0"/>
        <v>0</v>
      </c>
      <c r="L27" t="s">
        <v>10</v>
      </c>
      <c r="M27" t="s">
        <v>14</v>
      </c>
      <c r="N27" t="s">
        <v>49</v>
      </c>
      <c r="O27" t="s">
        <v>52</v>
      </c>
      <c r="P27" t="s">
        <v>8</v>
      </c>
    </row>
    <row r="28" spans="3:16" x14ac:dyDescent="0.25">
      <c r="C28">
        <f t="shared" si="1"/>
        <v>11</v>
      </c>
      <c r="D28" t="s">
        <v>35</v>
      </c>
      <c r="E28" t="s">
        <v>37</v>
      </c>
      <c r="F28">
        <v>214654</v>
      </c>
      <c r="G28" t="s">
        <v>59</v>
      </c>
      <c r="H28">
        <v>100</v>
      </c>
      <c r="I28">
        <v>100</v>
      </c>
      <c r="J28">
        <v>1</v>
      </c>
      <c r="K28">
        <f t="shared" si="0"/>
        <v>0</v>
      </c>
      <c r="L28" t="s">
        <v>10</v>
      </c>
      <c r="M28" t="s">
        <v>65</v>
      </c>
      <c r="N28" t="s">
        <v>50</v>
      </c>
      <c r="O28" t="s">
        <v>53</v>
      </c>
      <c r="P28" t="s">
        <v>9</v>
      </c>
    </row>
    <row r="29" spans="3:16" x14ac:dyDescent="0.25">
      <c r="C29">
        <f t="shared" si="1"/>
        <v>12</v>
      </c>
      <c r="D29" t="s">
        <v>40</v>
      </c>
      <c r="E29" t="s">
        <v>41</v>
      </c>
      <c r="F29">
        <v>6798765</v>
      </c>
      <c r="G29" t="s">
        <v>58</v>
      </c>
      <c r="H29">
        <v>250</v>
      </c>
      <c r="J29">
        <v>2</v>
      </c>
      <c r="K29">
        <f t="shared" si="0"/>
        <v>250</v>
      </c>
      <c r="L29" t="s">
        <v>10</v>
      </c>
      <c r="M29" t="s">
        <v>66</v>
      </c>
      <c r="N29" t="s">
        <v>51</v>
      </c>
      <c r="O29" t="s">
        <v>54</v>
      </c>
      <c r="P29" t="s">
        <v>10</v>
      </c>
    </row>
    <row r="30" spans="3:16" x14ac:dyDescent="0.25">
      <c r="C30">
        <f t="shared" si="1"/>
        <v>13</v>
      </c>
      <c r="D30" t="s">
        <v>42</v>
      </c>
      <c r="E30" t="s">
        <v>43</v>
      </c>
      <c r="F30">
        <v>54</v>
      </c>
      <c r="G30" t="s">
        <v>59</v>
      </c>
      <c r="H30">
        <v>2000</v>
      </c>
      <c r="J30">
        <v>1</v>
      </c>
      <c r="K30">
        <f t="shared" si="0"/>
        <v>2000</v>
      </c>
      <c r="L30" t="s">
        <v>8</v>
      </c>
      <c r="M30" t="s">
        <v>12</v>
      </c>
      <c r="N30" t="s">
        <v>48</v>
      </c>
      <c r="O30" t="s">
        <v>52</v>
      </c>
      <c r="P30" t="s">
        <v>8</v>
      </c>
    </row>
    <row r="31" spans="3:16" x14ac:dyDescent="0.25">
      <c r="C31">
        <f t="shared" si="1"/>
        <v>14</v>
      </c>
      <c r="D31" t="s">
        <v>17</v>
      </c>
      <c r="E31" t="s">
        <v>44</v>
      </c>
      <c r="F31">
        <v>64527</v>
      </c>
      <c r="G31" t="s">
        <v>58</v>
      </c>
      <c r="H31">
        <v>250</v>
      </c>
      <c r="I31">
        <v>250</v>
      </c>
      <c r="J31">
        <v>2</v>
      </c>
      <c r="K31">
        <f t="shared" si="0"/>
        <v>0</v>
      </c>
      <c r="L31" t="s">
        <v>9</v>
      </c>
      <c r="M31" t="s">
        <v>62</v>
      </c>
      <c r="N31" t="s">
        <v>49</v>
      </c>
      <c r="O31" t="s">
        <v>53</v>
      </c>
      <c r="P31" t="s">
        <v>9</v>
      </c>
    </row>
    <row r="32" spans="3:16" x14ac:dyDescent="0.25">
      <c r="C32">
        <f t="shared" si="1"/>
        <v>15</v>
      </c>
      <c r="D32" t="s">
        <v>18</v>
      </c>
      <c r="E32" t="s">
        <v>19</v>
      </c>
      <c r="F32">
        <v>57</v>
      </c>
      <c r="G32" t="s">
        <v>59</v>
      </c>
      <c r="H32">
        <v>4000</v>
      </c>
      <c r="I32">
        <v>4000</v>
      </c>
      <c r="J32">
        <v>1</v>
      </c>
      <c r="K32">
        <f t="shared" si="0"/>
        <v>0</v>
      </c>
      <c r="L32" t="s">
        <v>10</v>
      </c>
      <c r="M32" t="s">
        <v>14</v>
      </c>
      <c r="N32" t="s">
        <v>50</v>
      </c>
      <c r="O32" t="s">
        <v>54</v>
      </c>
      <c r="P32" t="s">
        <v>10</v>
      </c>
    </row>
    <row r="33" spans="2:16" x14ac:dyDescent="0.25">
      <c r="C33">
        <f t="shared" si="1"/>
        <v>16</v>
      </c>
      <c r="D33" t="s">
        <v>20</v>
      </c>
      <c r="E33" t="s">
        <v>21</v>
      </c>
      <c r="F33">
        <v>27</v>
      </c>
      <c r="G33" t="s">
        <v>58</v>
      </c>
      <c r="H33">
        <v>20</v>
      </c>
      <c r="I33">
        <v>20</v>
      </c>
      <c r="J33">
        <v>2</v>
      </c>
      <c r="K33">
        <f t="shared" si="0"/>
        <v>0</v>
      </c>
      <c r="L33" t="s">
        <v>11</v>
      </c>
      <c r="M33" t="s">
        <v>63</v>
      </c>
      <c r="N33" t="s">
        <v>51</v>
      </c>
      <c r="O33" t="s">
        <v>54</v>
      </c>
      <c r="P33" t="s">
        <v>10</v>
      </c>
    </row>
    <row r="34" spans="2:16" x14ac:dyDescent="0.25">
      <c r="C34">
        <f t="shared" si="1"/>
        <v>17</v>
      </c>
      <c r="D34" t="s">
        <v>18</v>
      </c>
      <c r="E34" t="s">
        <v>19</v>
      </c>
      <c r="F34">
        <v>57</v>
      </c>
      <c r="G34" t="s">
        <v>59</v>
      </c>
      <c r="H34">
        <v>4000</v>
      </c>
      <c r="I34">
        <v>4000</v>
      </c>
      <c r="J34">
        <v>1</v>
      </c>
      <c r="K34">
        <f t="shared" ref="K34:K35" si="2">+H34-I34</f>
        <v>0</v>
      </c>
      <c r="L34" t="s">
        <v>10</v>
      </c>
      <c r="M34" t="s">
        <v>14</v>
      </c>
      <c r="N34" t="s">
        <v>50</v>
      </c>
      <c r="O34" t="s">
        <v>54</v>
      </c>
      <c r="P34" t="s">
        <v>10</v>
      </c>
    </row>
    <row r="35" spans="2:16" x14ac:dyDescent="0.25">
      <c r="C35">
        <f t="shared" si="1"/>
        <v>18</v>
      </c>
      <c r="D35" t="s">
        <v>20</v>
      </c>
      <c r="E35" t="s">
        <v>21</v>
      </c>
      <c r="F35">
        <v>27</v>
      </c>
      <c r="G35" t="s">
        <v>58</v>
      </c>
      <c r="H35">
        <v>20</v>
      </c>
      <c r="I35">
        <v>20</v>
      </c>
      <c r="J35">
        <v>2</v>
      </c>
      <c r="K35">
        <f t="shared" si="2"/>
        <v>0</v>
      </c>
      <c r="L35" t="s">
        <v>11</v>
      </c>
      <c r="M35" t="s">
        <v>63</v>
      </c>
      <c r="N35" t="s">
        <v>51</v>
      </c>
      <c r="O35" t="s">
        <v>54</v>
      </c>
      <c r="P35" t="s">
        <v>10</v>
      </c>
    </row>
    <row r="36" spans="2:16" x14ac:dyDescent="0.25">
      <c r="C36">
        <f t="shared" si="1"/>
        <v>19</v>
      </c>
      <c r="D36" t="s">
        <v>20</v>
      </c>
      <c r="E36" t="s">
        <v>21</v>
      </c>
      <c r="F36">
        <v>27</v>
      </c>
      <c r="G36" t="s">
        <v>58</v>
      </c>
      <c r="H36">
        <v>20</v>
      </c>
      <c r="I36">
        <v>20</v>
      </c>
      <c r="J36">
        <v>2</v>
      </c>
      <c r="K36">
        <f t="shared" ref="K36:K38" si="3">+H36-I36</f>
        <v>0</v>
      </c>
      <c r="L36" t="s">
        <v>11</v>
      </c>
      <c r="M36" t="s">
        <v>63</v>
      </c>
      <c r="N36" t="s">
        <v>51</v>
      </c>
      <c r="O36" t="s">
        <v>54</v>
      </c>
      <c r="P36" t="s">
        <v>10</v>
      </c>
    </row>
    <row r="37" spans="2:16" x14ac:dyDescent="0.25">
      <c r="C37">
        <f t="shared" si="1"/>
        <v>20</v>
      </c>
      <c r="D37" t="s">
        <v>20</v>
      </c>
      <c r="E37" t="s">
        <v>21</v>
      </c>
      <c r="F37">
        <v>27</v>
      </c>
      <c r="G37" t="s">
        <v>58</v>
      </c>
      <c r="H37">
        <v>20</v>
      </c>
      <c r="I37">
        <v>20</v>
      </c>
      <c r="J37">
        <v>2</v>
      </c>
      <c r="K37">
        <f t="shared" si="3"/>
        <v>0</v>
      </c>
      <c r="L37" t="s">
        <v>11</v>
      </c>
      <c r="M37" t="s">
        <v>63</v>
      </c>
      <c r="N37" t="s">
        <v>51</v>
      </c>
      <c r="O37" t="s">
        <v>54</v>
      </c>
      <c r="P37" t="s">
        <v>10</v>
      </c>
    </row>
    <row r="38" spans="2:16" x14ac:dyDescent="0.25">
      <c r="C38">
        <f t="shared" si="1"/>
        <v>21</v>
      </c>
      <c r="D38" t="s">
        <v>20</v>
      </c>
      <c r="E38" t="s">
        <v>21</v>
      </c>
      <c r="F38">
        <v>27</v>
      </c>
      <c r="G38" t="s">
        <v>58</v>
      </c>
      <c r="H38">
        <v>20</v>
      </c>
      <c r="I38">
        <v>20</v>
      </c>
      <c r="J38">
        <v>2</v>
      </c>
      <c r="K38">
        <f t="shared" si="3"/>
        <v>0</v>
      </c>
      <c r="L38" t="s">
        <v>11</v>
      </c>
      <c r="M38" t="s">
        <v>63</v>
      </c>
      <c r="N38" t="s">
        <v>51</v>
      </c>
      <c r="O38" t="s">
        <v>54</v>
      </c>
      <c r="P38" t="s">
        <v>10</v>
      </c>
    </row>
    <row r="39" spans="2:16" x14ac:dyDescent="0.25">
      <c r="B39" t="s">
        <v>15</v>
      </c>
      <c r="H39">
        <f>+SUM(H17:H38)</f>
        <v>18360</v>
      </c>
      <c r="I39">
        <f t="shared" ref="I39:P39" si="4">+SUM(I17:I38)</f>
        <v>13890</v>
      </c>
      <c r="K39">
        <f t="shared" si="4"/>
        <v>4470</v>
      </c>
      <c r="L39">
        <f t="shared" si="4"/>
        <v>0</v>
      </c>
      <c r="M39">
        <f t="shared" si="4"/>
        <v>0</v>
      </c>
      <c r="N39">
        <f t="shared" si="4"/>
        <v>0</v>
      </c>
      <c r="O39">
        <f t="shared" si="4"/>
        <v>0</v>
      </c>
      <c r="P39">
        <f t="shared" si="4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102"/>
  <sheetViews>
    <sheetView tabSelected="1" zoomScale="70" zoomScaleNormal="70" zoomScalePageLayoutView="180" workbookViewId="0">
      <selection activeCell="A105" sqref="A105"/>
    </sheetView>
  </sheetViews>
  <sheetFormatPr baseColWidth="10" defaultRowHeight="15.75" x14ac:dyDescent="0.25"/>
  <cols>
    <col min="2" max="2" width="21.625" customWidth="1"/>
    <col min="7" max="11" width="10.875" customWidth="1"/>
  </cols>
  <sheetData>
    <row r="3" spans="2:10" x14ac:dyDescent="0.25">
      <c r="B3" s="72"/>
      <c r="C3" s="72"/>
      <c r="D3" s="72"/>
      <c r="E3" s="72"/>
      <c r="F3" s="72"/>
      <c r="G3" s="72"/>
      <c r="H3" s="72"/>
      <c r="I3" s="72"/>
      <c r="J3" s="72"/>
    </row>
    <row r="4" spans="2:10" ht="39" x14ac:dyDescent="0.6">
      <c r="B4" s="73" t="s">
        <v>67</v>
      </c>
      <c r="C4" s="73"/>
      <c r="D4" s="73"/>
      <c r="E4" s="73"/>
      <c r="F4" s="73"/>
      <c r="G4" s="73"/>
      <c r="H4" s="73"/>
      <c r="I4" s="73"/>
      <c r="J4" s="73"/>
    </row>
    <row r="7" spans="2:10" ht="16.5" thickBot="1" x14ac:dyDescent="0.3">
      <c r="B7" s="1" t="s">
        <v>71</v>
      </c>
    </row>
    <row r="8" spans="2:10" ht="16.5" thickBot="1" x14ac:dyDescent="0.3">
      <c r="B8" s="13"/>
      <c r="C8" s="28">
        <v>2010</v>
      </c>
      <c r="D8" s="28">
        <v>2011</v>
      </c>
      <c r="E8" s="29">
        <v>2012</v>
      </c>
    </row>
    <row r="9" spans="2:10" ht="16.5" thickTop="1" x14ac:dyDescent="0.25">
      <c r="B9" s="10"/>
      <c r="C9" s="24"/>
      <c r="D9" s="24"/>
      <c r="E9" s="25"/>
    </row>
    <row r="10" spans="2:10" x14ac:dyDescent="0.25">
      <c r="B10" s="4" t="s">
        <v>68</v>
      </c>
      <c r="C10" s="26">
        <f>+C20</f>
        <v>32</v>
      </c>
      <c r="D10" s="26">
        <f t="shared" ref="D10:E10" si="0">+D20</f>
        <v>31</v>
      </c>
      <c r="E10" s="26">
        <f t="shared" si="0"/>
        <v>32</v>
      </c>
    </row>
    <row r="11" spans="2:10" x14ac:dyDescent="0.25">
      <c r="B11" s="4" t="s">
        <v>69</v>
      </c>
      <c r="C11" s="26">
        <f>+C24</f>
        <v>13</v>
      </c>
      <c r="D11" s="26">
        <f t="shared" ref="D11:E11" si="1">+D24</f>
        <v>18</v>
      </c>
      <c r="E11" s="26">
        <f t="shared" si="1"/>
        <v>13</v>
      </c>
    </row>
    <row r="12" spans="2:10" x14ac:dyDescent="0.25">
      <c r="B12" s="4" t="s">
        <v>97</v>
      </c>
      <c r="C12" s="26">
        <f>+C10-C11</f>
        <v>19</v>
      </c>
      <c r="D12" s="26">
        <f t="shared" ref="D12" si="2">+D10-D11</f>
        <v>13</v>
      </c>
      <c r="E12" s="27">
        <f>+E10-E11</f>
        <v>19</v>
      </c>
    </row>
    <row r="13" spans="2:10" ht="16.5" thickBot="1" x14ac:dyDescent="0.3">
      <c r="B13" s="6"/>
      <c r="C13" s="32"/>
      <c r="D13" s="32"/>
      <c r="E13" s="33"/>
    </row>
    <row r="14" spans="2:10" ht="16.5" thickBot="1" x14ac:dyDescent="0.3">
      <c r="B14" s="9" t="s">
        <v>117</v>
      </c>
      <c r="C14" s="34">
        <f>C10-C11</f>
        <v>19</v>
      </c>
      <c r="D14" s="34">
        <f>+C14+D12</f>
        <v>32</v>
      </c>
      <c r="E14" s="35">
        <f>+D14+E12</f>
        <v>51</v>
      </c>
    </row>
    <row r="17" spans="2:13" ht="16.5" thickBot="1" x14ac:dyDescent="0.3">
      <c r="B17" s="1" t="s">
        <v>75</v>
      </c>
    </row>
    <row r="18" spans="2:13" ht="16.5" thickBot="1" x14ac:dyDescent="0.3">
      <c r="B18" s="14"/>
      <c r="C18" s="30">
        <v>2010</v>
      </c>
      <c r="D18" s="30">
        <v>2011</v>
      </c>
      <c r="E18" s="31">
        <v>2012</v>
      </c>
    </row>
    <row r="19" spans="2:13" ht="16.5" thickTop="1" x14ac:dyDescent="0.25">
      <c r="B19" s="10"/>
      <c r="C19" s="21"/>
      <c r="D19" s="21"/>
      <c r="E19" s="22"/>
      <c r="F19" s="1" t="s">
        <v>72</v>
      </c>
      <c r="M19" s="1" t="s">
        <v>73</v>
      </c>
    </row>
    <row r="20" spans="2:13" x14ac:dyDescent="0.25">
      <c r="B20" s="40" t="s">
        <v>68</v>
      </c>
      <c r="C20" s="38">
        <f>+SUM(C21:C23)</f>
        <v>32</v>
      </c>
      <c r="D20" s="38">
        <f t="shared" ref="D20:E20" si="3">+SUM(D21:D23)</f>
        <v>31</v>
      </c>
      <c r="E20" s="38">
        <f t="shared" si="3"/>
        <v>32</v>
      </c>
    </row>
    <row r="21" spans="2:13" x14ac:dyDescent="0.25">
      <c r="B21" s="71" t="s">
        <v>72</v>
      </c>
      <c r="C21" s="23">
        <v>10</v>
      </c>
      <c r="D21" s="23">
        <v>12</v>
      </c>
      <c r="E21" s="23">
        <v>15</v>
      </c>
    </row>
    <row r="22" spans="2:13" x14ac:dyDescent="0.25">
      <c r="B22" s="71" t="s">
        <v>73</v>
      </c>
      <c r="C22" s="23">
        <v>2</v>
      </c>
      <c r="D22" s="23">
        <v>4</v>
      </c>
      <c r="E22" s="23">
        <v>7</v>
      </c>
    </row>
    <row r="23" spans="2:13" x14ac:dyDescent="0.25">
      <c r="B23" s="71" t="s">
        <v>74</v>
      </c>
      <c r="C23" s="23">
        <v>20</v>
      </c>
      <c r="D23" s="23">
        <v>15</v>
      </c>
      <c r="E23" s="23">
        <v>10</v>
      </c>
    </row>
    <row r="24" spans="2:13" x14ac:dyDescent="0.25">
      <c r="B24" s="40" t="s">
        <v>69</v>
      </c>
      <c r="C24" s="38">
        <f>+SUM(C25:C27)</f>
        <v>13</v>
      </c>
      <c r="D24" s="38">
        <f t="shared" ref="D24:E24" si="4">+SUM(D25:D27)</f>
        <v>18</v>
      </c>
      <c r="E24" s="38">
        <f t="shared" si="4"/>
        <v>13</v>
      </c>
    </row>
    <row r="25" spans="2:13" x14ac:dyDescent="0.25">
      <c r="B25" s="71" t="s">
        <v>72</v>
      </c>
      <c r="C25" s="23">
        <v>1</v>
      </c>
      <c r="D25" s="23">
        <v>2</v>
      </c>
      <c r="E25" s="23">
        <v>3</v>
      </c>
    </row>
    <row r="26" spans="2:13" x14ac:dyDescent="0.25">
      <c r="B26" s="71" t="s">
        <v>73</v>
      </c>
      <c r="C26" s="23">
        <v>2</v>
      </c>
      <c r="D26" s="23">
        <v>4</v>
      </c>
      <c r="E26" s="23">
        <v>6</v>
      </c>
    </row>
    <row r="27" spans="2:13" x14ac:dyDescent="0.25">
      <c r="B27" s="71" t="s">
        <v>74</v>
      </c>
      <c r="C27" s="23">
        <v>10</v>
      </c>
      <c r="D27" s="23">
        <v>12</v>
      </c>
      <c r="E27" s="23">
        <v>4</v>
      </c>
    </row>
    <row r="28" spans="2:13" x14ac:dyDescent="0.25">
      <c r="B28" s="40" t="s">
        <v>97</v>
      </c>
      <c r="C28" s="23">
        <f>+SUM(C29:C31)</f>
        <v>19</v>
      </c>
      <c r="D28" s="23">
        <f>+SUM(D29:D31)</f>
        <v>13</v>
      </c>
      <c r="E28" s="23">
        <f>+SUM(E29:E31)</f>
        <v>19</v>
      </c>
    </row>
    <row r="29" spans="2:13" x14ac:dyDescent="0.25">
      <c r="B29" s="71" t="s">
        <v>72</v>
      </c>
      <c r="C29" s="23">
        <f>+C21-C25</f>
        <v>9</v>
      </c>
      <c r="D29" s="23">
        <f t="shared" ref="D29:E29" si="5">+D21-D25</f>
        <v>10</v>
      </c>
      <c r="E29" s="23">
        <f t="shared" si="5"/>
        <v>12</v>
      </c>
    </row>
    <row r="30" spans="2:13" x14ac:dyDescent="0.25">
      <c r="B30" s="71" t="s">
        <v>73</v>
      </c>
      <c r="C30" s="23">
        <f t="shared" ref="C30:E30" si="6">+C22-C26</f>
        <v>0</v>
      </c>
      <c r="D30" s="23">
        <f t="shared" si="6"/>
        <v>0</v>
      </c>
      <c r="E30" s="23">
        <f t="shared" si="6"/>
        <v>1</v>
      </c>
    </row>
    <row r="31" spans="2:13" x14ac:dyDescent="0.25">
      <c r="B31" s="71" t="s">
        <v>74</v>
      </c>
      <c r="C31" s="23">
        <f t="shared" ref="C31:E31" si="7">+C23-C27</f>
        <v>10</v>
      </c>
      <c r="D31" s="23">
        <f t="shared" si="7"/>
        <v>3</v>
      </c>
      <c r="E31" s="23">
        <f t="shared" si="7"/>
        <v>6</v>
      </c>
    </row>
    <row r="32" spans="2:13" x14ac:dyDescent="0.25">
      <c r="B32" s="40" t="s">
        <v>117</v>
      </c>
      <c r="C32" s="23">
        <f>+SUM(C33:C35)</f>
        <v>42</v>
      </c>
      <c r="D32" s="23">
        <f t="shared" ref="D32:E32" si="8">+SUM(D33:D35)</f>
        <v>55</v>
      </c>
      <c r="E32" s="23">
        <f t="shared" si="8"/>
        <v>74</v>
      </c>
    </row>
    <row r="33" spans="2:13" x14ac:dyDescent="0.25">
      <c r="B33" s="71" t="s">
        <v>72</v>
      </c>
      <c r="C33" s="23">
        <f>5+C29</f>
        <v>14</v>
      </c>
      <c r="D33" s="23">
        <f>+C33+D29</f>
        <v>24</v>
      </c>
      <c r="E33" s="23">
        <f t="shared" ref="E33:E35" si="9">+D33+E29</f>
        <v>36</v>
      </c>
    </row>
    <row r="34" spans="2:13" x14ac:dyDescent="0.25">
      <c r="B34" s="71" t="s">
        <v>73</v>
      </c>
      <c r="C34" s="23">
        <f>4+C30</f>
        <v>4</v>
      </c>
      <c r="D34" s="23">
        <f t="shared" ref="D34" si="10">+C34+D30</f>
        <v>4</v>
      </c>
      <c r="E34" s="23">
        <f t="shared" si="9"/>
        <v>5</v>
      </c>
    </row>
    <row r="35" spans="2:13" x14ac:dyDescent="0.25">
      <c r="B35" s="71" t="s">
        <v>74</v>
      </c>
      <c r="C35" s="23">
        <f>14+C31</f>
        <v>24</v>
      </c>
      <c r="D35" s="23">
        <f t="shared" ref="D35" si="11">+C35+D31</f>
        <v>27</v>
      </c>
      <c r="E35" s="23">
        <f t="shared" si="9"/>
        <v>33</v>
      </c>
    </row>
    <row r="38" spans="2:13" ht="16.5" thickBot="1" x14ac:dyDescent="0.3">
      <c r="B38" s="1" t="s">
        <v>78</v>
      </c>
    </row>
    <row r="39" spans="2:13" ht="16.5" thickBot="1" x14ac:dyDescent="0.3">
      <c r="B39" s="14"/>
      <c r="C39" s="30">
        <v>2010</v>
      </c>
      <c r="D39" s="30">
        <v>2011</v>
      </c>
      <c r="E39" s="31">
        <v>2012</v>
      </c>
    </row>
    <row r="40" spans="2:13" ht="16.5" thickTop="1" x14ac:dyDescent="0.25">
      <c r="B40" s="10"/>
      <c r="C40" s="21"/>
      <c r="D40" s="21"/>
      <c r="E40" s="22"/>
      <c r="F40" t="s">
        <v>138</v>
      </c>
      <c r="M40" t="s">
        <v>139</v>
      </c>
    </row>
    <row r="41" spans="2:13" x14ac:dyDescent="0.25">
      <c r="B41" s="36" t="s">
        <v>68</v>
      </c>
      <c r="C41" s="40">
        <f>+SUM(C42:C43)</f>
        <v>32</v>
      </c>
      <c r="D41" s="40">
        <f>+SUM(D42:D43)</f>
        <v>31</v>
      </c>
      <c r="E41" s="44">
        <f>+SUM(E42:E43)</f>
        <v>32</v>
      </c>
    </row>
    <row r="42" spans="2:13" x14ac:dyDescent="0.25">
      <c r="B42" s="37" t="s">
        <v>76</v>
      </c>
      <c r="C42" s="3">
        <v>20</v>
      </c>
      <c r="D42" s="3">
        <v>15</v>
      </c>
      <c r="E42" s="5">
        <v>16</v>
      </c>
    </row>
    <row r="43" spans="2:13" x14ac:dyDescent="0.25">
      <c r="B43" s="37" t="s">
        <v>77</v>
      </c>
      <c r="C43" s="3">
        <v>12</v>
      </c>
      <c r="D43" s="3">
        <v>16</v>
      </c>
      <c r="E43" s="5">
        <v>16</v>
      </c>
    </row>
    <row r="44" spans="2:13" x14ac:dyDescent="0.25">
      <c r="B44" s="36" t="s">
        <v>69</v>
      </c>
      <c r="C44" s="40">
        <f>+SUM(C45:C46)</f>
        <v>12</v>
      </c>
      <c r="D44" s="40">
        <f>+SUM(D45:D46)</f>
        <v>18</v>
      </c>
      <c r="E44" s="44">
        <f>+SUM(E45:E46)</f>
        <v>13</v>
      </c>
    </row>
    <row r="45" spans="2:13" x14ac:dyDescent="0.25">
      <c r="B45" s="37" t="s">
        <v>76</v>
      </c>
      <c r="C45" s="3">
        <v>6</v>
      </c>
      <c r="D45" s="3">
        <v>7</v>
      </c>
      <c r="E45" s="5">
        <v>9</v>
      </c>
    </row>
    <row r="46" spans="2:13" x14ac:dyDescent="0.25">
      <c r="B46" s="37" t="s">
        <v>77</v>
      </c>
      <c r="C46" s="3">
        <v>6</v>
      </c>
      <c r="D46" s="3">
        <v>11</v>
      </c>
      <c r="E46" s="5">
        <v>4</v>
      </c>
    </row>
    <row r="47" spans="2:13" x14ac:dyDescent="0.25">
      <c r="B47" s="36" t="s">
        <v>97</v>
      </c>
      <c r="C47" s="40">
        <f>+SUM(C48:C49)</f>
        <v>20</v>
      </c>
      <c r="D47" s="40">
        <f>+SUM(D48:D49)</f>
        <v>13</v>
      </c>
      <c r="E47" s="44">
        <f>+SUM(E48:E49)</f>
        <v>19</v>
      </c>
    </row>
    <row r="48" spans="2:13" x14ac:dyDescent="0.25">
      <c r="B48" s="37" t="s">
        <v>76</v>
      </c>
      <c r="C48" s="3">
        <f>+C42-C45</f>
        <v>14</v>
      </c>
      <c r="D48" s="3">
        <f t="shared" ref="D48:E48" si="12">+D42-D45</f>
        <v>8</v>
      </c>
      <c r="E48" s="3">
        <f t="shared" si="12"/>
        <v>7</v>
      </c>
    </row>
    <row r="49" spans="2:5" x14ac:dyDescent="0.25">
      <c r="B49" s="37" t="s">
        <v>77</v>
      </c>
      <c r="C49" s="3">
        <f t="shared" ref="C49:E49" si="13">+C43-C46</f>
        <v>6</v>
      </c>
      <c r="D49" s="3">
        <f t="shared" si="13"/>
        <v>5</v>
      </c>
      <c r="E49" s="3">
        <f t="shared" si="13"/>
        <v>12</v>
      </c>
    </row>
    <row r="50" spans="2:5" x14ac:dyDescent="0.25">
      <c r="B50" s="36" t="s">
        <v>117</v>
      </c>
      <c r="C50" s="3">
        <f>+SUM(C51:C52)</f>
        <v>37</v>
      </c>
      <c r="D50" s="3">
        <f>+SUM(D51:D52)</f>
        <v>50</v>
      </c>
      <c r="E50" s="5">
        <f>+SUM(E51:E52)</f>
        <v>69</v>
      </c>
    </row>
    <row r="51" spans="2:5" x14ac:dyDescent="0.25">
      <c r="B51" s="37" t="s">
        <v>76</v>
      </c>
      <c r="C51" s="3">
        <f>5+C48</f>
        <v>19</v>
      </c>
      <c r="D51" s="3">
        <f>+C51+D48</f>
        <v>27</v>
      </c>
      <c r="E51" s="5">
        <f>+D51+E48</f>
        <v>34</v>
      </c>
    </row>
    <row r="52" spans="2:5" ht="16.5" thickBot="1" x14ac:dyDescent="0.3">
      <c r="B52" s="39" t="s">
        <v>77</v>
      </c>
      <c r="C52" s="42">
        <f>12+C49</f>
        <v>18</v>
      </c>
      <c r="D52" s="42">
        <f>+C52+D49</f>
        <v>23</v>
      </c>
      <c r="E52" s="43">
        <f>+D52+E49</f>
        <v>35</v>
      </c>
    </row>
    <row r="53" spans="2:5" x14ac:dyDescent="0.25">
      <c r="B53" s="41"/>
      <c r="C53" s="2"/>
      <c r="D53" s="2"/>
      <c r="E53" s="2"/>
    </row>
    <row r="55" spans="2:5" ht="16.5" thickBot="1" x14ac:dyDescent="0.3">
      <c r="B55" s="1" t="s">
        <v>118</v>
      </c>
    </row>
    <row r="56" spans="2:5" ht="16.5" thickBot="1" x14ac:dyDescent="0.3">
      <c r="B56" s="14"/>
      <c r="C56" s="30">
        <v>2010</v>
      </c>
      <c r="D56" s="30">
        <v>2011</v>
      </c>
      <c r="E56" s="31">
        <v>2012</v>
      </c>
    </row>
    <row r="57" spans="2:5" ht="16.5" thickTop="1" x14ac:dyDescent="0.25">
      <c r="B57" s="10"/>
      <c r="C57" s="21"/>
      <c r="D57" s="21"/>
      <c r="E57" s="22"/>
    </row>
    <row r="58" spans="2:5" x14ac:dyDescent="0.25">
      <c r="B58" s="45" t="s">
        <v>68</v>
      </c>
      <c r="C58" s="40">
        <f>+SUM(C59:C61)</f>
        <v>0</v>
      </c>
      <c r="D58" s="40">
        <f t="shared" ref="D58" si="14">+SUM(D59:D61)</f>
        <v>0</v>
      </c>
      <c r="E58" s="44">
        <f t="shared" ref="E58" si="15">+SUM(E59:E61)</f>
        <v>0</v>
      </c>
    </row>
    <row r="59" spans="2:5" x14ac:dyDescent="0.25">
      <c r="B59" s="37" t="s">
        <v>106</v>
      </c>
      <c r="C59" s="3"/>
      <c r="D59" s="3"/>
      <c r="E59" s="5"/>
    </row>
    <row r="60" spans="2:5" x14ac:dyDescent="0.25">
      <c r="B60" s="37" t="s">
        <v>107</v>
      </c>
      <c r="C60" s="3"/>
      <c r="D60" s="3"/>
      <c r="E60" s="5"/>
    </row>
    <row r="61" spans="2:5" x14ac:dyDescent="0.25">
      <c r="B61" s="37" t="s">
        <v>79</v>
      </c>
      <c r="C61" s="3"/>
      <c r="D61" s="3"/>
      <c r="E61" s="5"/>
    </row>
    <row r="62" spans="2:5" x14ac:dyDescent="0.25">
      <c r="B62" s="46" t="s">
        <v>80</v>
      </c>
      <c r="C62" s="3"/>
      <c r="D62" s="3"/>
      <c r="E62" s="5"/>
    </row>
    <row r="63" spans="2:5" x14ac:dyDescent="0.25">
      <c r="B63" s="45" t="s">
        <v>69</v>
      </c>
      <c r="C63" s="40">
        <f>+SUM(C64:C66)</f>
        <v>0</v>
      </c>
      <c r="D63" s="40">
        <f t="shared" ref="D63" si="16">+SUM(D64:D66)</f>
        <v>0</v>
      </c>
      <c r="E63" s="44">
        <f t="shared" ref="E63" si="17">+SUM(E64:E66)</f>
        <v>0</v>
      </c>
    </row>
    <row r="64" spans="2:5" x14ac:dyDescent="0.25">
      <c r="B64" s="37" t="s">
        <v>106</v>
      </c>
      <c r="C64" s="3"/>
      <c r="D64" s="3"/>
      <c r="E64" s="5"/>
    </row>
    <row r="65" spans="2:5" x14ac:dyDescent="0.25">
      <c r="B65" s="37" t="s">
        <v>107</v>
      </c>
      <c r="C65" s="3"/>
      <c r="D65" s="3"/>
      <c r="E65" s="5"/>
    </row>
    <row r="66" spans="2:5" x14ac:dyDescent="0.25">
      <c r="B66" s="37" t="s">
        <v>79</v>
      </c>
      <c r="C66" s="3"/>
      <c r="D66" s="3"/>
      <c r="E66" s="5"/>
    </row>
    <row r="67" spans="2:5" x14ac:dyDescent="0.25">
      <c r="B67" s="46" t="s">
        <v>80</v>
      </c>
      <c r="C67" s="3"/>
      <c r="D67" s="3"/>
      <c r="E67" s="5"/>
    </row>
    <row r="68" spans="2:5" x14ac:dyDescent="0.25">
      <c r="B68" s="45" t="s">
        <v>97</v>
      </c>
      <c r="C68" s="40">
        <f>+SUM(C69:C71)</f>
        <v>0</v>
      </c>
      <c r="D68" s="40">
        <f t="shared" ref="D68:E68" si="18">+SUM(D69:D71)</f>
        <v>0</v>
      </c>
      <c r="E68" s="44">
        <f t="shared" si="18"/>
        <v>0</v>
      </c>
    </row>
    <row r="69" spans="2:5" x14ac:dyDescent="0.25">
      <c r="B69" s="37" t="s">
        <v>106</v>
      </c>
      <c r="C69" s="3"/>
      <c r="D69" s="3"/>
      <c r="E69" s="5"/>
    </row>
    <row r="70" spans="2:5" x14ac:dyDescent="0.25">
      <c r="B70" s="37" t="s">
        <v>107</v>
      </c>
      <c r="C70" s="3"/>
      <c r="D70" s="3"/>
      <c r="E70" s="5"/>
    </row>
    <row r="71" spans="2:5" x14ac:dyDescent="0.25">
      <c r="B71" s="37" t="s">
        <v>79</v>
      </c>
      <c r="C71" s="3"/>
      <c r="D71" s="3"/>
      <c r="E71" s="5"/>
    </row>
    <row r="72" spans="2:5" x14ac:dyDescent="0.25">
      <c r="B72" s="46" t="s">
        <v>80</v>
      </c>
      <c r="C72" s="3"/>
      <c r="D72" s="3"/>
      <c r="E72" s="5"/>
    </row>
    <row r="73" spans="2:5" x14ac:dyDescent="0.25">
      <c r="B73" s="45" t="s">
        <v>70</v>
      </c>
      <c r="C73" s="40">
        <f>+SUM(C74:C76)</f>
        <v>0</v>
      </c>
      <c r="D73" s="40">
        <f t="shared" ref="D73" si="19">+SUM(D74:D76)</f>
        <v>0</v>
      </c>
      <c r="E73" s="44">
        <f t="shared" ref="E73" si="20">+SUM(E74:E76)</f>
        <v>0</v>
      </c>
    </row>
    <row r="74" spans="2:5" x14ac:dyDescent="0.25">
      <c r="B74" s="37" t="s">
        <v>106</v>
      </c>
      <c r="C74" s="3">
        <f t="shared" ref="C74:E76" si="21">+C59-C64</f>
        <v>0</v>
      </c>
      <c r="D74" s="3">
        <f t="shared" si="21"/>
        <v>0</v>
      </c>
      <c r="E74" s="5">
        <f t="shared" si="21"/>
        <v>0</v>
      </c>
    </row>
    <row r="75" spans="2:5" x14ac:dyDescent="0.25">
      <c r="B75" s="37" t="s">
        <v>107</v>
      </c>
      <c r="C75" s="3">
        <f t="shared" si="21"/>
        <v>0</v>
      </c>
      <c r="D75" s="3">
        <f t="shared" si="21"/>
        <v>0</v>
      </c>
      <c r="E75" s="5">
        <f t="shared" si="21"/>
        <v>0</v>
      </c>
    </row>
    <row r="76" spans="2:5" x14ac:dyDescent="0.25">
      <c r="B76" s="37" t="s">
        <v>79</v>
      </c>
      <c r="C76" s="3">
        <f t="shared" si="21"/>
        <v>0</v>
      </c>
      <c r="D76" s="3">
        <f t="shared" si="21"/>
        <v>0</v>
      </c>
      <c r="E76" s="5">
        <f t="shared" si="21"/>
        <v>0</v>
      </c>
    </row>
    <row r="77" spans="2:5" ht="16.5" thickBot="1" x14ac:dyDescent="0.3">
      <c r="B77" s="47" t="s">
        <v>80</v>
      </c>
      <c r="C77" s="42"/>
      <c r="D77" s="42"/>
      <c r="E77" s="43"/>
    </row>
    <row r="80" spans="2:5" ht="16.5" thickBot="1" x14ac:dyDescent="0.3">
      <c r="B80" s="1" t="s">
        <v>140</v>
      </c>
    </row>
    <row r="81" spans="2:12" ht="16.5" thickBot="1" x14ac:dyDescent="0.3">
      <c r="B81" s="14"/>
      <c r="C81" s="30">
        <v>2010</v>
      </c>
      <c r="D81" s="30">
        <v>2011</v>
      </c>
      <c r="E81" s="31">
        <v>2012</v>
      </c>
    </row>
    <row r="82" spans="2:12" ht="16.5" thickTop="1" x14ac:dyDescent="0.25">
      <c r="B82" s="10"/>
      <c r="C82" s="21"/>
      <c r="D82" s="21"/>
      <c r="E82" s="22"/>
    </row>
    <row r="83" spans="2:12" x14ac:dyDescent="0.25">
      <c r="B83" s="45" t="s">
        <v>68</v>
      </c>
      <c r="C83" s="40">
        <f>+SUM(C84:C86)</f>
        <v>0</v>
      </c>
      <c r="D83" s="40">
        <f t="shared" ref="D83:E83" si="22">+SUM(D84:D86)</f>
        <v>0</v>
      </c>
      <c r="E83" s="44">
        <f t="shared" si="22"/>
        <v>0</v>
      </c>
      <c r="F83" t="s">
        <v>141</v>
      </c>
      <c r="L83" t="s">
        <v>142</v>
      </c>
    </row>
    <row r="84" spans="2:12" x14ac:dyDescent="0.25">
      <c r="B84" s="37" t="s">
        <v>141</v>
      </c>
      <c r="C84" s="3"/>
      <c r="D84" s="3"/>
      <c r="E84" s="5"/>
    </row>
    <row r="85" spans="2:12" x14ac:dyDescent="0.25">
      <c r="B85" s="37" t="s">
        <v>142</v>
      </c>
      <c r="C85" s="3"/>
      <c r="D85" s="3"/>
      <c r="E85" s="5"/>
    </row>
    <row r="86" spans="2:12" x14ac:dyDescent="0.25">
      <c r="B86" s="37" t="s">
        <v>143</v>
      </c>
      <c r="C86" s="3"/>
      <c r="D86" s="3"/>
      <c r="E86" s="5"/>
    </row>
    <row r="87" spans="2:12" x14ac:dyDescent="0.25">
      <c r="B87" s="46" t="s">
        <v>144</v>
      </c>
      <c r="C87" s="3"/>
      <c r="D87" s="3"/>
      <c r="E87" s="5"/>
    </row>
    <row r="88" spans="2:12" x14ac:dyDescent="0.25">
      <c r="B88" s="45" t="s">
        <v>69</v>
      </c>
      <c r="C88" s="40">
        <f>+SUM(C89:C91)</f>
        <v>0</v>
      </c>
      <c r="D88" s="40">
        <f t="shared" ref="D88:E88" si="23">+SUM(D89:D91)</f>
        <v>0</v>
      </c>
      <c r="E88" s="44">
        <f t="shared" si="23"/>
        <v>0</v>
      </c>
    </row>
    <row r="89" spans="2:12" x14ac:dyDescent="0.25">
      <c r="B89" s="37" t="s">
        <v>141</v>
      </c>
      <c r="C89" s="3"/>
      <c r="D89" s="3"/>
      <c r="E89" s="5"/>
    </row>
    <row r="90" spans="2:12" x14ac:dyDescent="0.25">
      <c r="B90" s="37" t="s">
        <v>142</v>
      </c>
      <c r="C90" s="3"/>
      <c r="D90" s="3"/>
      <c r="E90" s="5"/>
    </row>
    <row r="91" spans="2:12" x14ac:dyDescent="0.25">
      <c r="B91" s="37" t="s">
        <v>143</v>
      </c>
      <c r="C91" s="3"/>
      <c r="D91" s="3"/>
      <c r="E91" s="5"/>
    </row>
    <row r="92" spans="2:12" x14ac:dyDescent="0.25">
      <c r="B92" s="46" t="s">
        <v>144</v>
      </c>
      <c r="C92" s="3"/>
      <c r="D92" s="3"/>
      <c r="E92" s="5"/>
    </row>
    <row r="93" spans="2:12" x14ac:dyDescent="0.25">
      <c r="B93" s="45" t="s">
        <v>97</v>
      </c>
      <c r="C93" s="40">
        <f>+SUM(C94:C96)</f>
        <v>0</v>
      </c>
      <c r="D93" s="40">
        <f t="shared" ref="D93:E93" si="24">+SUM(D94:D96)</f>
        <v>0</v>
      </c>
      <c r="E93" s="44">
        <f t="shared" si="24"/>
        <v>0</v>
      </c>
    </row>
    <row r="94" spans="2:12" x14ac:dyDescent="0.25">
      <c r="B94" s="37" t="s">
        <v>141</v>
      </c>
      <c r="C94" s="3"/>
      <c r="D94" s="3"/>
      <c r="E94" s="5"/>
    </row>
    <row r="95" spans="2:12" x14ac:dyDescent="0.25">
      <c r="B95" s="37" t="s">
        <v>142</v>
      </c>
      <c r="C95" s="3"/>
      <c r="D95" s="3"/>
      <c r="E95" s="5"/>
    </row>
    <row r="96" spans="2:12" x14ac:dyDescent="0.25">
      <c r="B96" s="37" t="s">
        <v>143</v>
      </c>
      <c r="C96" s="3"/>
      <c r="D96" s="3"/>
      <c r="E96" s="5"/>
    </row>
    <row r="97" spans="2:5" x14ac:dyDescent="0.25">
      <c r="B97" s="46" t="s">
        <v>144</v>
      </c>
      <c r="C97" s="3"/>
      <c r="D97" s="3"/>
      <c r="E97" s="5"/>
    </row>
    <row r="98" spans="2:5" x14ac:dyDescent="0.25">
      <c r="B98" s="45" t="s">
        <v>70</v>
      </c>
      <c r="C98" s="40">
        <f>+SUM(C99:C101)</f>
        <v>0</v>
      </c>
      <c r="D98" s="40">
        <f t="shared" ref="D98:E98" si="25">+SUM(D99:D101)</f>
        <v>0</v>
      </c>
      <c r="E98" s="44">
        <f t="shared" si="25"/>
        <v>0</v>
      </c>
    </row>
    <row r="99" spans="2:5" x14ac:dyDescent="0.25">
      <c r="B99" s="37" t="s">
        <v>141</v>
      </c>
      <c r="C99" s="3">
        <f t="shared" ref="C99:E99" si="26">+C84-C89</f>
        <v>0</v>
      </c>
      <c r="D99" s="3">
        <f t="shared" si="26"/>
        <v>0</v>
      </c>
      <c r="E99" s="5">
        <f t="shared" si="26"/>
        <v>0</v>
      </c>
    </row>
    <row r="100" spans="2:5" x14ac:dyDescent="0.25">
      <c r="B100" s="37" t="s">
        <v>142</v>
      </c>
      <c r="C100" s="3">
        <f t="shared" ref="C100:E100" si="27">+C85-C90</f>
        <v>0</v>
      </c>
      <c r="D100" s="3">
        <f t="shared" si="27"/>
        <v>0</v>
      </c>
      <c r="E100" s="5">
        <f t="shared" si="27"/>
        <v>0</v>
      </c>
    </row>
    <row r="101" spans="2:5" x14ac:dyDescent="0.25">
      <c r="B101" s="37" t="s">
        <v>143</v>
      </c>
      <c r="C101" s="3">
        <f t="shared" ref="C101:E101" si="28">+C86-C91</f>
        <v>0</v>
      </c>
      <c r="D101" s="3">
        <f t="shared" si="28"/>
        <v>0</v>
      </c>
      <c r="E101" s="5">
        <f t="shared" si="28"/>
        <v>0</v>
      </c>
    </row>
    <row r="102" spans="2:5" ht="16.5" thickBot="1" x14ac:dyDescent="0.3">
      <c r="B102" s="46" t="s">
        <v>144</v>
      </c>
      <c r="C102" s="42"/>
      <c r="D102" s="42"/>
      <c r="E102" s="43"/>
    </row>
  </sheetData>
  <mergeCells count="2">
    <mergeCell ref="B3:J3"/>
    <mergeCell ref="B4:J4"/>
  </mergeCells>
  <phoneticPr fontId="4" type="noConversion"/>
  <pageMargins left="0.75000000000000011" right="0.75000000000000011" top="1" bottom="1" header="0.5" footer="0.5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A106"/>
  <sheetViews>
    <sheetView topLeftCell="A46" zoomScale="55" zoomScaleNormal="55" workbookViewId="0">
      <selection activeCell="L93" sqref="L93"/>
    </sheetView>
  </sheetViews>
  <sheetFormatPr baseColWidth="10" defaultColWidth="10.875" defaultRowHeight="15.75" x14ac:dyDescent="0.25"/>
  <cols>
    <col min="1" max="1" width="10.875" style="49"/>
    <col min="2" max="2" width="21.375" style="48" customWidth="1"/>
    <col min="3" max="5" width="10.875" style="49"/>
    <col min="6" max="6" width="3.625" style="49" customWidth="1"/>
    <col min="7" max="7" width="23" style="48" customWidth="1"/>
    <col min="8" max="16384" width="10.875" style="49"/>
  </cols>
  <sheetData>
    <row r="4" spans="2:16" ht="39" x14ac:dyDescent="0.6">
      <c r="B4" s="70" t="s">
        <v>81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</row>
    <row r="6" spans="2:16" x14ac:dyDescent="0.25">
      <c r="B6" s="48" t="s">
        <v>113</v>
      </c>
      <c r="G6" s="48" t="s">
        <v>112</v>
      </c>
    </row>
    <row r="7" spans="2:16" ht="16.5" thickBot="1" x14ac:dyDescent="0.3">
      <c r="B7" s="50" t="s">
        <v>84</v>
      </c>
      <c r="G7" s="50" t="s">
        <v>84</v>
      </c>
    </row>
    <row r="8" spans="2:16" ht="16.5" thickBot="1" x14ac:dyDescent="0.3">
      <c r="B8" s="55"/>
      <c r="C8" s="56">
        <v>2010</v>
      </c>
      <c r="D8" s="56">
        <v>2011</v>
      </c>
      <c r="E8" s="57">
        <v>2012</v>
      </c>
      <c r="G8" s="55"/>
      <c r="H8" s="56">
        <v>2010</v>
      </c>
      <c r="I8" s="56">
        <v>2011</v>
      </c>
      <c r="J8" s="57">
        <v>2012</v>
      </c>
    </row>
    <row r="9" spans="2:16" ht="16.5" thickTop="1" x14ac:dyDescent="0.25">
      <c r="B9" s="58"/>
      <c r="C9" s="53"/>
      <c r="D9" s="53"/>
      <c r="E9" s="59"/>
      <c r="G9" s="58"/>
      <c r="H9" s="53"/>
      <c r="I9" s="53"/>
      <c r="J9" s="59"/>
    </row>
    <row r="10" spans="2:16" x14ac:dyDescent="0.25">
      <c r="B10" s="60" t="s">
        <v>46</v>
      </c>
      <c r="C10" s="52">
        <v>200</v>
      </c>
      <c r="D10" s="52">
        <v>300</v>
      </c>
      <c r="E10" s="61">
        <v>400</v>
      </c>
      <c r="G10" s="60" t="s">
        <v>46</v>
      </c>
      <c r="H10" s="52">
        <v>50</v>
      </c>
      <c r="I10" s="52">
        <v>60</v>
      </c>
      <c r="J10" s="61">
        <v>70</v>
      </c>
      <c r="L10" s="49" t="s">
        <v>13</v>
      </c>
    </row>
    <row r="11" spans="2:16" x14ac:dyDescent="0.25">
      <c r="B11" s="60" t="s">
        <v>82</v>
      </c>
      <c r="C11" s="52">
        <v>180</v>
      </c>
      <c r="D11" s="52">
        <v>150</v>
      </c>
      <c r="E11" s="61">
        <v>120</v>
      </c>
      <c r="G11" s="60" t="s">
        <v>82</v>
      </c>
      <c r="H11" s="52">
        <v>40</v>
      </c>
      <c r="I11" s="52">
        <v>30</v>
      </c>
      <c r="J11" s="61">
        <v>28</v>
      </c>
    </row>
    <row r="12" spans="2:16" ht="16.5" thickBot="1" x14ac:dyDescent="0.3">
      <c r="B12" s="62" t="s">
        <v>83</v>
      </c>
      <c r="C12" s="63">
        <f>+C10-C11</f>
        <v>20</v>
      </c>
      <c r="D12" s="63">
        <f>+D10-D11</f>
        <v>150</v>
      </c>
      <c r="E12" s="63">
        <f>+E10-E11</f>
        <v>280</v>
      </c>
      <c r="G12" s="62" t="s">
        <v>83</v>
      </c>
      <c r="H12" s="63">
        <f>+H10-H11</f>
        <v>10</v>
      </c>
      <c r="I12" s="63">
        <f t="shared" ref="I12:J12" si="0">+I10-I11</f>
        <v>30</v>
      </c>
      <c r="J12" s="63">
        <f t="shared" si="0"/>
        <v>42</v>
      </c>
    </row>
    <row r="15" spans="2:16" ht="16.5" thickBot="1" x14ac:dyDescent="0.3">
      <c r="B15" s="50" t="s">
        <v>84</v>
      </c>
      <c r="G15" s="50" t="s">
        <v>84</v>
      </c>
    </row>
    <row r="16" spans="2:16" ht="16.5" thickBot="1" x14ac:dyDescent="0.3">
      <c r="B16" s="55"/>
      <c r="C16" s="56">
        <v>2010</v>
      </c>
      <c r="D16" s="56">
        <v>2011</v>
      </c>
      <c r="E16" s="57">
        <v>2012</v>
      </c>
      <c r="G16" s="55"/>
      <c r="H16" s="56">
        <v>2010</v>
      </c>
      <c r="I16" s="56">
        <v>2011</v>
      </c>
      <c r="J16" s="57">
        <v>2012</v>
      </c>
    </row>
    <row r="17" spans="2:10" ht="16.5" thickTop="1" x14ac:dyDescent="0.25">
      <c r="B17" s="58"/>
      <c r="C17" s="53"/>
      <c r="D17" s="53"/>
      <c r="E17" s="59"/>
      <c r="G17" s="58"/>
      <c r="H17" s="53"/>
      <c r="I17" s="53"/>
      <c r="J17" s="59"/>
    </row>
    <row r="18" spans="2:10" x14ac:dyDescent="0.25">
      <c r="B18" s="60"/>
      <c r="C18" s="52"/>
      <c r="D18" s="52"/>
      <c r="E18" s="61"/>
      <c r="G18" s="60"/>
      <c r="H18" s="52"/>
      <c r="I18" s="52"/>
      <c r="J18" s="61"/>
    </row>
    <row r="19" spans="2:10" x14ac:dyDescent="0.25">
      <c r="B19" s="60" t="s">
        <v>92</v>
      </c>
      <c r="C19" s="52">
        <f>'2010'!B28</f>
        <v>0</v>
      </c>
      <c r="D19" s="52"/>
      <c r="E19" s="61"/>
      <c r="G19" s="60" t="s">
        <v>92</v>
      </c>
      <c r="H19" s="52">
        <f>'2010'!G28</f>
        <v>0</v>
      </c>
      <c r="I19" s="52"/>
      <c r="J19" s="61"/>
    </row>
    <row r="20" spans="2:10" x14ac:dyDescent="0.25">
      <c r="B20" s="60" t="s">
        <v>82</v>
      </c>
      <c r="C20" s="52">
        <v>0</v>
      </c>
      <c r="D20" s="52"/>
      <c r="E20" s="61"/>
      <c r="G20" s="60" t="s">
        <v>82</v>
      </c>
      <c r="H20" s="52">
        <v>0</v>
      </c>
      <c r="I20" s="52"/>
      <c r="J20" s="61"/>
    </row>
    <row r="21" spans="2:10" ht="16.5" thickBot="1" x14ac:dyDescent="0.3">
      <c r="B21" s="62" t="s">
        <v>93</v>
      </c>
      <c r="C21" s="63">
        <f>+C19-C20</f>
        <v>0</v>
      </c>
      <c r="D21" s="63"/>
      <c r="E21" s="64"/>
      <c r="G21" s="62" t="s">
        <v>93</v>
      </c>
      <c r="H21" s="63">
        <f>+H19-H20</f>
        <v>0</v>
      </c>
      <c r="I21" s="63"/>
      <c r="J21" s="64"/>
    </row>
    <row r="24" spans="2:10" ht="16.5" thickBot="1" x14ac:dyDescent="0.3">
      <c r="B24" s="50" t="s">
        <v>85</v>
      </c>
      <c r="G24" s="50" t="s">
        <v>85</v>
      </c>
    </row>
    <row r="25" spans="2:10" ht="16.5" thickBot="1" x14ac:dyDescent="0.3">
      <c r="B25" s="55"/>
      <c r="C25" s="56">
        <v>2010</v>
      </c>
      <c r="D25" s="56">
        <v>2011</v>
      </c>
      <c r="E25" s="57">
        <v>2012</v>
      </c>
      <c r="G25" s="55"/>
      <c r="H25" s="56">
        <v>2010</v>
      </c>
      <c r="I25" s="56">
        <v>2011</v>
      </c>
      <c r="J25" s="57">
        <v>2012</v>
      </c>
    </row>
    <row r="26" spans="2:10" ht="16.5" thickTop="1" x14ac:dyDescent="0.25">
      <c r="B26" s="58"/>
      <c r="C26" s="53"/>
      <c r="D26" s="53"/>
      <c r="E26" s="59"/>
      <c r="G26" s="58"/>
      <c r="H26" s="53"/>
      <c r="I26" s="53"/>
      <c r="J26" s="59"/>
    </row>
    <row r="27" spans="2:10" x14ac:dyDescent="0.25">
      <c r="B27" s="65" t="s">
        <v>46</v>
      </c>
      <c r="C27" s="54">
        <f>+SUM(C28:C30)</f>
        <v>350</v>
      </c>
      <c r="D27" s="54">
        <f t="shared" ref="D27:E27" si="1">+SUM(D28:D30)</f>
        <v>600</v>
      </c>
      <c r="E27" s="66">
        <f t="shared" si="1"/>
        <v>900</v>
      </c>
      <c r="G27" s="65" t="s">
        <v>46</v>
      </c>
      <c r="H27" s="54">
        <f>+SUM(H28:H30)</f>
        <v>0</v>
      </c>
      <c r="I27" s="54">
        <f t="shared" ref="I27:J27" si="2">+SUM(I28:I30)</f>
        <v>0</v>
      </c>
      <c r="J27" s="66">
        <f t="shared" si="2"/>
        <v>0</v>
      </c>
    </row>
    <row r="28" spans="2:10" x14ac:dyDescent="0.25">
      <c r="B28" s="46" t="s">
        <v>72</v>
      </c>
      <c r="C28" s="52">
        <v>200</v>
      </c>
      <c r="D28" s="52">
        <v>300</v>
      </c>
      <c r="E28" s="61">
        <v>400</v>
      </c>
      <c r="G28" s="46" t="s">
        <v>72</v>
      </c>
      <c r="H28" s="52"/>
      <c r="I28" s="52"/>
      <c r="J28" s="61"/>
    </row>
    <row r="29" spans="2:10" x14ac:dyDescent="0.25">
      <c r="B29" s="46" t="s">
        <v>73</v>
      </c>
      <c r="C29" s="52">
        <v>100</v>
      </c>
      <c r="D29" s="52">
        <v>200</v>
      </c>
      <c r="E29" s="61">
        <v>300</v>
      </c>
      <c r="G29" s="46" t="s">
        <v>73</v>
      </c>
      <c r="H29" s="52"/>
      <c r="I29" s="52"/>
      <c r="J29" s="61"/>
    </row>
    <row r="30" spans="2:10" x14ac:dyDescent="0.25">
      <c r="B30" s="46" t="s">
        <v>74</v>
      </c>
      <c r="C30" s="52">
        <v>50</v>
      </c>
      <c r="D30" s="52">
        <v>100</v>
      </c>
      <c r="E30" s="61">
        <v>200</v>
      </c>
      <c r="G30" s="46" t="s">
        <v>74</v>
      </c>
      <c r="H30" s="52"/>
      <c r="I30" s="52"/>
      <c r="J30" s="61"/>
    </row>
    <row r="31" spans="2:10" x14ac:dyDescent="0.25">
      <c r="B31" s="65" t="s">
        <v>82</v>
      </c>
      <c r="C31" s="54">
        <f>+SUM(C32:C34)</f>
        <v>270</v>
      </c>
      <c r="D31" s="54">
        <f t="shared" ref="D31:E31" si="3">+SUM(D32:D34)</f>
        <v>411</v>
      </c>
      <c r="E31" s="66">
        <f t="shared" si="3"/>
        <v>524</v>
      </c>
      <c r="G31" s="65" t="s">
        <v>82</v>
      </c>
      <c r="H31" s="54">
        <f>+SUM(H32:H34)</f>
        <v>0</v>
      </c>
      <c r="I31" s="54">
        <f t="shared" ref="I31:J31" si="4">+SUM(I32:I34)</f>
        <v>0</v>
      </c>
      <c r="J31" s="66">
        <f t="shared" si="4"/>
        <v>0</v>
      </c>
    </row>
    <row r="32" spans="2:10" x14ac:dyDescent="0.25">
      <c r="B32" s="46" t="s">
        <v>72</v>
      </c>
      <c r="C32" s="52">
        <v>150</v>
      </c>
      <c r="D32" s="52">
        <v>280</v>
      </c>
      <c r="E32" s="61">
        <v>250</v>
      </c>
      <c r="G32" s="46" t="s">
        <v>72</v>
      </c>
      <c r="H32" s="52"/>
      <c r="I32" s="52"/>
      <c r="J32" s="61"/>
    </row>
    <row r="33" spans="2:10" x14ac:dyDescent="0.25">
      <c r="B33" s="46" t="s">
        <v>73</v>
      </c>
      <c r="C33" s="52">
        <v>80</v>
      </c>
      <c r="D33" s="52">
        <v>81</v>
      </c>
      <c r="E33" s="61">
        <v>74</v>
      </c>
      <c r="G33" s="46" t="s">
        <v>73</v>
      </c>
      <c r="H33" s="52"/>
      <c r="I33" s="52"/>
      <c r="J33" s="61"/>
    </row>
    <row r="34" spans="2:10" x14ac:dyDescent="0.25">
      <c r="B34" s="46" t="s">
        <v>74</v>
      </c>
      <c r="C34" s="52">
        <v>40</v>
      </c>
      <c r="D34" s="52">
        <v>50</v>
      </c>
      <c r="E34" s="61">
        <v>200</v>
      </c>
      <c r="G34" s="46" t="s">
        <v>74</v>
      </c>
      <c r="H34" s="52"/>
      <c r="I34" s="52"/>
      <c r="J34" s="61"/>
    </row>
    <row r="35" spans="2:10" x14ac:dyDescent="0.25">
      <c r="B35" s="60"/>
      <c r="C35" s="52"/>
      <c r="D35" s="52"/>
      <c r="E35" s="61"/>
      <c r="G35" s="60"/>
      <c r="H35" s="52"/>
      <c r="I35" s="52"/>
      <c r="J35" s="61"/>
    </row>
    <row r="36" spans="2:10" x14ac:dyDescent="0.25">
      <c r="B36" s="65" t="s">
        <v>83</v>
      </c>
      <c r="C36" s="54">
        <f>+SUM(C37:C39)</f>
        <v>80</v>
      </c>
      <c r="D36" s="54">
        <f t="shared" ref="D36:E36" si="5">+SUM(D37:D39)</f>
        <v>189</v>
      </c>
      <c r="E36" s="66">
        <f t="shared" si="5"/>
        <v>376</v>
      </c>
      <c r="G36" s="65" t="s">
        <v>83</v>
      </c>
      <c r="H36" s="54">
        <f>+SUM(H37:H39)</f>
        <v>0</v>
      </c>
      <c r="I36" s="54">
        <f t="shared" ref="I36:J36" si="6">+SUM(I37:I39)</f>
        <v>0</v>
      </c>
      <c r="J36" s="66">
        <f t="shared" si="6"/>
        <v>0</v>
      </c>
    </row>
    <row r="37" spans="2:10" x14ac:dyDescent="0.25">
      <c r="B37" s="46" t="s">
        <v>72</v>
      </c>
      <c r="C37" s="52">
        <f>+C28-C32</f>
        <v>50</v>
      </c>
      <c r="D37" s="52">
        <f t="shared" ref="D37:E37" si="7">+D28-D32</f>
        <v>20</v>
      </c>
      <c r="E37" s="61">
        <f t="shared" si="7"/>
        <v>150</v>
      </c>
      <c r="G37" s="46" t="s">
        <v>72</v>
      </c>
      <c r="H37" s="52">
        <f>+H28-H32</f>
        <v>0</v>
      </c>
      <c r="I37" s="52">
        <f t="shared" ref="I37:J37" si="8">+I28-I32</f>
        <v>0</v>
      </c>
      <c r="J37" s="61">
        <f t="shared" si="8"/>
        <v>0</v>
      </c>
    </row>
    <row r="38" spans="2:10" x14ac:dyDescent="0.25">
      <c r="B38" s="46" t="s">
        <v>73</v>
      </c>
      <c r="C38" s="52">
        <f t="shared" ref="C38:E39" si="9">+C29-C33</f>
        <v>20</v>
      </c>
      <c r="D38" s="52">
        <f t="shared" si="9"/>
        <v>119</v>
      </c>
      <c r="E38" s="61">
        <f t="shared" si="9"/>
        <v>226</v>
      </c>
      <c r="G38" s="46" t="s">
        <v>73</v>
      </c>
      <c r="H38" s="52">
        <f t="shared" ref="H38:J38" si="10">+H29-H33</f>
        <v>0</v>
      </c>
      <c r="I38" s="52">
        <f t="shared" si="10"/>
        <v>0</v>
      </c>
      <c r="J38" s="61">
        <f t="shared" si="10"/>
        <v>0</v>
      </c>
    </row>
    <row r="39" spans="2:10" ht="16.5" thickBot="1" x14ac:dyDescent="0.3">
      <c r="B39" s="47" t="s">
        <v>74</v>
      </c>
      <c r="C39" s="63">
        <f t="shared" si="9"/>
        <v>10</v>
      </c>
      <c r="D39" s="63">
        <f t="shared" si="9"/>
        <v>50</v>
      </c>
      <c r="E39" s="64">
        <f t="shared" si="9"/>
        <v>0</v>
      </c>
      <c r="G39" s="47" t="s">
        <v>74</v>
      </c>
      <c r="H39" s="63">
        <f t="shared" ref="H39:J39" si="11">+H30-H34</f>
        <v>0</v>
      </c>
      <c r="I39" s="63">
        <f t="shared" si="11"/>
        <v>0</v>
      </c>
      <c r="J39" s="64">
        <f t="shared" si="11"/>
        <v>0</v>
      </c>
    </row>
    <row r="42" spans="2:10" ht="16.5" thickBot="1" x14ac:dyDescent="0.3">
      <c r="B42" s="50" t="s">
        <v>86</v>
      </c>
      <c r="G42" s="50" t="s">
        <v>86</v>
      </c>
    </row>
    <row r="43" spans="2:10" ht="16.5" thickBot="1" x14ac:dyDescent="0.3">
      <c r="B43" s="55"/>
      <c r="C43" s="56">
        <v>2010</v>
      </c>
      <c r="D43" s="56">
        <v>2011</v>
      </c>
      <c r="E43" s="57">
        <v>2012</v>
      </c>
      <c r="G43" s="55"/>
      <c r="H43" s="56">
        <v>2010</v>
      </c>
      <c r="I43" s="56">
        <v>2011</v>
      </c>
      <c r="J43" s="57">
        <v>2012</v>
      </c>
    </row>
    <row r="44" spans="2:10" ht="16.5" thickTop="1" x14ac:dyDescent="0.25">
      <c r="B44" s="58"/>
      <c r="C44" s="53"/>
      <c r="D44" s="53"/>
      <c r="E44" s="59"/>
      <c r="G44" s="58"/>
      <c r="H44" s="53"/>
      <c r="I44" s="53"/>
      <c r="J44" s="59"/>
    </row>
    <row r="45" spans="2:10" x14ac:dyDescent="0.25">
      <c r="B45" s="65" t="s">
        <v>81</v>
      </c>
      <c r="C45" s="54">
        <f>+SUM(C46:C47)</f>
        <v>120</v>
      </c>
      <c r="D45" s="54">
        <f>+SUM(D46:D47)</f>
        <v>120</v>
      </c>
      <c r="E45" s="66">
        <f>+SUM(E46:E47)</f>
        <v>90</v>
      </c>
      <c r="G45" s="65" t="s">
        <v>81</v>
      </c>
      <c r="H45" s="54">
        <f>+SUM(H46:H47)</f>
        <v>0</v>
      </c>
      <c r="I45" s="54">
        <f>+SUM(I46:I47)</f>
        <v>0</v>
      </c>
      <c r="J45" s="66">
        <f>+SUM(J46:J47)</f>
        <v>0</v>
      </c>
    </row>
    <row r="46" spans="2:10" x14ac:dyDescent="0.25">
      <c r="B46" s="46" t="s">
        <v>87</v>
      </c>
      <c r="C46" s="52">
        <v>80</v>
      </c>
      <c r="D46" s="52">
        <v>90</v>
      </c>
      <c r="E46" s="61">
        <v>70</v>
      </c>
      <c r="G46" s="46" t="s">
        <v>87</v>
      </c>
      <c r="H46" s="52"/>
      <c r="I46" s="52"/>
      <c r="J46" s="61"/>
    </row>
    <row r="47" spans="2:10" x14ac:dyDescent="0.25">
      <c r="B47" s="46" t="s">
        <v>120</v>
      </c>
      <c r="C47" s="52">
        <v>40</v>
      </c>
      <c r="D47" s="52">
        <v>30</v>
      </c>
      <c r="E47" s="61">
        <v>20</v>
      </c>
      <c r="G47" s="46" t="s">
        <v>120</v>
      </c>
      <c r="H47" s="52"/>
      <c r="I47" s="52"/>
      <c r="J47" s="61"/>
    </row>
    <row r="48" spans="2:10" x14ac:dyDescent="0.25">
      <c r="B48" s="67" t="s">
        <v>88</v>
      </c>
      <c r="C48" s="52">
        <v>10</v>
      </c>
      <c r="D48" s="52">
        <f>+D47-D49-D50-D51</f>
        <v>1</v>
      </c>
      <c r="E48" s="52">
        <f>+E47-E49-E50-E51</f>
        <v>1</v>
      </c>
      <c r="G48" s="67" t="s">
        <v>88</v>
      </c>
      <c r="H48" s="52"/>
      <c r="I48" s="52"/>
      <c r="J48" s="61"/>
    </row>
    <row r="49" spans="2:12" x14ac:dyDescent="0.25">
      <c r="B49" s="67" t="s">
        <v>119</v>
      </c>
      <c r="C49" s="52">
        <v>5</v>
      </c>
      <c r="D49" s="52">
        <v>6</v>
      </c>
      <c r="E49" s="61">
        <v>7</v>
      </c>
      <c r="G49" s="67" t="s">
        <v>119</v>
      </c>
      <c r="H49" s="52"/>
      <c r="I49" s="52"/>
      <c r="J49" s="61"/>
    </row>
    <row r="50" spans="2:12" x14ac:dyDescent="0.25">
      <c r="B50" s="67" t="s">
        <v>89</v>
      </c>
      <c r="C50" s="52">
        <v>3</v>
      </c>
      <c r="D50" s="52">
        <v>5</v>
      </c>
      <c r="E50" s="61">
        <v>4</v>
      </c>
      <c r="G50" s="67" t="s">
        <v>89</v>
      </c>
      <c r="H50" s="52"/>
      <c r="I50" s="52"/>
      <c r="J50" s="61"/>
    </row>
    <row r="51" spans="2:12" ht="16.5" thickBot="1" x14ac:dyDescent="0.3">
      <c r="B51" s="68" t="s">
        <v>90</v>
      </c>
      <c r="C51" s="63">
        <v>22</v>
      </c>
      <c r="D51" s="63">
        <v>18</v>
      </c>
      <c r="E51" s="64">
        <v>8</v>
      </c>
      <c r="G51" s="68" t="s">
        <v>90</v>
      </c>
      <c r="H51" s="63"/>
      <c r="I51" s="63"/>
      <c r="J51" s="64"/>
    </row>
    <row r="54" spans="2:12" ht="16.5" thickBot="1" x14ac:dyDescent="0.3">
      <c r="B54" s="50" t="s">
        <v>147</v>
      </c>
      <c r="G54" s="50" t="s">
        <v>78</v>
      </c>
    </row>
    <row r="55" spans="2:12" ht="16.5" thickBot="1" x14ac:dyDescent="0.3">
      <c r="B55" s="55"/>
      <c r="C55" s="56">
        <v>2010</v>
      </c>
      <c r="D55" s="56">
        <v>2011</v>
      </c>
      <c r="E55" s="57">
        <v>2012</v>
      </c>
      <c r="G55" s="55"/>
      <c r="H55" s="56">
        <v>2010</v>
      </c>
      <c r="I55" s="56">
        <v>2011</v>
      </c>
      <c r="J55" s="57">
        <v>2012</v>
      </c>
    </row>
    <row r="56" spans="2:12" ht="16.5" thickTop="1" x14ac:dyDescent="0.25">
      <c r="B56" s="58"/>
      <c r="C56" s="53"/>
      <c r="D56" s="53"/>
      <c r="E56" s="59"/>
      <c r="G56" s="58"/>
      <c r="H56" s="53"/>
      <c r="I56" s="53"/>
      <c r="J56" s="59"/>
    </row>
    <row r="57" spans="2:12" x14ac:dyDescent="0.25">
      <c r="B57" s="65" t="s">
        <v>46</v>
      </c>
      <c r="C57" s="54">
        <f>+SUM(C58:C59)</f>
        <v>0</v>
      </c>
      <c r="D57" s="54">
        <f>+SUM(D58:D59)</f>
        <v>0</v>
      </c>
      <c r="E57" s="66">
        <f>+SUM(E58:E59)</f>
        <v>0</v>
      </c>
      <c r="G57" s="65" t="s">
        <v>46</v>
      </c>
      <c r="H57" s="54">
        <f>+SUM(H58:H59)</f>
        <v>0</v>
      </c>
      <c r="I57" s="54">
        <f>+SUM(I58:I59)</f>
        <v>0</v>
      </c>
      <c r="J57" s="66">
        <f>+SUM(J58:J59)</f>
        <v>0</v>
      </c>
    </row>
    <row r="58" spans="2:12" x14ac:dyDescent="0.25">
      <c r="B58" s="46" t="s">
        <v>76</v>
      </c>
      <c r="C58" s="52"/>
      <c r="D58" s="52"/>
      <c r="E58" s="61"/>
      <c r="G58" s="46" t="s">
        <v>76</v>
      </c>
      <c r="H58" s="52"/>
      <c r="I58" s="52"/>
      <c r="J58" s="61"/>
    </row>
    <row r="59" spans="2:12" x14ac:dyDescent="0.25">
      <c r="B59" s="46" t="s">
        <v>77</v>
      </c>
      <c r="C59" s="52"/>
      <c r="D59" s="52"/>
      <c r="E59" s="61"/>
      <c r="G59" s="46" t="s">
        <v>77</v>
      </c>
      <c r="H59" s="52"/>
      <c r="I59" s="52"/>
      <c r="J59" s="61"/>
      <c r="L59" s="49" t="s">
        <v>145</v>
      </c>
    </row>
    <row r="60" spans="2:12" x14ac:dyDescent="0.25">
      <c r="B60" s="65" t="s">
        <v>82</v>
      </c>
      <c r="C60" s="54">
        <f>+SUM(C61:C62)</f>
        <v>0</v>
      </c>
      <c r="D60" s="54">
        <f>+SUM(D61:D62)</f>
        <v>0</v>
      </c>
      <c r="E60" s="66">
        <f>+SUM(E61:E62)</f>
        <v>0</v>
      </c>
      <c r="G60" s="65" t="s">
        <v>82</v>
      </c>
      <c r="H60" s="54">
        <f>+SUM(H61:H62)</f>
        <v>0</v>
      </c>
      <c r="I60" s="54">
        <f>+SUM(I61:I62)</f>
        <v>0</v>
      </c>
      <c r="J60" s="66">
        <f>+SUM(J61:J62)</f>
        <v>0</v>
      </c>
      <c r="L60" s="49" t="s">
        <v>76</v>
      </c>
    </row>
    <row r="61" spans="2:12" x14ac:dyDescent="0.25">
      <c r="B61" s="46" t="s">
        <v>76</v>
      </c>
      <c r="C61" s="52"/>
      <c r="D61" s="52"/>
      <c r="E61" s="61"/>
      <c r="G61" s="46" t="s">
        <v>76</v>
      </c>
      <c r="H61" s="52"/>
      <c r="I61" s="52"/>
      <c r="J61" s="61"/>
      <c r="L61" s="49" t="s">
        <v>146</v>
      </c>
    </row>
    <row r="62" spans="2:12" x14ac:dyDescent="0.25">
      <c r="B62" s="46" t="s">
        <v>77</v>
      </c>
      <c r="C62" s="52"/>
      <c r="D62" s="52"/>
      <c r="E62" s="61"/>
      <c r="G62" s="46" t="s">
        <v>77</v>
      </c>
      <c r="H62" s="52"/>
      <c r="I62" s="52"/>
      <c r="J62" s="61"/>
    </row>
    <row r="63" spans="2:12" x14ac:dyDescent="0.25">
      <c r="B63" s="60"/>
      <c r="C63" s="52"/>
      <c r="D63" s="52"/>
      <c r="E63" s="61"/>
      <c r="G63" s="60"/>
      <c r="H63" s="52"/>
      <c r="I63" s="52"/>
      <c r="J63" s="61"/>
    </row>
    <row r="64" spans="2:12" x14ac:dyDescent="0.25">
      <c r="B64" s="65" t="s">
        <v>83</v>
      </c>
      <c r="C64" s="54">
        <f>+SUM(C65:C66)</f>
        <v>0</v>
      </c>
      <c r="D64" s="54">
        <f>+SUM(D65:D66)</f>
        <v>0</v>
      </c>
      <c r="E64" s="66">
        <f>+SUM(E65:E66)</f>
        <v>0</v>
      </c>
      <c r="G64" s="65" t="s">
        <v>83</v>
      </c>
      <c r="H64" s="54">
        <f>+SUM(H65:H66)</f>
        <v>0</v>
      </c>
      <c r="I64" s="54">
        <f>+SUM(I65:I66)</f>
        <v>0</v>
      </c>
      <c r="J64" s="66">
        <f>+SUM(J65:J66)</f>
        <v>0</v>
      </c>
    </row>
    <row r="65" spans="2:27" x14ac:dyDescent="0.25">
      <c r="B65" s="46" t="s">
        <v>76</v>
      </c>
      <c r="C65" s="52">
        <f t="shared" ref="C65:E66" si="12">+C58-C61</f>
        <v>0</v>
      </c>
      <c r="D65" s="52">
        <f t="shared" si="12"/>
        <v>0</v>
      </c>
      <c r="E65" s="61">
        <f t="shared" si="12"/>
        <v>0</v>
      </c>
      <c r="G65" s="46" t="s">
        <v>76</v>
      </c>
      <c r="H65" s="52">
        <f t="shared" ref="H65:J65" si="13">+H58-H61</f>
        <v>0</v>
      </c>
      <c r="I65" s="52">
        <f t="shared" si="13"/>
        <v>0</v>
      </c>
      <c r="J65" s="61">
        <f t="shared" si="13"/>
        <v>0</v>
      </c>
    </row>
    <row r="66" spans="2:27" ht="16.5" thickBot="1" x14ac:dyDescent="0.3">
      <c r="B66" s="47" t="s">
        <v>77</v>
      </c>
      <c r="C66" s="63">
        <f t="shared" si="12"/>
        <v>0</v>
      </c>
      <c r="D66" s="63">
        <f t="shared" si="12"/>
        <v>0</v>
      </c>
      <c r="E66" s="64">
        <f t="shared" si="12"/>
        <v>0</v>
      </c>
      <c r="G66" s="47" t="s">
        <v>77</v>
      </c>
      <c r="H66" s="63">
        <f t="shared" ref="H66:J66" si="14">+H59-H62</f>
        <v>0</v>
      </c>
      <c r="I66" s="63">
        <f t="shared" si="14"/>
        <v>0</v>
      </c>
      <c r="J66" s="64">
        <f t="shared" si="14"/>
        <v>0</v>
      </c>
    </row>
    <row r="68" spans="2:27" x14ac:dyDescent="0.25">
      <c r="M68" s="49" t="s">
        <v>106</v>
      </c>
      <c r="S68" s="49" t="s">
        <v>149</v>
      </c>
      <c r="AA68" s="49" t="s">
        <v>82</v>
      </c>
    </row>
    <row r="69" spans="2:27" ht="16.5" thickBot="1" x14ac:dyDescent="0.3">
      <c r="B69" s="50" t="s">
        <v>91</v>
      </c>
      <c r="G69" s="50" t="s">
        <v>91</v>
      </c>
    </row>
    <row r="70" spans="2:27" ht="16.5" thickBot="1" x14ac:dyDescent="0.3">
      <c r="B70" s="55"/>
      <c r="C70" s="56">
        <v>2010</v>
      </c>
      <c r="D70" s="56">
        <v>2011</v>
      </c>
      <c r="E70" s="57">
        <v>2012</v>
      </c>
      <c r="G70" s="55"/>
      <c r="H70" s="56">
        <v>2010</v>
      </c>
      <c r="I70" s="56">
        <v>2011</v>
      </c>
      <c r="J70" s="57">
        <v>2012</v>
      </c>
    </row>
    <row r="71" spans="2:27" ht="16.5" thickTop="1" x14ac:dyDescent="0.25">
      <c r="B71" s="58"/>
      <c r="C71" s="53"/>
      <c r="D71" s="53"/>
      <c r="E71" s="59"/>
      <c r="G71" s="58"/>
      <c r="H71" s="53"/>
      <c r="I71" s="53"/>
      <c r="J71" s="59"/>
    </row>
    <row r="72" spans="2:27" x14ac:dyDescent="0.25">
      <c r="B72" s="65" t="s">
        <v>46</v>
      </c>
      <c r="C72" s="54">
        <f>+SUM(C73:C75)</f>
        <v>50</v>
      </c>
      <c r="D72" s="54">
        <f t="shared" ref="D72:E72" si="15">+SUM(D73:D75)</f>
        <v>70</v>
      </c>
      <c r="E72" s="66">
        <f t="shared" si="15"/>
        <v>130</v>
      </c>
      <c r="G72" s="65" t="s">
        <v>46</v>
      </c>
      <c r="H72" s="54">
        <f>+SUM(H73:H75)</f>
        <v>0</v>
      </c>
      <c r="I72" s="54">
        <f t="shared" ref="I72:J72" si="16">+SUM(I73:I75)</f>
        <v>0</v>
      </c>
      <c r="J72" s="66">
        <f t="shared" si="16"/>
        <v>0</v>
      </c>
    </row>
    <row r="73" spans="2:27" x14ac:dyDescent="0.25">
      <c r="B73" s="46" t="s">
        <v>106</v>
      </c>
      <c r="C73" s="52">
        <v>10</v>
      </c>
      <c r="D73" s="52">
        <v>20</v>
      </c>
      <c r="E73" s="61">
        <v>30</v>
      </c>
      <c r="G73" s="46" t="s">
        <v>106</v>
      </c>
      <c r="H73" s="52"/>
      <c r="I73" s="52"/>
      <c r="J73" s="61"/>
    </row>
    <row r="74" spans="2:27" x14ac:dyDescent="0.25">
      <c r="B74" s="46" t="s">
        <v>107</v>
      </c>
      <c r="C74" s="52">
        <v>20</v>
      </c>
      <c r="D74" s="52">
        <v>40</v>
      </c>
      <c r="E74" s="61">
        <v>50</v>
      </c>
      <c r="G74" s="46" t="s">
        <v>107</v>
      </c>
      <c r="H74" s="52"/>
      <c r="I74" s="52"/>
      <c r="J74" s="61"/>
    </row>
    <row r="75" spans="2:27" x14ac:dyDescent="0.25">
      <c r="B75" s="46" t="s">
        <v>79</v>
      </c>
      <c r="C75" s="52">
        <v>20</v>
      </c>
      <c r="D75" s="52">
        <v>10</v>
      </c>
      <c r="E75" s="61">
        <v>50</v>
      </c>
      <c r="G75" s="46" t="s">
        <v>79</v>
      </c>
      <c r="H75" s="52"/>
      <c r="I75" s="52"/>
      <c r="J75" s="61"/>
    </row>
    <row r="76" spans="2:27" x14ac:dyDescent="0.25">
      <c r="B76" s="46" t="s">
        <v>80</v>
      </c>
      <c r="C76" s="52">
        <v>50</v>
      </c>
      <c r="D76" s="52">
        <v>60</v>
      </c>
      <c r="E76" s="61">
        <v>70</v>
      </c>
      <c r="G76" s="46" t="s">
        <v>80</v>
      </c>
      <c r="H76" s="52"/>
      <c r="I76" s="52"/>
      <c r="J76" s="61"/>
    </row>
    <row r="77" spans="2:27" x14ac:dyDescent="0.25">
      <c r="B77" s="65" t="s">
        <v>82</v>
      </c>
      <c r="C77" s="54">
        <f>+SUM(C78:C80)</f>
        <v>0</v>
      </c>
      <c r="D77" s="54">
        <f t="shared" ref="D77:E77" si="17">+SUM(D78:D80)</f>
        <v>0</v>
      </c>
      <c r="E77" s="66">
        <f t="shared" si="17"/>
        <v>0</v>
      </c>
      <c r="G77" s="65" t="s">
        <v>82</v>
      </c>
      <c r="H77" s="54">
        <f>+SUM(H78:H80)</f>
        <v>0</v>
      </c>
      <c r="I77" s="54">
        <f t="shared" ref="I77:J77" si="18">+SUM(I78:I80)</f>
        <v>0</v>
      </c>
      <c r="J77" s="66">
        <f t="shared" si="18"/>
        <v>0</v>
      </c>
    </row>
    <row r="78" spans="2:27" x14ac:dyDescent="0.25">
      <c r="B78" s="46" t="s">
        <v>106</v>
      </c>
      <c r="C78" s="52"/>
      <c r="D78" s="52"/>
      <c r="E78" s="61"/>
      <c r="G78" s="46" t="s">
        <v>106</v>
      </c>
      <c r="H78" s="52"/>
      <c r="I78" s="52"/>
      <c r="J78" s="61"/>
    </row>
    <row r="79" spans="2:27" x14ac:dyDescent="0.25">
      <c r="B79" s="46" t="s">
        <v>107</v>
      </c>
      <c r="C79" s="52"/>
      <c r="D79" s="52"/>
      <c r="E79" s="61"/>
      <c r="G79" s="46" t="s">
        <v>107</v>
      </c>
      <c r="H79" s="52"/>
      <c r="I79" s="52"/>
      <c r="J79" s="61"/>
    </row>
    <row r="80" spans="2:27" x14ac:dyDescent="0.25">
      <c r="B80" s="46" t="s">
        <v>79</v>
      </c>
      <c r="C80" s="52"/>
      <c r="D80" s="52"/>
      <c r="E80" s="61"/>
      <c r="G80" s="46" t="s">
        <v>79</v>
      </c>
      <c r="H80" s="52"/>
      <c r="I80" s="52"/>
      <c r="J80" s="61"/>
    </row>
    <row r="81" spans="2:12" x14ac:dyDescent="0.25">
      <c r="B81" s="46" t="s">
        <v>80</v>
      </c>
      <c r="C81" s="52"/>
      <c r="D81" s="52"/>
      <c r="E81" s="61"/>
      <c r="G81" s="46" t="s">
        <v>80</v>
      </c>
      <c r="H81" s="52"/>
      <c r="I81" s="52"/>
      <c r="J81" s="61"/>
    </row>
    <row r="82" spans="2:12" x14ac:dyDescent="0.25">
      <c r="B82" s="65" t="s">
        <v>83</v>
      </c>
      <c r="C82" s="54">
        <f>+SUM(C83:C85)</f>
        <v>50</v>
      </c>
      <c r="D82" s="54">
        <f t="shared" ref="D82:E82" si="19">+SUM(D83:D85)</f>
        <v>70</v>
      </c>
      <c r="E82" s="66">
        <f t="shared" si="19"/>
        <v>130</v>
      </c>
      <c r="G82" s="65" t="s">
        <v>83</v>
      </c>
      <c r="H82" s="54">
        <f>+SUM(H83:H85)</f>
        <v>0</v>
      </c>
      <c r="I82" s="54">
        <f t="shared" ref="I82:J82" si="20">+SUM(I83:I85)</f>
        <v>0</v>
      </c>
      <c r="J82" s="66">
        <f t="shared" si="20"/>
        <v>0</v>
      </c>
    </row>
    <row r="83" spans="2:12" x14ac:dyDescent="0.25">
      <c r="B83" s="46" t="s">
        <v>106</v>
      </c>
      <c r="C83" s="52">
        <f t="shared" ref="C83:E85" si="21">+C73-C78</f>
        <v>10</v>
      </c>
      <c r="D83" s="52">
        <f t="shared" si="21"/>
        <v>20</v>
      </c>
      <c r="E83" s="61">
        <f t="shared" si="21"/>
        <v>30</v>
      </c>
      <c r="G83" s="46" t="s">
        <v>106</v>
      </c>
      <c r="H83" s="52">
        <f t="shared" ref="H83:J83" si="22">+H73-H78</f>
        <v>0</v>
      </c>
      <c r="I83" s="52">
        <f t="shared" si="22"/>
        <v>0</v>
      </c>
      <c r="J83" s="61">
        <f t="shared" si="22"/>
        <v>0</v>
      </c>
    </row>
    <row r="84" spans="2:12" x14ac:dyDescent="0.25">
      <c r="B84" s="46" t="s">
        <v>107</v>
      </c>
      <c r="C84" s="52">
        <f t="shared" si="21"/>
        <v>20</v>
      </c>
      <c r="D84" s="52">
        <f t="shared" si="21"/>
        <v>40</v>
      </c>
      <c r="E84" s="61">
        <f t="shared" si="21"/>
        <v>50</v>
      </c>
      <c r="G84" s="46" t="s">
        <v>107</v>
      </c>
      <c r="H84" s="52">
        <f t="shared" ref="H84:J84" si="23">+H74-H79</f>
        <v>0</v>
      </c>
      <c r="I84" s="52">
        <f t="shared" si="23"/>
        <v>0</v>
      </c>
      <c r="J84" s="61">
        <f t="shared" si="23"/>
        <v>0</v>
      </c>
    </row>
    <row r="85" spans="2:12" x14ac:dyDescent="0.25">
      <c r="B85" s="46" t="s">
        <v>79</v>
      </c>
      <c r="C85" s="52">
        <f t="shared" si="21"/>
        <v>20</v>
      </c>
      <c r="D85" s="52">
        <f t="shared" si="21"/>
        <v>10</v>
      </c>
      <c r="E85" s="61">
        <f t="shared" si="21"/>
        <v>50</v>
      </c>
      <c r="G85" s="46" t="s">
        <v>79</v>
      </c>
      <c r="H85" s="52">
        <f t="shared" ref="H85:J85" si="24">+H75-H80</f>
        <v>0</v>
      </c>
      <c r="I85" s="52">
        <f t="shared" si="24"/>
        <v>0</v>
      </c>
      <c r="J85" s="61">
        <f t="shared" si="24"/>
        <v>0</v>
      </c>
    </row>
    <row r="86" spans="2:12" ht="16.5" thickBot="1" x14ac:dyDescent="0.3">
      <c r="B86" s="47" t="s">
        <v>80</v>
      </c>
      <c r="C86" s="63">
        <f>+C76-C81</f>
        <v>50</v>
      </c>
      <c r="D86" s="63">
        <f t="shared" ref="D86:E86" si="25">+D76-D81</f>
        <v>60</v>
      </c>
      <c r="E86" s="64">
        <f t="shared" si="25"/>
        <v>70</v>
      </c>
      <c r="G86" s="47" t="s">
        <v>80</v>
      </c>
      <c r="H86" s="63">
        <f>+H76-H81</f>
        <v>0</v>
      </c>
      <c r="I86" s="63">
        <f t="shared" ref="I86:J86" si="26">+I76-I81</f>
        <v>0</v>
      </c>
      <c r="J86" s="64">
        <f t="shared" si="26"/>
        <v>0</v>
      </c>
    </row>
    <row r="89" spans="2:12" ht="16.5" thickBot="1" x14ac:dyDescent="0.3">
      <c r="B89" s="50" t="s">
        <v>148</v>
      </c>
      <c r="G89" s="50" t="s">
        <v>148</v>
      </c>
    </row>
    <row r="90" spans="2:12" ht="16.5" thickBot="1" x14ac:dyDescent="0.3">
      <c r="B90" s="55"/>
      <c r="C90" s="56">
        <v>2010</v>
      </c>
      <c r="D90" s="56">
        <v>2011</v>
      </c>
      <c r="E90" s="57">
        <v>2012</v>
      </c>
      <c r="G90" s="55"/>
      <c r="H90" s="56">
        <v>2010</v>
      </c>
      <c r="I90" s="56">
        <v>2011</v>
      </c>
      <c r="J90" s="57">
        <v>2012</v>
      </c>
    </row>
    <row r="91" spans="2:12" ht="16.5" thickTop="1" x14ac:dyDescent="0.25">
      <c r="B91" s="58"/>
      <c r="C91" s="53"/>
      <c r="D91" s="53"/>
      <c r="E91" s="59"/>
      <c r="G91" s="58"/>
      <c r="H91" s="53"/>
      <c r="I91" s="53"/>
      <c r="J91" s="59"/>
    </row>
    <row r="92" spans="2:12" x14ac:dyDescent="0.25">
      <c r="B92" s="65" t="s">
        <v>46</v>
      </c>
      <c r="C92" s="54">
        <f>+SUM(C93:C95)</f>
        <v>0</v>
      </c>
      <c r="D92" s="54">
        <f t="shared" ref="D92:E92" si="27">+SUM(D93:D95)</f>
        <v>0</v>
      </c>
      <c r="E92" s="66">
        <f t="shared" si="27"/>
        <v>0</v>
      </c>
      <c r="G92" s="65" t="s">
        <v>46</v>
      </c>
      <c r="H92" s="54">
        <f>+SUM(H93:H95)</f>
        <v>0</v>
      </c>
      <c r="I92" s="54">
        <f t="shared" ref="I92:J92" si="28">+SUM(I93:I95)</f>
        <v>0</v>
      </c>
      <c r="J92" s="66">
        <f t="shared" si="28"/>
        <v>0</v>
      </c>
      <c r="L92" s="49" t="s">
        <v>154</v>
      </c>
    </row>
    <row r="93" spans="2:12" x14ac:dyDescent="0.25">
      <c r="B93" s="46" t="s">
        <v>150</v>
      </c>
      <c r="C93" s="52"/>
      <c r="D93" s="52"/>
      <c r="E93" s="61"/>
      <c r="G93" s="46" t="s">
        <v>106</v>
      </c>
      <c r="H93" s="52"/>
      <c r="I93" s="52"/>
      <c r="J93" s="61"/>
    </row>
    <row r="94" spans="2:12" x14ac:dyDescent="0.25">
      <c r="B94" s="46" t="s">
        <v>151</v>
      </c>
      <c r="C94" s="52"/>
      <c r="D94" s="52"/>
      <c r="E94" s="61"/>
      <c r="G94" s="46" t="s">
        <v>107</v>
      </c>
      <c r="H94" s="52"/>
      <c r="I94" s="52"/>
      <c r="J94" s="61"/>
    </row>
    <row r="95" spans="2:12" x14ac:dyDescent="0.25">
      <c r="B95" s="46" t="s">
        <v>152</v>
      </c>
      <c r="C95" s="52"/>
      <c r="D95" s="52"/>
      <c r="E95" s="61"/>
      <c r="G95" s="46" t="s">
        <v>79</v>
      </c>
      <c r="H95" s="52"/>
      <c r="I95" s="52"/>
      <c r="J95" s="61"/>
    </row>
    <row r="96" spans="2:12" x14ac:dyDescent="0.25">
      <c r="B96" s="46" t="s">
        <v>153</v>
      </c>
      <c r="C96" s="52"/>
      <c r="D96" s="52"/>
      <c r="E96" s="61"/>
      <c r="G96" s="46" t="s">
        <v>80</v>
      </c>
      <c r="H96" s="52"/>
      <c r="I96" s="52"/>
      <c r="J96" s="61"/>
    </row>
    <row r="97" spans="2:10" x14ac:dyDescent="0.25">
      <c r="B97" s="65" t="s">
        <v>82</v>
      </c>
      <c r="C97" s="54">
        <f>+SUM(C98:C100)</f>
        <v>0</v>
      </c>
      <c r="D97" s="54">
        <f t="shared" ref="D97:E97" si="29">+SUM(D98:D100)</f>
        <v>0</v>
      </c>
      <c r="E97" s="66">
        <f t="shared" si="29"/>
        <v>0</v>
      </c>
      <c r="G97" s="65" t="s">
        <v>82</v>
      </c>
      <c r="H97" s="54">
        <f>+SUM(H98:H100)</f>
        <v>0</v>
      </c>
      <c r="I97" s="54">
        <f t="shared" ref="I97:J97" si="30">+SUM(I98:I100)</f>
        <v>0</v>
      </c>
      <c r="J97" s="66">
        <f t="shared" si="30"/>
        <v>0</v>
      </c>
    </row>
    <row r="98" spans="2:10" x14ac:dyDescent="0.25">
      <c r="B98" s="46" t="s">
        <v>106</v>
      </c>
      <c r="C98" s="52"/>
      <c r="D98" s="52"/>
      <c r="E98" s="61"/>
      <c r="G98" s="46" t="s">
        <v>106</v>
      </c>
      <c r="H98" s="52"/>
      <c r="I98" s="52"/>
      <c r="J98" s="61"/>
    </row>
    <row r="99" spans="2:10" x14ac:dyDescent="0.25">
      <c r="B99" s="46" t="s">
        <v>107</v>
      </c>
      <c r="C99" s="52"/>
      <c r="D99" s="52"/>
      <c r="E99" s="61"/>
      <c r="G99" s="46" t="s">
        <v>107</v>
      </c>
      <c r="H99" s="52"/>
      <c r="I99" s="52"/>
      <c r="J99" s="61"/>
    </row>
    <row r="100" spans="2:10" x14ac:dyDescent="0.25">
      <c r="B100" s="46" t="s">
        <v>79</v>
      </c>
      <c r="C100" s="52"/>
      <c r="D100" s="52"/>
      <c r="E100" s="61"/>
      <c r="G100" s="46" t="s">
        <v>79</v>
      </c>
      <c r="H100" s="52"/>
      <c r="I100" s="52"/>
      <c r="J100" s="61"/>
    </row>
    <row r="101" spans="2:10" x14ac:dyDescent="0.25">
      <c r="B101" s="46" t="s">
        <v>80</v>
      </c>
      <c r="C101" s="52"/>
      <c r="D101" s="52"/>
      <c r="E101" s="61"/>
      <c r="G101" s="46" t="s">
        <v>80</v>
      </c>
      <c r="H101" s="52"/>
      <c r="I101" s="52"/>
      <c r="J101" s="61"/>
    </row>
    <row r="102" spans="2:10" x14ac:dyDescent="0.25">
      <c r="B102" s="65" t="s">
        <v>83</v>
      </c>
      <c r="C102" s="54">
        <f>+SUM(C103:C105)</f>
        <v>0</v>
      </c>
      <c r="D102" s="54">
        <f t="shared" ref="D102:E102" si="31">+SUM(D103:D105)</f>
        <v>0</v>
      </c>
      <c r="E102" s="66">
        <f t="shared" si="31"/>
        <v>0</v>
      </c>
      <c r="G102" s="65" t="s">
        <v>83</v>
      </c>
      <c r="H102" s="54">
        <f>+SUM(H103:H105)</f>
        <v>0</v>
      </c>
      <c r="I102" s="54">
        <f t="shared" ref="I102:J102" si="32">+SUM(I103:I105)</f>
        <v>0</v>
      </c>
      <c r="J102" s="66">
        <f t="shared" si="32"/>
        <v>0</v>
      </c>
    </row>
    <row r="103" spans="2:10" x14ac:dyDescent="0.25">
      <c r="B103" s="46" t="s">
        <v>106</v>
      </c>
      <c r="C103" s="52">
        <f t="shared" ref="C103:E103" si="33">+C93-C98</f>
        <v>0</v>
      </c>
      <c r="D103" s="52">
        <f t="shared" si="33"/>
        <v>0</v>
      </c>
      <c r="E103" s="61">
        <f t="shared" si="33"/>
        <v>0</v>
      </c>
      <c r="G103" s="46" t="s">
        <v>106</v>
      </c>
      <c r="H103" s="52">
        <f t="shared" ref="H103:J103" si="34">+H93-H98</f>
        <v>0</v>
      </c>
      <c r="I103" s="52">
        <f t="shared" si="34"/>
        <v>0</v>
      </c>
      <c r="J103" s="61">
        <f t="shared" si="34"/>
        <v>0</v>
      </c>
    </row>
    <row r="104" spans="2:10" x14ac:dyDescent="0.25">
      <c r="B104" s="46" t="s">
        <v>107</v>
      </c>
      <c r="C104" s="52">
        <f t="shared" ref="C104:E104" si="35">+C94-C99</f>
        <v>0</v>
      </c>
      <c r="D104" s="52">
        <f t="shared" si="35"/>
        <v>0</v>
      </c>
      <c r="E104" s="61">
        <f t="shared" si="35"/>
        <v>0</v>
      </c>
      <c r="G104" s="46" t="s">
        <v>107</v>
      </c>
      <c r="H104" s="52">
        <f t="shared" ref="H104:J104" si="36">+H94-H99</f>
        <v>0</v>
      </c>
      <c r="I104" s="52">
        <f t="shared" si="36"/>
        <v>0</v>
      </c>
      <c r="J104" s="61">
        <f t="shared" si="36"/>
        <v>0</v>
      </c>
    </row>
    <row r="105" spans="2:10" x14ac:dyDescent="0.25">
      <c r="B105" s="46" t="s">
        <v>79</v>
      </c>
      <c r="C105" s="52">
        <f t="shared" ref="C105:E105" si="37">+C95-C100</f>
        <v>0</v>
      </c>
      <c r="D105" s="52">
        <f t="shared" si="37"/>
        <v>0</v>
      </c>
      <c r="E105" s="61">
        <f t="shared" si="37"/>
        <v>0</v>
      </c>
      <c r="G105" s="46" t="s">
        <v>79</v>
      </c>
      <c r="H105" s="52">
        <f t="shared" ref="H105:J105" si="38">+H95-H100</f>
        <v>0</v>
      </c>
      <c r="I105" s="52">
        <f t="shared" si="38"/>
        <v>0</v>
      </c>
      <c r="J105" s="61">
        <f t="shared" si="38"/>
        <v>0</v>
      </c>
    </row>
    <row r="106" spans="2:10" ht="16.5" thickBot="1" x14ac:dyDescent="0.3">
      <c r="B106" s="47" t="s">
        <v>80</v>
      </c>
      <c r="C106" s="63">
        <f>+C96-C101</f>
        <v>0</v>
      </c>
      <c r="D106" s="63">
        <f t="shared" ref="D106:E106" si="39">+D96-D101</f>
        <v>0</v>
      </c>
      <c r="E106" s="64">
        <f t="shared" si="39"/>
        <v>0</v>
      </c>
      <c r="G106" s="47" t="s">
        <v>80</v>
      </c>
      <c r="H106" s="63">
        <f>+H96-H101</f>
        <v>0</v>
      </c>
      <c r="I106" s="63">
        <f t="shared" ref="I106:J106" si="40">+I96-I101</f>
        <v>0</v>
      </c>
      <c r="J106" s="64">
        <f t="shared" si="40"/>
        <v>0</v>
      </c>
    </row>
  </sheetData>
  <phoneticPr fontId="4" type="noConversion"/>
  <pageMargins left="0.75000000000000011" right="0.75000000000000011" top="1" bottom="1" header="0.5" footer="0.5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O113"/>
  <sheetViews>
    <sheetView topLeftCell="A4" workbookViewId="0">
      <selection activeCell="F4" sqref="F4"/>
    </sheetView>
  </sheetViews>
  <sheetFormatPr baseColWidth="10" defaultColWidth="10.875" defaultRowHeight="15.75" x14ac:dyDescent="0.25"/>
  <cols>
    <col min="1" max="1" width="10.875" style="49"/>
    <col min="2" max="2" width="18" style="48" customWidth="1"/>
    <col min="3" max="6" width="10.875" style="49"/>
    <col min="7" max="7" width="17" style="49" customWidth="1"/>
    <col min="8" max="16384" width="10.875" style="49"/>
  </cols>
  <sheetData>
    <row r="4" spans="2:15" ht="39" x14ac:dyDescent="0.6">
      <c r="B4" s="70" t="s">
        <v>16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6" spans="2:15" x14ac:dyDescent="0.25">
      <c r="B6" s="48" t="s">
        <v>113</v>
      </c>
      <c r="G6" s="49" t="s">
        <v>112</v>
      </c>
    </row>
    <row r="7" spans="2:15" ht="16.5" thickBot="1" x14ac:dyDescent="0.3">
      <c r="B7" s="50" t="s">
        <v>122</v>
      </c>
      <c r="G7" s="50" t="s">
        <v>122</v>
      </c>
    </row>
    <row r="8" spans="2:15" ht="16.5" thickBot="1" x14ac:dyDescent="0.3">
      <c r="B8" s="69"/>
      <c r="C8" s="56">
        <v>2010</v>
      </c>
      <c r="D8" s="56">
        <v>2011</v>
      </c>
      <c r="E8" s="57">
        <v>2012</v>
      </c>
      <c r="G8" s="69"/>
      <c r="H8" s="56">
        <v>2010</v>
      </c>
      <c r="I8" s="56">
        <v>2011</v>
      </c>
      <c r="J8" s="57">
        <v>2012</v>
      </c>
    </row>
    <row r="9" spans="2:15" ht="16.5" thickTop="1" x14ac:dyDescent="0.25">
      <c r="B9" s="60"/>
      <c r="C9" s="52"/>
      <c r="D9" s="52"/>
      <c r="E9" s="61"/>
      <c r="G9" s="60"/>
      <c r="H9" s="52"/>
      <c r="I9" s="52"/>
      <c r="J9" s="61"/>
    </row>
    <row r="10" spans="2:15" x14ac:dyDescent="0.25">
      <c r="B10" s="60" t="s">
        <v>94</v>
      </c>
      <c r="C10" s="52">
        <f>'2010'!B19</f>
        <v>13</v>
      </c>
      <c r="D10" s="52">
        <v>20</v>
      </c>
      <c r="E10" s="61"/>
      <c r="G10" s="60" t="s">
        <v>94</v>
      </c>
      <c r="H10" s="52">
        <f>'2010'!G19</f>
        <v>2000</v>
      </c>
      <c r="I10" s="52"/>
      <c r="J10" s="61"/>
    </row>
    <row r="11" spans="2:15" x14ac:dyDescent="0.25">
      <c r="B11" s="60" t="s">
        <v>95</v>
      </c>
      <c r="C11" s="52">
        <v>0</v>
      </c>
      <c r="D11" s="52">
        <v>11</v>
      </c>
      <c r="E11" s="61"/>
      <c r="F11" s="49" t="s">
        <v>155</v>
      </c>
      <c r="G11" s="60" t="s">
        <v>95</v>
      </c>
      <c r="H11" s="52">
        <v>0</v>
      </c>
      <c r="I11" s="52"/>
      <c r="J11" s="61"/>
    </row>
    <row r="12" spans="2:15" x14ac:dyDescent="0.25">
      <c r="B12" s="60" t="s">
        <v>97</v>
      </c>
      <c r="C12" s="52">
        <f>+C10-C11</f>
        <v>13</v>
      </c>
      <c r="D12" s="52">
        <f>+D10-D11</f>
        <v>9</v>
      </c>
      <c r="E12" s="61"/>
      <c r="G12" s="60" t="s">
        <v>97</v>
      </c>
      <c r="H12" s="52">
        <f>+H10-H11</f>
        <v>2000</v>
      </c>
      <c r="I12" s="52"/>
      <c r="J12" s="61"/>
    </row>
    <row r="13" spans="2:15" ht="16.5" thickBot="1" x14ac:dyDescent="0.3">
      <c r="B13" s="62" t="s">
        <v>98</v>
      </c>
      <c r="C13" s="63">
        <f>+C12</f>
        <v>13</v>
      </c>
      <c r="D13" s="63">
        <f>+D12+C13</f>
        <v>22</v>
      </c>
      <c r="E13" s="64"/>
      <c r="G13" s="62" t="s">
        <v>98</v>
      </c>
      <c r="H13" s="63">
        <f>+H12</f>
        <v>2000</v>
      </c>
      <c r="I13" s="63">
        <f>+I12+H13</f>
        <v>2000</v>
      </c>
      <c r="J13" s="64"/>
    </row>
    <row r="14" spans="2:15" x14ac:dyDescent="0.25">
      <c r="G14" s="48"/>
    </row>
    <row r="15" spans="2:15" ht="16.5" thickBot="1" x14ac:dyDescent="0.3">
      <c r="B15" s="50" t="s">
        <v>96</v>
      </c>
      <c r="G15" s="50" t="s">
        <v>96</v>
      </c>
    </row>
    <row r="16" spans="2:15" ht="16.5" thickBot="1" x14ac:dyDescent="0.3">
      <c r="B16" s="69"/>
      <c r="C16" s="56">
        <v>2010</v>
      </c>
      <c r="D16" s="56">
        <v>2011</v>
      </c>
      <c r="E16" s="57">
        <v>2012</v>
      </c>
      <c r="G16" s="69"/>
      <c r="H16" s="56">
        <v>2010</v>
      </c>
      <c r="I16" s="56">
        <v>2011</v>
      </c>
      <c r="J16" s="57">
        <v>2012</v>
      </c>
    </row>
    <row r="17" spans="2:10" ht="16.5" thickTop="1" x14ac:dyDescent="0.25">
      <c r="B17" s="60"/>
      <c r="C17" s="52"/>
      <c r="D17" s="52"/>
      <c r="E17" s="61"/>
      <c r="G17" s="60"/>
      <c r="H17" s="52"/>
      <c r="I17" s="52"/>
      <c r="J17" s="61"/>
    </row>
    <row r="18" spans="2:10" x14ac:dyDescent="0.25">
      <c r="B18" s="65" t="s">
        <v>94</v>
      </c>
      <c r="C18" s="54">
        <f>+SUM(C19:C21)</f>
        <v>0</v>
      </c>
      <c r="D18" s="54">
        <f t="shared" ref="D18:E18" si="0">+SUM(D19:D21)</f>
        <v>0</v>
      </c>
      <c r="E18" s="66">
        <f t="shared" si="0"/>
        <v>0</v>
      </c>
      <c r="G18" s="65" t="s">
        <v>94</v>
      </c>
      <c r="H18" s="54">
        <f>+SUM(H19:H21)</f>
        <v>0</v>
      </c>
      <c r="I18" s="54">
        <f t="shared" ref="I18:J18" si="1">+SUM(I19:I21)</f>
        <v>0</v>
      </c>
      <c r="J18" s="66">
        <f t="shared" si="1"/>
        <v>0</v>
      </c>
    </row>
    <row r="19" spans="2:10" x14ac:dyDescent="0.25">
      <c r="B19" s="46" t="s">
        <v>72</v>
      </c>
      <c r="C19" s="52"/>
      <c r="D19" s="52"/>
      <c r="E19" s="61"/>
      <c r="F19" s="49" t="s">
        <v>156</v>
      </c>
      <c r="G19" s="46" t="s">
        <v>72</v>
      </c>
      <c r="H19" s="52"/>
      <c r="I19" s="52"/>
      <c r="J19" s="61"/>
    </row>
    <row r="20" spans="2:10" x14ac:dyDescent="0.25">
      <c r="B20" s="46" t="s">
        <v>73</v>
      </c>
      <c r="C20" s="52"/>
      <c r="D20" s="52"/>
      <c r="E20" s="61"/>
      <c r="G20" s="46" t="s">
        <v>73</v>
      </c>
      <c r="H20" s="52"/>
      <c r="I20" s="52"/>
      <c r="J20" s="61"/>
    </row>
    <row r="21" spans="2:10" x14ac:dyDescent="0.25">
      <c r="B21" s="46" t="s">
        <v>74</v>
      </c>
      <c r="C21" s="52"/>
      <c r="D21" s="52"/>
      <c r="E21" s="61"/>
      <c r="G21" s="46" t="s">
        <v>74</v>
      </c>
      <c r="H21" s="52"/>
      <c r="I21" s="52"/>
      <c r="J21" s="61"/>
    </row>
    <row r="22" spans="2:10" x14ac:dyDescent="0.25">
      <c r="B22" s="65" t="s">
        <v>95</v>
      </c>
      <c r="C22" s="52">
        <f>+SUM(C23:C25)</f>
        <v>0</v>
      </c>
      <c r="D22" s="52">
        <f t="shared" ref="D22:E22" si="2">+SUM(D23:D25)</f>
        <v>0</v>
      </c>
      <c r="E22" s="61">
        <f t="shared" si="2"/>
        <v>0</v>
      </c>
      <c r="G22" s="65" t="s">
        <v>95</v>
      </c>
      <c r="H22" s="52">
        <f>+SUM(H23:H25)</f>
        <v>0</v>
      </c>
      <c r="I22" s="52">
        <f t="shared" ref="I22:J22" si="3">+SUM(I23:I25)</f>
        <v>0</v>
      </c>
      <c r="J22" s="61">
        <f t="shared" si="3"/>
        <v>0</v>
      </c>
    </row>
    <row r="23" spans="2:10" x14ac:dyDescent="0.25">
      <c r="B23" s="46" t="s">
        <v>72</v>
      </c>
      <c r="C23" s="52"/>
      <c r="D23" s="52"/>
      <c r="E23" s="61"/>
      <c r="G23" s="46" t="s">
        <v>72</v>
      </c>
      <c r="H23" s="52"/>
      <c r="I23" s="52"/>
      <c r="J23" s="61"/>
    </row>
    <row r="24" spans="2:10" x14ac:dyDescent="0.25">
      <c r="B24" s="46" t="s">
        <v>73</v>
      </c>
      <c r="C24" s="52"/>
      <c r="D24" s="52"/>
      <c r="E24" s="61"/>
      <c r="G24" s="46" t="s">
        <v>73</v>
      </c>
      <c r="H24" s="52"/>
      <c r="I24" s="52"/>
      <c r="J24" s="61"/>
    </row>
    <row r="25" spans="2:10" x14ac:dyDescent="0.25">
      <c r="B25" s="46" t="s">
        <v>74</v>
      </c>
      <c r="C25" s="52"/>
      <c r="D25" s="52"/>
      <c r="E25" s="61"/>
      <c r="G25" s="46" t="s">
        <v>74</v>
      </c>
      <c r="H25" s="52"/>
      <c r="I25" s="52"/>
      <c r="J25" s="61"/>
    </row>
    <row r="26" spans="2:10" x14ac:dyDescent="0.25">
      <c r="B26" s="65" t="s">
        <v>97</v>
      </c>
      <c r="C26" s="52">
        <f>+SUM(C27:C29)</f>
        <v>0</v>
      </c>
      <c r="D26" s="52">
        <f t="shared" ref="D26:E26" si="4">+SUM(D27:D29)</f>
        <v>0</v>
      </c>
      <c r="E26" s="61">
        <f t="shared" si="4"/>
        <v>0</v>
      </c>
      <c r="G26" s="65" t="s">
        <v>97</v>
      </c>
      <c r="H26" s="52">
        <f>+SUM(H27:H29)</f>
        <v>0</v>
      </c>
      <c r="I26" s="52">
        <f t="shared" ref="I26:J26" si="5">+SUM(I27:I29)</f>
        <v>0</v>
      </c>
      <c r="J26" s="61">
        <f t="shared" si="5"/>
        <v>0</v>
      </c>
    </row>
    <row r="27" spans="2:10" x14ac:dyDescent="0.25">
      <c r="B27" s="46" t="s">
        <v>72</v>
      </c>
      <c r="C27" s="52">
        <f t="shared" ref="C27:E29" si="6">+C19-C23</f>
        <v>0</v>
      </c>
      <c r="D27" s="52">
        <f t="shared" si="6"/>
        <v>0</v>
      </c>
      <c r="E27" s="61">
        <f t="shared" si="6"/>
        <v>0</v>
      </c>
      <c r="G27" s="46" t="s">
        <v>72</v>
      </c>
      <c r="H27" s="52">
        <f t="shared" ref="H27:J29" si="7">+H19-H23</f>
        <v>0</v>
      </c>
      <c r="I27" s="52">
        <f t="shared" si="7"/>
        <v>0</v>
      </c>
      <c r="J27" s="61">
        <f t="shared" si="7"/>
        <v>0</v>
      </c>
    </row>
    <row r="28" spans="2:10" x14ac:dyDescent="0.25">
      <c r="B28" s="46" t="s">
        <v>73</v>
      </c>
      <c r="C28" s="52">
        <f t="shared" si="6"/>
        <v>0</v>
      </c>
      <c r="D28" s="52">
        <f t="shared" si="6"/>
        <v>0</v>
      </c>
      <c r="E28" s="61">
        <f t="shared" si="6"/>
        <v>0</v>
      </c>
      <c r="G28" s="46" t="s">
        <v>73</v>
      </c>
      <c r="H28" s="52">
        <f t="shared" si="7"/>
        <v>0</v>
      </c>
      <c r="I28" s="52">
        <f t="shared" si="7"/>
        <v>0</v>
      </c>
      <c r="J28" s="61">
        <f t="shared" si="7"/>
        <v>0</v>
      </c>
    </row>
    <row r="29" spans="2:10" x14ac:dyDescent="0.25">
      <c r="B29" s="46" t="s">
        <v>74</v>
      </c>
      <c r="C29" s="52">
        <f t="shared" si="6"/>
        <v>0</v>
      </c>
      <c r="D29" s="52">
        <f t="shared" si="6"/>
        <v>0</v>
      </c>
      <c r="E29" s="61">
        <f t="shared" si="6"/>
        <v>0</v>
      </c>
      <c r="G29" s="46" t="s">
        <v>74</v>
      </c>
      <c r="H29" s="52">
        <f t="shared" si="7"/>
        <v>0</v>
      </c>
      <c r="I29" s="52">
        <f t="shared" si="7"/>
        <v>0</v>
      </c>
      <c r="J29" s="61">
        <f t="shared" si="7"/>
        <v>0</v>
      </c>
    </row>
    <row r="30" spans="2:10" x14ac:dyDescent="0.25">
      <c r="B30" s="65" t="s">
        <v>99</v>
      </c>
      <c r="C30" s="54">
        <f>+SUM(C31:C33)</f>
        <v>0</v>
      </c>
      <c r="D30" s="54">
        <f t="shared" ref="D30" si="8">+SUM(D31:D33)</f>
        <v>0</v>
      </c>
      <c r="E30" s="66">
        <f t="shared" ref="E30" si="9">+SUM(E31:E33)</f>
        <v>0</v>
      </c>
      <c r="G30" s="65" t="s">
        <v>99</v>
      </c>
      <c r="H30" s="54">
        <f>+SUM(H31:H33)</f>
        <v>0</v>
      </c>
      <c r="I30" s="54">
        <f t="shared" ref="I30:J30" si="10">+SUM(I31:I33)</f>
        <v>0</v>
      </c>
      <c r="J30" s="66">
        <f t="shared" si="10"/>
        <v>0</v>
      </c>
    </row>
    <row r="31" spans="2:10" x14ac:dyDescent="0.25">
      <c r="B31" s="46" t="s">
        <v>72</v>
      </c>
      <c r="C31" s="52">
        <f t="shared" ref="C31:E33" si="11">+C23-C26</f>
        <v>0</v>
      </c>
      <c r="D31" s="52">
        <f t="shared" si="11"/>
        <v>0</v>
      </c>
      <c r="E31" s="61">
        <f t="shared" si="11"/>
        <v>0</v>
      </c>
      <c r="G31" s="46" t="s">
        <v>72</v>
      </c>
      <c r="H31" s="52">
        <f t="shared" ref="H31:J33" si="12">+H23-H26</f>
        <v>0</v>
      </c>
      <c r="I31" s="52">
        <f t="shared" si="12"/>
        <v>0</v>
      </c>
      <c r="J31" s="61">
        <f t="shared" si="12"/>
        <v>0</v>
      </c>
    </row>
    <row r="32" spans="2:10" x14ac:dyDescent="0.25">
      <c r="B32" s="46" t="s">
        <v>73</v>
      </c>
      <c r="C32" s="52">
        <f t="shared" si="11"/>
        <v>0</v>
      </c>
      <c r="D32" s="52">
        <f t="shared" si="11"/>
        <v>0</v>
      </c>
      <c r="E32" s="61">
        <f t="shared" si="11"/>
        <v>0</v>
      </c>
      <c r="G32" s="46" t="s">
        <v>73</v>
      </c>
      <c r="H32" s="52">
        <f t="shared" si="12"/>
        <v>0</v>
      </c>
      <c r="I32" s="52">
        <f t="shared" si="12"/>
        <v>0</v>
      </c>
      <c r="J32" s="61">
        <f t="shared" si="12"/>
        <v>0</v>
      </c>
    </row>
    <row r="33" spans="2:10" ht="16.5" thickBot="1" x14ac:dyDescent="0.3">
      <c r="B33" s="47" t="s">
        <v>74</v>
      </c>
      <c r="C33" s="63">
        <f t="shared" si="11"/>
        <v>0</v>
      </c>
      <c r="D33" s="63">
        <f t="shared" si="11"/>
        <v>0</v>
      </c>
      <c r="E33" s="64">
        <f t="shared" si="11"/>
        <v>0</v>
      </c>
      <c r="G33" s="47" t="s">
        <v>74</v>
      </c>
      <c r="H33" s="63">
        <f t="shared" si="12"/>
        <v>0</v>
      </c>
      <c r="I33" s="63">
        <f t="shared" si="12"/>
        <v>0</v>
      </c>
      <c r="J33" s="64">
        <f t="shared" si="12"/>
        <v>0</v>
      </c>
    </row>
    <row r="34" spans="2:10" x14ac:dyDescent="0.25">
      <c r="G34" s="48"/>
    </row>
    <row r="35" spans="2:10" ht="16.5" thickBot="1" x14ac:dyDescent="0.3">
      <c r="B35" s="50" t="s">
        <v>100</v>
      </c>
      <c r="G35" s="50" t="s">
        <v>100</v>
      </c>
    </row>
    <row r="36" spans="2:10" ht="16.5" thickBot="1" x14ac:dyDescent="0.3">
      <c r="B36" s="69"/>
      <c r="C36" s="56">
        <v>2010</v>
      </c>
      <c r="D36" s="56">
        <v>2011</v>
      </c>
      <c r="E36" s="57">
        <v>2012</v>
      </c>
      <c r="G36" s="69"/>
      <c r="H36" s="56">
        <v>2010</v>
      </c>
      <c r="I36" s="56">
        <v>2011</v>
      </c>
      <c r="J36" s="57">
        <v>2012</v>
      </c>
    </row>
    <row r="37" spans="2:10" ht="16.5" thickTop="1" x14ac:dyDescent="0.25">
      <c r="B37" s="60"/>
      <c r="C37" s="52"/>
      <c r="D37" s="52"/>
      <c r="E37" s="61"/>
      <c r="G37" s="60"/>
      <c r="H37" s="52"/>
      <c r="I37" s="52"/>
      <c r="J37" s="61"/>
    </row>
    <row r="38" spans="2:10" x14ac:dyDescent="0.25">
      <c r="B38" s="65" t="s">
        <v>94</v>
      </c>
      <c r="C38" s="54">
        <f>+SUM(C39:C41)</f>
        <v>0</v>
      </c>
      <c r="D38" s="54">
        <f t="shared" ref="D38" si="13">+SUM(D39:D41)</f>
        <v>0</v>
      </c>
      <c r="E38" s="66">
        <f t="shared" ref="E38" si="14">+SUM(E39:E41)</f>
        <v>0</v>
      </c>
      <c r="G38" s="65" t="s">
        <v>94</v>
      </c>
      <c r="H38" s="54">
        <f>+SUM(H39:H41)</f>
        <v>0</v>
      </c>
      <c r="I38" s="54">
        <f t="shared" ref="I38:J38" si="15">+SUM(I39:I41)</f>
        <v>0</v>
      </c>
      <c r="J38" s="66">
        <f t="shared" si="15"/>
        <v>0</v>
      </c>
    </row>
    <row r="39" spans="2:10" x14ac:dyDescent="0.25">
      <c r="B39" s="46" t="s">
        <v>101</v>
      </c>
      <c r="C39" s="52"/>
      <c r="D39" s="52"/>
      <c r="E39" s="61"/>
      <c r="G39" s="46" t="s">
        <v>101</v>
      </c>
      <c r="H39" s="52"/>
      <c r="I39" s="52"/>
      <c r="J39" s="61"/>
    </row>
    <row r="40" spans="2:10" x14ac:dyDescent="0.25">
      <c r="B40" s="46" t="s">
        <v>102</v>
      </c>
      <c r="C40" s="52"/>
      <c r="D40" s="52"/>
      <c r="E40" s="61"/>
      <c r="F40" s="49" t="s">
        <v>156</v>
      </c>
      <c r="G40" s="46" t="s">
        <v>102</v>
      </c>
      <c r="H40" s="52"/>
      <c r="I40" s="52"/>
      <c r="J40" s="61"/>
    </row>
    <row r="41" spans="2:10" x14ac:dyDescent="0.25">
      <c r="B41" s="46" t="s">
        <v>103</v>
      </c>
      <c r="C41" s="52"/>
      <c r="D41" s="52"/>
      <c r="E41" s="61"/>
      <c r="G41" s="46" t="s">
        <v>103</v>
      </c>
      <c r="H41" s="52"/>
      <c r="I41" s="52"/>
      <c r="J41" s="61"/>
    </row>
    <row r="42" spans="2:10" x14ac:dyDescent="0.25">
      <c r="B42" s="65" t="s">
        <v>95</v>
      </c>
      <c r="C42" s="54">
        <f>+SUM(C43:C45)</f>
        <v>0</v>
      </c>
      <c r="D42" s="54">
        <f t="shared" ref="D42" si="16">+SUM(D43:D45)</f>
        <v>0</v>
      </c>
      <c r="E42" s="66">
        <f t="shared" ref="E42" si="17">+SUM(E43:E45)</f>
        <v>0</v>
      </c>
      <c r="G42" s="65" t="s">
        <v>95</v>
      </c>
      <c r="H42" s="54">
        <f>+SUM(H43:H45)</f>
        <v>0</v>
      </c>
      <c r="I42" s="54">
        <f t="shared" ref="I42:J42" si="18">+SUM(I43:I45)</f>
        <v>0</v>
      </c>
      <c r="J42" s="66">
        <f t="shared" si="18"/>
        <v>0</v>
      </c>
    </row>
    <row r="43" spans="2:10" x14ac:dyDescent="0.25">
      <c r="B43" s="46" t="s">
        <v>101</v>
      </c>
      <c r="C43" s="52"/>
      <c r="D43" s="52"/>
      <c r="E43" s="61"/>
      <c r="G43" s="46" t="s">
        <v>101</v>
      </c>
      <c r="H43" s="52"/>
      <c r="I43" s="52"/>
      <c r="J43" s="61"/>
    </row>
    <row r="44" spans="2:10" x14ac:dyDescent="0.25">
      <c r="B44" s="46" t="s">
        <v>102</v>
      </c>
      <c r="C44" s="52"/>
      <c r="D44" s="52"/>
      <c r="E44" s="61"/>
      <c r="G44" s="46" t="s">
        <v>102</v>
      </c>
      <c r="H44" s="52"/>
      <c r="I44" s="52"/>
      <c r="J44" s="61"/>
    </row>
    <row r="45" spans="2:10" x14ac:dyDescent="0.25">
      <c r="B45" s="46" t="s">
        <v>103</v>
      </c>
      <c r="C45" s="52"/>
      <c r="D45" s="52"/>
      <c r="E45" s="61"/>
      <c r="G45" s="46" t="s">
        <v>103</v>
      </c>
      <c r="H45" s="52"/>
      <c r="I45" s="52"/>
      <c r="J45" s="61"/>
    </row>
    <row r="46" spans="2:10" x14ac:dyDescent="0.25">
      <c r="B46" s="65" t="s">
        <v>97</v>
      </c>
      <c r="C46" s="54">
        <f>+SUM(C47:C49)</f>
        <v>0</v>
      </c>
      <c r="D46" s="54">
        <f t="shared" ref="D46" si="19">+SUM(D47:D49)</f>
        <v>0</v>
      </c>
      <c r="E46" s="66">
        <f t="shared" ref="E46" si="20">+SUM(E47:E49)</f>
        <v>0</v>
      </c>
      <c r="G46" s="65" t="s">
        <v>97</v>
      </c>
      <c r="H46" s="54">
        <f>+SUM(H47:H49)</f>
        <v>0</v>
      </c>
      <c r="I46" s="54">
        <f t="shared" ref="I46:J46" si="21">+SUM(I47:I49)</f>
        <v>0</v>
      </c>
      <c r="J46" s="66">
        <f t="shared" si="21"/>
        <v>0</v>
      </c>
    </row>
    <row r="47" spans="2:10" x14ac:dyDescent="0.25">
      <c r="B47" s="46" t="s">
        <v>101</v>
      </c>
      <c r="C47" s="52">
        <f t="shared" ref="C47:E49" si="22">+C39-C43</f>
        <v>0</v>
      </c>
      <c r="D47" s="52">
        <f t="shared" si="22"/>
        <v>0</v>
      </c>
      <c r="E47" s="61">
        <f t="shared" si="22"/>
        <v>0</v>
      </c>
      <c r="G47" s="46" t="s">
        <v>101</v>
      </c>
      <c r="H47" s="52">
        <f t="shared" ref="H47:J49" si="23">+H39-H43</f>
        <v>0</v>
      </c>
      <c r="I47" s="52">
        <f t="shared" si="23"/>
        <v>0</v>
      </c>
      <c r="J47" s="61">
        <f t="shared" si="23"/>
        <v>0</v>
      </c>
    </row>
    <row r="48" spans="2:10" x14ac:dyDescent="0.25">
      <c r="B48" s="46" t="s">
        <v>102</v>
      </c>
      <c r="C48" s="52">
        <f t="shared" si="22"/>
        <v>0</v>
      </c>
      <c r="D48" s="52">
        <f t="shared" si="22"/>
        <v>0</v>
      </c>
      <c r="E48" s="61">
        <f t="shared" si="22"/>
        <v>0</v>
      </c>
      <c r="G48" s="46" t="s">
        <v>102</v>
      </c>
      <c r="H48" s="52">
        <f t="shared" si="23"/>
        <v>0</v>
      </c>
      <c r="I48" s="52">
        <f t="shared" si="23"/>
        <v>0</v>
      </c>
      <c r="J48" s="61">
        <f t="shared" si="23"/>
        <v>0</v>
      </c>
    </row>
    <row r="49" spans="2:10" x14ac:dyDescent="0.25">
      <c r="B49" s="46" t="s">
        <v>103</v>
      </c>
      <c r="C49" s="52">
        <f t="shared" si="22"/>
        <v>0</v>
      </c>
      <c r="D49" s="52">
        <f t="shared" si="22"/>
        <v>0</v>
      </c>
      <c r="E49" s="61">
        <f t="shared" si="22"/>
        <v>0</v>
      </c>
      <c r="G49" s="46" t="s">
        <v>103</v>
      </c>
      <c r="H49" s="52">
        <f t="shared" si="23"/>
        <v>0</v>
      </c>
      <c r="I49" s="52">
        <f t="shared" si="23"/>
        <v>0</v>
      </c>
      <c r="J49" s="61">
        <f t="shared" si="23"/>
        <v>0</v>
      </c>
    </row>
    <row r="50" spans="2:10" s="51" customFormat="1" x14ac:dyDescent="0.25">
      <c r="B50" s="65" t="s">
        <v>99</v>
      </c>
      <c r="C50" s="54">
        <f>+SUM(C51:C53)</f>
        <v>0</v>
      </c>
      <c r="D50" s="54">
        <f t="shared" ref="D50" si="24">+SUM(D51:D53)</f>
        <v>0</v>
      </c>
      <c r="E50" s="66">
        <f t="shared" ref="E50" si="25">+SUM(E51:E53)</f>
        <v>0</v>
      </c>
      <c r="G50" s="65" t="s">
        <v>99</v>
      </c>
      <c r="H50" s="54">
        <f>+SUM(H51:H53)</f>
        <v>0</v>
      </c>
      <c r="I50" s="54">
        <f t="shared" ref="I50:J50" si="26">+SUM(I51:I53)</f>
        <v>0</v>
      </c>
      <c r="J50" s="66">
        <f t="shared" si="26"/>
        <v>0</v>
      </c>
    </row>
    <row r="51" spans="2:10" x14ac:dyDescent="0.25">
      <c r="B51" s="46" t="s">
        <v>101</v>
      </c>
      <c r="C51" s="52">
        <f t="shared" ref="C51:E53" si="27">+C43-C46</f>
        <v>0</v>
      </c>
      <c r="D51" s="52">
        <f t="shared" si="27"/>
        <v>0</v>
      </c>
      <c r="E51" s="61">
        <f t="shared" si="27"/>
        <v>0</v>
      </c>
      <c r="G51" s="46" t="s">
        <v>101</v>
      </c>
      <c r="H51" s="52">
        <f t="shared" ref="H51:J53" si="28">+H43-H46</f>
        <v>0</v>
      </c>
      <c r="I51" s="52">
        <f t="shared" si="28"/>
        <v>0</v>
      </c>
      <c r="J51" s="61">
        <f t="shared" si="28"/>
        <v>0</v>
      </c>
    </row>
    <row r="52" spans="2:10" x14ac:dyDescent="0.25">
      <c r="B52" s="46" t="s">
        <v>102</v>
      </c>
      <c r="C52" s="52">
        <f t="shared" si="27"/>
        <v>0</v>
      </c>
      <c r="D52" s="52">
        <f t="shared" si="27"/>
        <v>0</v>
      </c>
      <c r="E52" s="61">
        <f t="shared" si="27"/>
        <v>0</v>
      </c>
      <c r="G52" s="46" t="s">
        <v>102</v>
      </c>
      <c r="H52" s="52">
        <f t="shared" si="28"/>
        <v>0</v>
      </c>
      <c r="I52" s="52">
        <f t="shared" si="28"/>
        <v>0</v>
      </c>
      <c r="J52" s="61">
        <f t="shared" si="28"/>
        <v>0</v>
      </c>
    </row>
    <row r="53" spans="2:10" ht="16.5" thickBot="1" x14ac:dyDescent="0.3">
      <c r="B53" s="47" t="s">
        <v>103</v>
      </c>
      <c r="C53" s="63">
        <f t="shared" si="27"/>
        <v>0</v>
      </c>
      <c r="D53" s="63">
        <f t="shared" si="27"/>
        <v>0</v>
      </c>
      <c r="E53" s="64">
        <f t="shared" si="27"/>
        <v>0</v>
      </c>
      <c r="G53" s="47" t="s">
        <v>103</v>
      </c>
      <c r="H53" s="63">
        <f t="shared" si="28"/>
        <v>0</v>
      </c>
      <c r="I53" s="63">
        <f t="shared" si="28"/>
        <v>0</v>
      </c>
      <c r="J53" s="64">
        <f t="shared" si="28"/>
        <v>0</v>
      </c>
    </row>
    <row r="54" spans="2:10" x14ac:dyDescent="0.25">
      <c r="G54" s="48"/>
    </row>
    <row r="55" spans="2:10" ht="16.5" thickBot="1" x14ac:dyDescent="0.3">
      <c r="B55" s="50" t="s">
        <v>104</v>
      </c>
      <c r="G55" s="50" t="s">
        <v>104</v>
      </c>
    </row>
    <row r="56" spans="2:10" ht="16.5" thickBot="1" x14ac:dyDescent="0.3">
      <c r="B56" s="69"/>
      <c r="C56" s="56">
        <v>2010</v>
      </c>
      <c r="D56" s="56">
        <v>2011</v>
      </c>
      <c r="E56" s="57">
        <v>2012</v>
      </c>
      <c r="G56" s="69"/>
      <c r="H56" s="56">
        <v>2010</v>
      </c>
      <c r="I56" s="56">
        <v>2011</v>
      </c>
      <c r="J56" s="57">
        <v>2012</v>
      </c>
    </row>
    <row r="57" spans="2:10" ht="16.5" thickTop="1" x14ac:dyDescent="0.25">
      <c r="B57" s="60"/>
      <c r="C57" s="52"/>
      <c r="D57" s="52"/>
      <c r="E57" s="61"/>
      <c r="G57" s="60"/>
      <c r="H57" s="52"/>
      <c r="I57" s="52"/>
      <c r="J57" s="61"/>
    </row>
    <row r="58" spans="2:10" s="51" customFormat="1" x14ac:dyDescent="0.25">
      <c r="B58" s="65" t="s">
        <v>94</v>
      </c>
      <c r="C58" s="54">
        <f>+SUM(C59:C60)</f>
        <v>0</v>
      </c>
      <c r="D58" s="54">
        <f>+SUM(D59:D60)</f>
        <v>0</v>
      </c>
      <c r="E58" s="66">
        <f>+SUM(E59:E60)</f>
        <v>0</v>
      </c>
      <c r="G58" s="65" t="s">
        <v>94</v>
      </c>
      <c r="H58" s="54">
        <f>+SUM(H59:H60)</f>
        <v>0</v>
      </c>
      <c r="I58" s="54">
        <f>+SUM(I59:I60)</f>
        <v>0</v>
      </c>
      <c r="J58" s="66">
        <f>+SUM(J59:J60)</f>
        <v>0</v>
      </c>
    </row>
    <row r="59" spans="2:10" x14ac:dyDescent="0.25">
      <c r="B59" s="46" t="s">
        <v>76</v>
      </c>
      <c r="C59" s="52"/>
      <c r="D59" s="52"/>
      <c r="E59" s="61"/>
      <c r="G59" s="46" t="s">
        <v>76</v>
      </c>
      <c r="H59" s="52"/>
      <c r="I59" s="52"/>
      <c r="J59" s="61"/>
    </row>
    <row r="60" spans="2:10" x14ac:dyDescent="0.25">
      <c r="B60" s="46" t="s">
        <v>77</v>
      </c>
      <c r="C60" s="52"/>
      <c r="D60" s="52"/>
      <c r="E60" s="61"/>
      <c r="G60" s="46" t="s">
        <v>77</v>
      </c>
      <c r="H60" s="52"/>
      <c r="I60" s="52"/>
      <c r="J60" s="61"/>
    </row>
    <row r="61" spans="2:10" s="51" customFormat="1" x14ac:dyDescent="0.25">
      <c r="B61" s="65" t="s">
        <v>95</v>
      </c>
      <c r="C61" s="54">
        <f>+SUM(C62:C63)</f>
        <v>0</v>
      </c>
      <c r="D61" s="54">
        <f>+SUM(D62:D63)</f>
        <v>0</v>
      </c>
      <c r="E61" s="66">
        <f>+SUM(E62:E63)</f>
        <v>0</v>
      </c>
      <c r="G61" s="65" t="s">
        <v>95</v>
      </c>
      <c r="H61" s="54">
        <f>+SUM(H62:H63)</f>
        <v>0</v>
      </c>
      <c r="I61" s="54">
        <f>+SUM(I62:I63)</f>
        <v>0</v>
      </c>
      <c r="J61" s="66">
        <f>+SUM(J62:J63)</f>
        <v>0</v>
      </c>
    </row>
    <row r="62" spans="2:10" x14ac:dyDescent="0.25">
      <c r="B62" s="46" t="s">
        <v>76</v>
      </c>
      <c r="C62" s="52"/>
      <c r="D62" s="52"/>
      <c r="E62" s="61"/>
      <c r="F62" s="49" t="s">
        <v>157</v>
      </c>
      <c r="G62" s="46" t="s">
        <v>76</v>
      </c>
      <c r="H62" s="52"/>
      <c r="I62" s="52"/>
      <c r="J62" s="61"/>
    </row>
    <row r="63" spans="2:10" x14ac:dyDescent="0.25">
      <c r="B63" s="46" t="s">
        <v>77</v>
      </c>
      <c r="C63" s="52"/>
      <c r="D63" s="52"/>
      <c r="E63" s="61"/>
      <c r="G63" s="46" t="s">
        <v>77</v>
      </c>
      <c r="H63" s="52"/>
      <c r="I63" s="52"/>
      <c r="J63" s="61"/>
    </row>
    <row r="64" spans="2:10" s="51" customFormat="1" x14ac:dyDescent="0.25">
      <c r="B64" s="65" t="s">
        <v>97</v>
      </c>
      <c r="C64" s="54">
        <f>+SUM(C65:C66)</f>
        <v>0</v>
      </c>
      <c r="D64" s="54">
        <f>+SUM(D65:D66)</f>
        <v>0</v>
      </c>
      <c r="E64" s="66">
        <f>+SUM(E65:E66)</f>
        <v>0</v>
      </c>
      <c r="G64" s="65" t="s">
        <v>97</v>
      </c>
      <c r="H64" s="54">
        <f>+SUM(H65:H66)</f>
        <v>0</v>
      </c>
      <c r="I64" s="54">
        <f>+SUM(I65:I66)</f>
        <v>0</v>
      </c>
      <c r="J64" s="66">
        <f>+SUM(J65:J66)</f>
        <v>0</v>
      </c>
    </row>
    <row r="65" spans="2:10" x14ac:dyDescent="0.25">
      <c r="B65" s="46" t="s">
        <v>76</v>
      </c>
      <c r="C65" s="52">
        <f>+C59-C62</f>
        <v>0</v>
      </c>
      <c r="D65" s="52">
        <f t="shared" ref="C65:E66" si="29">+D59-D62</f>
        <v>0</v>
      </c>
      <c r="E65" s="61">
        <f t="shared" si="29"/>
        <v>0</v>
      </c>
      <c r="G65" s="46" t="s">
        <v>76</v>
      </c>
      <c r="H65" s="52">
        <f t="shared" ref="H65:J66" si="30">+H59-H62</f>
        <v>0</v>
      </c>
      <c r="I65" s="52">
        <f t="shared" si="30"/>
        <v>0</v>
      </c>
      <c r="J65" s="61">
        <f t="shared" si="30"/>
        <v>0</v>
      </c>
    </row>
    <row r="66" spans="2:10" x14ac:dyDescent="0.25">
      <c r="B66" s="46" t="s">
        <v>77</v>
      </c>
      <c r="C66" s="52">
        <f t="shared" si="29"/>
        <v>0</v>
      </c>
      <c r="D66" s="52">
        <f t="shared" si="29"/>
        <v>0</v>
      </c>
      <c r="E66" s="61">
        <f t="shared" si="29"/>
        <v>0</v>
      </c>
      <c r="G66" s="46" t="s">
        <v>77</v>
      </c>
      <c r="H66" s="52">
        <f t="shared" si="30"/>
        <v>0</v>
      </c>
      <c r="I66" s="52">
        <f t="shared" si="30"/>
        <v>0</v>
      </c>
      <c r="J66" s="61">
        <f t="shared" si="30"/>
        <v>0</v>
      </c>
    </row>
    <row r="67" spans="2:10" s="51" customFormat="1" x14ac:dyDescent="0.25">
      <c r="B67" s="65" t="s">
        <v>99</v>
      </c>
      <c r="C67" s="54">
        <f>+SUM(C68:C69)</f>
        <v>0</v>
      </c>
      <c r="D67" s="54">
        <f>+SUM(D68:D69)</f>
        <v>0</v>
      </c>
      <c r="E67" s="66">
        <f>+SUM(E68:E69)</f>
        <v>0</v>
      </c>
      <c r="G67" s="65" t="s">
        <v>99</v>
      </c>
      <c r="H67" s="54">
        <f>+SUM(H68:H69)</f>
        <v>0</v>
      </c>
      <c r="I67" s="54">
        <f>+SUM(I68:I69)</f>
        <v>0</v>
      </c>
      <c r="J67" s="66">
        <f>+SUM(J68:J69)</f>
        <v>0</v>
      </c>
    </row>
    <row r="68" spans="2:10" x14ac:dyDescent="0.25">
      <c r="B68" s="46" t="s">
        <v>76</v>
      </c>
      <c r="C68" s="52">
        <f t="shared" ref="C68:E69" si="31">+C62-C64</f>
        <v>0</v>
      </c>
      <c r="D68" s="52">
        <f t="shared" si="31"/>
        <v>0</v>
      </c>
      <c r="E68" s="61">
        <f t="shared" si="31"/>
        <v>0</v>
      </c>
      <c r="G68" s="46" t="s">
        <v>76</v>
      </c>
      <c r="H68" s="52">
        <f t="shared" ref="H68:J69" si="32">+H62-H64</f>
        <v>0</v>
      </c>
      <c r="I68" s="52">
        <f t="shared" si="32"/>
        <v>0</v>
      </c>
      <c r="J68" s="61">
        <f t="shared" si="32"/>
        <v>0</v>
      </c>
    </row>
    <row r="69" spans="2:10" ht="16.5" thickBot="1" x14ac:dyDescent="0.3">
      <c r="B69" s="47" t="s">
        <v>77</v>
      </c>
      <c r="C69" s="63">
        <f t="shared" si="31"/>
        <v>0</v>
      </c>
      <c r="D69" s="63">
        <f t="shared" si="31"/>
        <v>0</v>
      </c>
      <c r="E69" s="64">
        <f t="shared" si="31"/>
        <v>0</v>
      </c>
      <c r="G69" s="47" t="s">
        <v>77</v>
      </c>
      <c r="H69" s="63">
        <f t="shared" si="32"/>
        <v>0</v>
      </c>
      <c r="I69" s="63">
        <f t="shared" si="32"/>
        <v>0</v>
      </c>
      <c r="J69" s="64">
        <f t="shared" si="32"/>
        <v>0</v>
      </c>
    </row>
    <row r="70" spans="2:10" x14ac:dyDescent="0.25">
      <c r="G70" s="48"/>
    </row>
    <row r="71" spans="2:10" ht="16.5" thickBot="1" x14ac:dyDescent="0.3">
      <c r="B71" s="50" t="s">
        <v>105</v>
      </c>
      <c r="G71" s="50" t="s">
        <v>105</v>
      </c>
    </row>
    <row r="72" spans="2:10" ht="16.5" thickBot="1" x14ac:dyDescent="0.3">
      <c r="B72" s="69"/>
      <c r="C72" s="56">
        <v>2010</v>
      </c>
      <c r="D72" s="56">
        <v>2011</v>
      </c>
      <c r="E72" s="57">
        <v>2012</v>
      </c>
      <c r="G72" s="69"/>
      <c r="H72" s="56">
        <v>2010</v>
      </c>
      <c r="I72" s="56">
        <v>2011</v>
      </c>
      <c r="J72" s="57">
        <v>2012</v>
      </c>
    </row>
    <row r="73" spans="2:10" ht="16.5" thickTop="1" x14ac:dyDescent="0.25">
      <c r="B73" s="60"/>
      <c r="C73" s="52"/>
      <c r="D73" s="52"/>
      <c r="E73" s="61"/>
      <c r="G73" s="60"/>
      <c r="H73" s="52"/>
      <c r="I73" s="52"/>
      <c r="J73" s="61"/>
    </row>
    <row r="74" spans="2:10" s="51" customFormat="1" x14ac:dyDescent="0.25">
      <c r="B74" s="65" t="s">
        <v>94</v>
      </c>
      <c r="C74" s="54">
        <f>+SUM(C75:C77)</f>
        <v>0</v>
      </c>
      <c r="D74" s="54">
        <f t="shared" ref="D74" si="33">+SUM(D75:D77)</f>
        <v>0</v>
      </c>
      <c r="E74" s="66">
        <f t="shared" ref="E74" si="34">+SUM(E75:E77)</f>
        <v>0</v>
      </c>
      <c r="G74" s="65" t="s">
        <v>94</v>
      </c>
      <c r="H74" s="54">
        <f>+SUM(H75:H77)</f>
        <v>0</v>
      </c>
      <c r="I74" s="54">
        <f t="shared" ref="I74:J74" si="35">+SUM(I75:I77)</f>
        <v>0</v>
      </c>
      <c r="J74" s="66">
        <f t="shared" si="35"/>
        <v>0</v>
      </c>
    </row>
    <row r="75" spans="2:10" x14ac:dyDescent="0.25">
      <c r="B75" s="46" t="s">
        <v>106</v>
      </c>
      <c r="C75" s="52"/>
      <c r="D75" s="52"/>
      <c r="E75" s="61"/>
      <c r="G75" s="46" t="s">
        <v>106</v>
      </c>
      <c r="H75" s="52"/>
      <c r="I75" s="52"/>
      <c r="J75" s="61"/>
    </row>
    <row r="76" spans="2:10" x14ac:dyDescent="0.25">
      <c r="B76" s="46" t="s">
        <v>107</v>
      </c>
      <c r="C76" s="52"/>
      <c r="D76" s="52"/>
      <c r="E76" s="61"/>
      <c r="G76" s="46" t="s">
        <v>107</v>
      </c>
      <c r="H76" s="52"/>
      <c r="I76" s="52"/>
      <c r="J76" s="61"/>
    </row>
    <row r="77" spans="2:10" x14ac:dyDescent="0.25">
      <c r="B77" s="46" t="s">
        <v>108</v>
      </c>
      <c r="C77" s="52"/>
      <c r="D77" s="52"/>
      <c r="E77" s="61"/>
      <c r="G77" s="46" t="s">
        <v>108</v>
      </c>
      <c r="H77" s="52"/>
      <c r="I77" s="52"/>
      <c r="J77" s="61"/>
    </row>
    <row r="78" spans="2:10" x14ac:dyDescent="0.25">
      <c r="B78" s="46" t="s">
        <v>80</v>
      </c>
      <c r="C78" s="52"/>
      <c r="D78" s="52"/>
      <c r="E78" s="61"/>
      <c r="G78" s="46" t="s">
        <v>80</v>
      </c>
      <c r="H78" s="52"/>
      <c r="I78" s="52"/>
      <c r="J78" s="61"/>
    </row>
    <row r="79" spans="2:10" s="51" customFormat="1" x14ac:dyDescent="0.25">
      <c r="B79" s="65" t="s">
        <v>95</v>
      </c>
      <c r="C79" s="54">
        <f>+SUM(C80:C82)</f>
        <v>0</v>
      </c>
      <c r="D79" s="54">
        <f t="shared" ref="D79" si="36">+SUM(D80:D82)</f>
        <v>0</v>
      </c>
      <c r="E79" s="66">
        <f t="shared" ref="E79" si="37">+SUM(E80:E82)</f>
        <v>0</v>
      </c>
      <c r="G79" s="65" t="s">
        <v>95</v>
      </c>
      <c r="H79" s="54">
        <f>+SUM(H80:H82)</f>
        <v>0</v>
      </c>
      <c r="I79" s="54">
        <f t="shared" ref="I79:J79" si="38">+SUM(I80:I82)</f>
        <v>0</v>
      </c>
      <c r="J79" s="66">
        <f t="shared" si="38"/>
        <v>0</v>
      </c>
    </row>
    <row r="80" spans="2:10" x14ac:dyDescent="0.25">
      <c r="B80" s="46" t="s">
        <v>106</v>
      </c>
      <c r="C80" s="52"/>
      <c r="D80" s="52"/>
      <c r="E80" s="61"/>
      <c r="G80" s="46" t="s">
        <v>106</v>
      </c>
      <c r="H80" s="52"/>
      <c r="I80" s="52"/>
      <c r="J80" s="61"/>
    </row>
    <row r="81" spans="2:10" x14ac:dyDescent="0.25">
      <c r="B81" s="46" t="s">
        <v>107</v>
      </c>
      <c r="C81" s="52"/>
      <c r="D81" s="52"/>
      <c r="E81" s="61"/>
      <c r="F81" s="49" t="s">
        <v>158</v>
      </c>
      <c r="G81" s="46" t="s">
        <v>107</v>
      </c>
      <c r="H81" s="52"/>
      <c r="I81" s="52"/>
      <c r="J81" s="61"/>
    </row>
    <row r="82" spans="2:10" x14ac:dyDescent="0.25">
      <c r="B82" s="46" t="s">
        <v>108</v>
      </c>
      <c r="C82" s="52"/>
      <c r="D82" s="52"/>
      <c r="E82" s="61"/>
      <c r="G82" s="46" t="s">
        <v>108</v>
      </c>
      <c r="H82" s="52"/>
      <c r="I82" s="52"/>
      <c r="J82" s="61"/>
    </row>
    <row r="83" spans="2:10" x14ac:dyDescent="0.25">
      <c r="B83" s="46" t="s">
        <v>80</v>
      </c>
      <c r="C83" s="52"/>
      <c r="D83" s="52"/>
      <c r="E83" s="61"/>
      <c r="G83" s="46" t="s">
        <v>80</v>
      </c>
      <c r="H83" s="52"/>
      <c r="I83" s="52"/>
      <c r="J83" s="61"/>
    </row>
    <row r="84" spans="2:10" s="51" customFormat="1" x14ac:dyDescent="0.25">
      <c r="B84" s="65" t="s">
        <v>97</v>
      </c>
      <c r="C84" s="54">
        <f>+SUM(C85:C87)</f>
        <v>0</v>
      </c>
      <c r="D84" s="54">
        <f t="shared" ref="D84" si="39">+SUM(D85:D87)</f>
        <v>0</v>
      </c>
      <c r="E84" s="66">
        <f t="shared" ref="E84" si="40">+SUM(E85:E87)</f>
        <v>0</v>
      </c>
      <c r="G84" s="65" t="s">
        <v>97</v>
      </c>
      <c r="H84" s="54">
        <f>+SUM(H85:H87)</f>
        <v>0</v>
      </c>
      <c r="I84" s="54">
        <f t="shared" ref="I84:J84" si="41">+SUM(I85:I87)</f>
        <v>0</v>
      </c>
      <c r="J84" s="66">
        <f t="shared" si="41"/>
        <v>0</v>
      </c>
    </row>
    <row r="85" spans="2:10" x14ac:dyDescent="0.25">
      <c r="B85" s="46" t="s">
        <v>106</v>
      </c>
      <c r="C85" s="52">
        <f>+C75-C80</f>
        <v>0</v>
      </c>
      <c r="D85" s="52">
        <f t="shared" ref="D85:E85" si="42">+D75-D80</f>
        <v>0</v>
      </c>
      <c r="E85" s="61">
        <f t="shared" si="42"/>
        <v>0</v>
      </c>
      <c r="G85" s="46" t="s">
        <v>106</v>
      </c>
      <c r="H85" s="52">
        <f>+H75-H80</f>
        <v>0</v>
      </c>
      <c r="I85" s="52">
        <f t="shared" ref="I85:J85" si="43">+I75-I80</f>
        <v>0</v>
      </c>
      <c r="J85" s="61">
        <f t="shared" si="43"/>
        <v>0</v>
      </c>
    </row>
    <row r="86" spans="2:10" x14ac:dyDescent="0.25">
      <c r="B86" s="46" t="s">
        <v>107</v>
      </c>
      <c r="C86" s="52">
        <f t="shared" ref="C86:E86" si="44">+C76-C81</f>
        <v>0</v>
      </c>
      <c r="D86" s="52">
        <f t="shared" si="44"/>
        <v>0</v>
      </c>
      <c r="E86" s="61">
        <f t="shared" si="44"/>
        <v>0</v>
      </c>
      <c r="G86" s="46" t="s">
        <v>107</v>
      </c>
      <c r="H86" s="52">
        <f t="shared" ref="H86:J86" si="45">+H76-H81</f>
        <v>0</v>
      </c>
      <c r="I86" s="52">
        <f t="shared" si="45"/>
        <v>0</v>
      </c>
      <c r="J86" s="61">
        <f t="shared" si="45"/>
        <v>0</v>
      </c>
    </row>
    <row r="87" spans="2:10" x14ac:dyDescent="0.25">
      <c r="B87" s="46" t="s">
        <v>108</v>
      </c>
      <c r="C87" s="52">
        <f t="shared" ref="C87:E87" si="46">+C77-C82</f>
        <v>0</v>
      </c>
      <c r="D87" s="52">
        <f t="shared" si="46"/>
        <v>0</v>
      </c>
      <c r="E87" s="61">
        <f t="shared" si="46"/>
        <v>0</v>
      </c>
      <c r="G87" s="46" t="s">
        <v>108</v>
      </c>
      <c r="H87" s="52">
        <f t="shared" ref="H87:J87" si="47">+H77-H82</f>
        <v>0</v>
      </c>
      <c r="I87" s="52">
        <f t="shared" si="47"/>
        <v>0</v>
      </c>
      <c r="J87" s="61">
        <f t="shared" si="47"/>
        <v>0</v>
      </c>
    </row>
    <row r="88" spans="2:10" x14ac:dyDescent="0.25">
      <c r="B88" s="46" t="s">
        <v>80</v>
      </c>
      <c r="C88" s="52"/>
      <c r="D88" s="52"/>
      <c r="E88" s="61"/>
      <c r="G88" s="46" t="s">
        <v>80</v>
      </c>
      <c r="H88" s="52"/>
      <c r="I88" s="52"/>
      <c r="J88" s="61"/>
    </row>
    <row r="89" spans="2:10" s="51" customFormat="1" x14ac:dyDescent="0.25">
      <c r="B89" s="65" t="s">
        <v>99</v>
      </c>
      <c r="C89" s="54">
        <f>+SUM(C90:C92)</f>
        <v>0</v>
      </c>
      <c r="D89" s="54">
        <f t="shared" ref="D89" si="48">+SUM(D90:D92)</f>
        <v>0</v>
      </c>
      <c r="E89" s="66">
        <f t="shared" ref="E89" si="49">+SUM(E90:E92)</f>
        <v>0</v>
      </c>
      <c r="G89" s="65" t="s">
        <v>99</v>
      </c>
      <c r="H89" s="54">
        <f>+SUM(H90:H92)</f>
        <v>0</v>
      </c>
      <c r="I89" s="54">
        <f t="shared" ref="I89:J89" si="50">+SUM(I90:I92)</f>
        <v>0</v>
      </c>
      <c r="J89" s="66">
        <f t="shared" si="50"/>
        <v>0</v>
      </c>
    </row>
    <row r="90" spans="2:10" x14ac:dyDescent="0.25">
      <c r="B90" s="46" t="s">
        <v>106</v>
      </c>
      <c r="C90" s="52">
        <f>+C80-C84</f>
        <v>0</v>
      </c>
      <c r="D90" s="52">
        <f t="shared" ref="D90:E90" si="51">+D80-D84</f>
        <v>0</v>
      </c>
      <c r="E90" s="61">
        <f t="shared" si="51"/>
        <v>0</v>
      </c>
      <c r="G90" s="46" t="s">
        <v>106</v>
      </c>
      <c r="H90" s="52">
        <f>+H80-H84</f>
        <v>0</v>
      </c>
      <c r="I90" s="52">
        <f t="shared" ref="I90:J90" si="52">+I80-I84</f>
        <v>0</v>
      </c>
      <c r="J90" s="61">
        <f t="shared" si="52"/>
        <v>0</v>
      </c>
    </row>
    <row r="91" spans="2:10" x14ac:dyDescent="0.25">
      <c r="B91" s="46" t="s">
        <v>107</v>
      </c>
      <c r="C91" s="52">
        <f t="shared" ref="C91:E91" si="53">+C81-C85</f>
        <v>0</v>
      </c>
      <c r="D91" s="52">
        <f t="shared" si="53"/>
        <v>0</v>
      </c>
      <c r="E91" s="61">
        <f t="shared" si="53"/>
        <v>0</v>
      </c>
      <c r="G91" s="46" t="s">
        <v>107</v>
      </c>
      <c r="H91" s="52">
        <f t="shared" ref="H91:J91" si="54">+H81-H85</f>
        <v>0</v>
      </c>
      <c r="I91" s="52">
        <f t="shared" si="54"/>
        <v>0</v>
      </c>
      <c r="J91" s="61">
        <f t="shared" si="54"/>
        <v>0</v>
      </c>
    </row>
    <row r="92" spans="2:10" x14ac:dyDescent="0.25">
      <c r="B92" s="46" t="s">
        <v>108</v>
      </c>
      <c r="C92" s="52">
        <f t="shared" ref="C92:E93" si="55">+C82-C86</f>
        <v>0</v>
      </c>
      <c r="D92" s="52">
        <f t="shared" si="55"/>
        <v>0</v>
      </c>
      <c r="E92" s="61">
        <f t="shared" si="55"/>
        <v>0</v>
      </c>
      <c r="G92" s="46" t="s">
        <v>108</v>
      </c>
      <c r="H92" s="52">
        <f t="shared" ref="H92:J92" si="56">+H82-H86</f>
        <v>0</v>
      </c>
      <c r="I92" s="52">
        <f t="shared" si="56"/>
        <v>0</v>
      </c>
      <c r="J92" s="61">
        <f t="shared" si="56"/>
        <v>0</v>
      </c>
    </row>
    <row r="93" spans="2:10" ht="16.5" thickBot="1" x14ac:dyDescent="0.3">
      <c r="B93" s="47" t="s">
        <v>80</v>
      </c>
      <c r="C93" s="63">
        <f t="shared" si="55"/>
        <v>0</v>
      </c>
      <c r="D93" s="63">
        <f t="shared" si="55"/>
        <v>0</v>
      </c>
      <c r="E93" s="64">
        <f t="shared" si="55"/>
        <v>0</v>
      </c>
      <c r="G93" s="47" t="s">
        <v>80</v>
      </c>
      <c r="H93" s="63">
        <f t="shared" ref="H93:J93" si="57">+H83-H87</f>
        <v>0</v>
      </c>
      <c r="I93" s="63">
        <f t="shared" si="57"/>
        <v>0</v>
      </c>
      <c r="J93" s="64">
        <f t="shared" si="57"/>
        <v>0</v>
      </c>
    </row>
    <row r="94" spans="2:10" x14ac:dyDescent="0.25">
      <c r="G94" s="48"/>
    </row>
    <row r="95" spans="2:10" ht="16.5" thickBot="1" x14ac:dyDescent="0.3">
      <c r="B95" s="50" t="s">
        <v>121</v>
      </c>
      <c r="G95" s="50" t="s">
        <v>121</v>
      </c>
    </row>
    <row r="96" spans="2:10" ht="16.5" thickBot="1" x14ac:dyDescent="0.3">
      <c r="B96" s="69"/>
      <c r="C96" s="56">
        <v>2010</v>
      </c>
      <c r="D96" s="56">
        <v>2011</v>
      </c>
      <c r="E96" s="57">
        <v>2012</v>
      </c>
      <c r="G96" s="69"/>
      <c r="H96" s="56">
        <v>2010</v>
      </c>
      <c r="I96" s="56">
        <v>2011</v>
      </c>
      <c r="J96" s="57">
        <v>2012</v>
      </c>
    </row>
    <row r="97" spans="2:10" ht="16.5" thickTop="1" x14ac:dyDescent="0.25">
      <c r="B97" s="60"/>
      <c r="C97" s="52"/>
      <c r="D97" s="52"/>
      <c r="E97" s="61"/>
      <c r="G97" s="60"/>
      <c r="H97" s="52"/>
      <c r="I97" s="52"/>
      <c r="J97" s="61"/>
    </row>
    <row r="98" spans="2:10" s="51" customFormat="1" x14ac:dyDescent="0.25">
      <c r="B98" s="65" t="s">
        <v>94</v>
      </c>
      <c r="C98" s="54">
        <f>+SUM(C99:C101)</f>
        <v>0</v>
      </c>
      <c r="D98" s="54">
        <f t="shared" ref="D98" si="58">+SUM(D99:D101)</f>
        <v>0</v>
      </c>
      <c r="E98" s="66">
        <f t="shared" ref="E98" si="59">+SUM(E99:E101)</f>
        <v>0</v>
      </c>
      <c r="G98" s="65" t="s">
        <v>94</v>
      </c>
      <c r="H98" s="54">
        <f>+SUM(H99:H101)</f>
        <v>0</v>
      </c>
      <c r="I98" s="54">
        <f t="shared" ref="I98:J98" si="60">+SUM(I99:I101)</f>
        <v>0</v>
      </c>
      <c r="J98" s="66">
        <f t="shared" si="60"/>
        <v>0</v>
      </c>
    </row>
    <row r="99" spans="2:10" x14ac:dyDescent="0.25">
      <c r="B99" s="46" t="s">
        <v>109</v>
      </c>
      <c r="C99" s="52"/>
      <c r="D99" s="52"/>
      <c r="E99" s="61"/>
      <c r="G99" s="46" t="s">
        <v>109</v>
      </c>
      <c r="H99" s="52"/>
      <c r="I99" s="52"/>
      <c r="J99" s="61"/>
    </row>
    <row r="100" spans="2:10" x14ac:dyDescent="0.25">
      <c r="B100" s="46" t="s">
        <v>110</v>
      </c>
      <c r="C100" s="52"/>
      <c r="D100" s="52"/>
      <c r="E100" s="61"/>
      <c r="G100" s="46" t="s">
        <v>110</v>
      </c>
      <c r="H100" s="52"/>
      <c r="I100" s="52"/>
      <c r="J100" s="61"/>
    </row>
    <row r="101" spans="2:10" x14ac:dyDescent="0.25">
      <c r="B101" s="46" t="s">
        <v>111</v>
      </c>
      <c r="C101" s="52"/>
      <c r="D101" s="52"/>
      <c r="E101" s="61"/>
      <c r="G101" s="46" t="s">
        <v>111</v>
      </c>
      <c r="H101" s="52"/>
      <c r="I101" s="52"/>
      <c r="J101" s="61"/>
    </row>
    <row r="102" spans="2:10" s="51" customFormat="1" x14ac:dyDescent="0.25">
      <c r="B102" s="65" t="s">
        <v>95</v>
      </c>
      <c r="C102" s="54">
        <f>+SUM(C103:C105)</f>
        <v>0</v>
      </c>
      <c r="D102" s="54">
        <f t="shared" ref="D102" si="61">+SUM(D103:D105)</f>
        <v>0</v>
      </c>
      <c r="E102" s="66">
        <f t="shared" ref="E102" si="62">+SUM(E103:E105)</f>
        <v>0</v>
      </c>
      <c r="G102" s="65" t="s">
        <v>95</v>
      </c>
      <c r="H102" s="54">
        <f>+SUM(H103:H105)</f>
        <v>0</v>
      </c>
      <c r="I102" s="54">
        <f t="shared" ref="I102:J102" si="63">+SUM(I103:I105)</f>
        <v>0</v>
      </c>
      <c r="J102" s="66">
        <f t="shared" si="63"/>
        <v>0</v>
      </c>
    </row>
    <row r="103" spans="2:10" x14ac:dyDescent="0.25">
      <c r="B103" s="46" t="s">
        <v>109</v>
      </c>
      <c r="C103" s="52"/>
      <c r="D103" s="52"/>
      <c r="E103" s="61"/>
      <c r="G103" s="46" t="s">
        <v>109</v>
      </c>
      <c r="H103" s="52"/>
      <c r="I103" s="52"/>
      <c r="J103" s="61"/>
    </row>
    <row r="104" spans="2:10" x14ac:dyDescent="0.25">
      <c r="B104" s="46" t="s">
        <v>110</v>
      </c>
      <c r="C104" s="52"/>
      <c r="D104" s="52"/>
      <c r="E104" s="61"/>
      <c r="F104" s="49" t="s">
        <v>159</v>
      </c>
      <c r="G104" s="46" t="s">
        <v>110</v>
      </c>
      <c r="H104" s="52"/>
      <c r="I104" s="52"/>
      <c r="J104" s="61"/>
    </row>
    <row r="105" spans="2:10" x14ac:dyDescent="0.25">
      <c r="B105" s="46" t="s">
        <v>111</v>
      </c>
      <c r="C105" s="52"/>
      <c r="D105" s="52"/>
      <c r="E105" s="61"/>
      <c r="G105" s="46" t="s">
        <v>111</v>
      </c>
      <c r="H105" s="52"/>
      <c r="I105" s="52"/>
      <c r="J105" s="61"/>
    </row>
    <row r="106" spans="2:10" s="51" customFormat="1" x14ac:dyDescent="0.25">
      <c r="B106" s="65" t="s">
        <v>97</v>
      </c>
      <c r="C106" s="54">
        <f>+SUM(C107:C109)</f>
        <v>0</v>
      </c>
      <c r="D106" s="54">
        <f t="shared" ref="D106" si="64">+SUM(D107:D109)</f>
        <v>0</v>
      </c>
      <c r="E106" s="66">
        <f t="shared" ref="E106" si="65">+SUM(E107:E109)</f>
        <v>0</v>
      </c>
      <c r="G106" s="65" t="s">
        <v>97</v>
      </c>
      <c r="H106" s="54">
        <f>+SUM(H107:H109)</f>
        <v>0</v>
      </c>
      <c r="I106" s="54">
        <f t="shared" ref="I106:J106" si="66">+SUM(I107:I109)</f>
        <v>0</v>
      </c>
      <c r="J106" s="66">
        <f t="shared" si="66"/>
        <v>0</v>
      </c>
    </row>
    <row r="107" spans="2:10" x14ac:dyDescent="0.25">
      <c r="B107" s="46" t="s">
        <v>109</v>
      </c>
      <c r="C107" s="52">
        <f t="shared" ref="C107:E109" si="67">+C99-C103</f>
        <v>0</v>
      </c>
      <c r="D107" s="52">
        <f t="shared" si="67"/>
        <v>0</v>
      </c>
      <c r="E107" s="61">
        <f t="shared" si="67"/>
        <v>0</v>
      </c>
      <c r="G107" s="46" t="s">
        <v>109</v>
      </c>
      <c r="H107" s="52">
        <f t="shared" ref="H107:J109" si="68">+H99-H103</f>
        <v>0</v>
      </c>
      <c r="I107" s="52">
        <f t="shared" si="68"/>
        <v>0</v>
      </c>
      <c r="J107" s="61">
        <f t="shared" si="68"/>
        <v>0</v>
      </c>
    </row>
    <row r="108" spans="2:10" x14ac:dyDescent="0.25">
      <c r="B108" s="46" t="s">
        <v>110</v>
      </c>
      <c r="C108" s="52">
        <f t="shared" si="67"/>
        <v>0</v>
      </c>
      <c r="D108" s="52">
        <f t="shared" si="67"/>
        <v>0</v>
      </c>
      <c r="E108" s="61">
        <f t="shared" si="67"/>
        <v>0</v>
      </c>
      <c r="G108" s="46" t="s">
        <v>110</v>
      </c>
      <c r="H108" s="52">
        <f t="shared" si="68"/>
        <v>0</v>
      </c>
      <c r="I108" s="52">
        <f t="shared" si="68"/>
        <v>0</v>
      </c>
      <c r="J108" s="61">
        <f t="shared" si="68"/>
        <v>0</v>
      </c>
    </row>
    <row r="109" spans="2:10" x14ac:dyDescent="0.25">
      <c r="B109" s="46" t="s">
        <v>111</v>
      </c>
      <c r="C109" s="52">
        <f t="shared" si="67"/>
        <v>0</v>
      </c>
      <c r="D109" s="52">
        <f t="shared" si="67"/>
        <v>0</v>
      </c>
      <c r="E109" s="61">
        <f t="shared" si="67"/>
        <v>0</v>
      </c>
      <c r="G109" s="46" t="s">
        <v>111</v>
      </c>
      <c r="H109" s="52">
        <f t="shared" si="68"/>
        <v>0</v>
      </c>
      <c r="I109" s="52">
        <f t="shared" si="68"/>
        <v>0</v>
      </c>
      <c r="J109" s="61">
        <f t="shared" si="68"/>
        <v>0</v>
      </c>
    </row>
    <row r="110" spans="2:10" s="51" customFormat="1" x14ac:dyDescent="0.25">
      <c r="B110" s="65" t="s">
        <v>99</v>
      </c>
      <c r="C110" s="54">
        <f>+SUM(C111:C113)</f>
        <v>0</v>
      </c>
      <c r="D110" s="54">
        <f t="shared" ref="D110" si="69">+SUM(D111:D113)</f>
        <v>0</v>
      </c>
      <c r="E110" s="66">
        <f t="shared" ref="E110" si="70">+SUM(E111:E113)</f>
        <v>0</v>
      </c>
      <c r="G110" s="65" t="s">
        <v>99</v>
      </c>
      <c r="H110" s="54">
        <f>+SUM(H111:H113)</f>
        <v>0</v>
      </c>
      <c r="I110" s="54">
        <f t="shared" ref="I110:J110" si="71">+SUM(I111:I113)</f>
        <v>0</v>
      </c>
      <c r="J110" s="66">
        <f t="shared" si="71"/>
        <v>0</v>
      </c>
    </row>
    <row r="111" spans="2:10" x14ac:dyDescent="0.25">
      <c r="B111" s="46" t="s">
        <v>109</v>
      </c>
      <c r="C111" s="52">
        <f t="shared" ref="C111:E113" si="72">+C103-C106</f>
        <v>0</v>
      </c>
      <c r="D111" s="52">
        <f t="shared" si="72"/>
        <v>0</v>
      </c>
      <c r="E111" s="61">
        <f t="shared" si="72"/>
        <v>0</v>
      </c>
      <c r="G111" s="46" t="s">
        <v>109</v>
      </c>
      <c r="H111" s="52">
        <f t="shared" ref="H111:J113" si="73">+H103-H106</f>
        <v>0</v>
      </c>
      <c r="I111" s="52">
        <f t="shared" si="73"/>
        <v>0</v>
      </c>
      <c r="J111" s="61">
        <f t="shared" si="73"/>
        <v>0</v>
      </c>
    </row>
    <row r="112" spans="2:10" x14ac:dyDescent="0.25">
      <c r="B112" s="46" t="s">
        <v>110</v>
      </c>
      <c r="C112" s="52">
        <f t="shared" si="72"/>
        <v>0</v>
      </c>
      <c r="D112" s="52">
        <f t="shared" si="72"/>
        <v>0</v>
      </c>
      <c r="E112" s="61">
        <f t="shared" si="72"/>
        <v>0</v>
      </c>
      <c r="G112" s="46" t="s">
        <v>110</v>
      </c>
      <c r="H112" s="52">
        <f t="shared" si="73"/>
        <v>0</v>
      </c>
      <c r="I112" s="52">
        <f t="shared" si="73"/>
        <v>0</v>
      </c>
      <c r="J112" s="61">
        <f t="shared" si="73"/>
        <v>0</v>
      </c>
    </row>
    <row r="113" spans="2:10" ht="16.5" thickBot="1" x14ac:dyDescent="0.3">
      <c r="B113" s="47" t="s">
        <v>111</v>
      </c>
      <c r="C113" s="63">
        <f t="shared" si="72"/>
        <v>0</v>
      </c>
      <c r="D113" s="63">
        <f t="shared" si="72"/>
        <v>0</v>
      </c>
      <c r="E113" s="64">
        <f t="shared" si="72"/>
        <v>0</v>
      </c>
      <c r="G113" s="47" t="s">
        <v>111</v>
      </c>
      <c r="H113" s="63">
        <f t="shared" si="73"/>
        <v>0</v>
      </c>
      <c r="I113" s="63">
        <f t="shared" si="73"/>
        <v>0</v>
      </c>
      <c r="J113" s="64">
        <f t="shared" si="73"/>
        <v>0</v>
      </c>
    </row>
  </sheetData>
  <phoneticPr fontId="4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REGISTROS</vt:lpstr>
      <vt:lpstr>RECAUDACION</vt:lpstr>
      <vt:lpstr>DEUDA</vt:lpstr>
      <vt:lpstr>MAPA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MONTALVO</dc:creator>
  <cp:lastModifiedBy>Ruben Huanacuni</cp:lastModifiedBy>
  <cp:lastPrinted>2014-10-29T13:10:42Z</cp:lastPrinted>
  <dcterms:created xsi:type="dcterms:W3CDTF">2014-06-26T18:15:13Z</dcterms:created>
  <dcterms:modified xsi:type="dcterms:W3CDTF">2014-10-29T21:52:02Z</dcterms:modified>
</cp:coreProperties>
</file>